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Veeramani\Downloads\dash boards veeramani\"/>
    </mc:Choice>
  </mc:AlternateContent>
  <xr:revisionPtr revIDLastSave="0" documentId="13_ncr:1_{D7341AF8-BA52-4B95-A078-40D2537AD16B}" xr6:coauthVersionLast="47" xr6:coauthVersionMax="47" xr10:uidLastSave="{00000000-0000-0000-0000-000000000000}"/>
  <bookViews>
    <workbookView xWindow="-108" yWindow="-108" windowWidth="23256" windowHeight="12456" activeTab="1" xr2:uid="{88521547-1993-42AF-9013-792BBCF650D6}"/>
  </bookViews>
  <sheets>
    <sheet name="cs_dashboard" sheetId="2" r:id="rId1"/>
    <sheet name="f-dasbord" sheetId="9" r:id="rId2"/>
    <sheet name="dasboard sales" sheetId="6" r:id="rId3"/>
    <sheet name="Sheet3" sheetId="3" r:id="rId4"/>
    <sheet name="Sheet1" sheetId="1" r:id="rId5"/>
    <sheet name="Sheet2" sheetId="5" r:id="rId6"/>
    <sheet name="Sheet4" sheetId="4" r:id="rId7"/>
    <sheet name="Sheet6" sheetId="8" r:id="rId8"/>
    <sheet name="Sheet5" sheetId="10" r:id="rId9"/>
  </sheets>
  <definedNames>
    <definedName name="_xlnm._FilterDatabase" localSheetId="4" hidden="1">Sheet1!$L$1:$O$4</definedName>
    <definedName name="_xlcn.WorksheetConnection_dashboard.xlsxTable_1" hidden="1">Table_1[]</definedName>
    <definedName name="_xlcn.WorksheetConnection_dashboard.xlsxTable_2" hidden="1">Table_2[]</definedName>
    <definedName name="_xlcn.WorksheetConnection_dashboardmani.xlsxTable_3" hidden="1">Table_3[]</definedName>
    <definedName name="Slicer_Product_ID">#N/A</definedName>
    <definedName name="Slicer_Region">#N/A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s>
  <extLst>
    <ext xmlns:x14="http://schemas.microsoft.com/office/spreadsheetml/2009/9/main" uri="{876F7934-8845-4945-9796-88D515C7AA90}">
      <x14:pivotCaches>
        <pivotCache cacheId="17" r:id="rId27"/>
      </x14:pivotCaches>
    </ext>
    <ext xmlns:x14="http://schemas.microsoft.com/office/spreadsheetml/2009/9/main" uri="{BBE1A952-AA13-448e-AADC-164F8A28A991}">
      <x14:slicerCaches>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2" name="Table_2" connection="WorksheetConnection_dash board.xlsx!Table_2"/>
          <x15:modelTable id="Table_1" name="Table_1" connection="WorksheetConnection_dash board.xlsx!Table_1"/>
          <x15:modelTable id="Table_3" name="Table_3" connection="WorksheetConnection_dash board (mani).xlsx!Table_3"/>
        </x15:modelTables>
        <x15:extLst>
          <ext xmlns:x16="http://schemas.microsoft.com/office/spreadsheetml/2014/11/main" uri="{9835A34E-60A6-4A7C-AAB8-D5F71C897F49}">
            <x16:modelTimeGroupings>
              <x16:modelTimeGrouping tableName="Table_1" columnName="Contact Date" columnId="Contact Date">
                <x16:calculatedTimeColumn columnName="Contact Date (Month Index)" columnId="Contact Date (Month Index)" contentType="monthsindex" isSelected="1"/>
                <x16:calculatedTimeColumn columnName="Contact Date (Month)" columnId="Contact Date (Month)" contentType="months" isSelected="1"/>
              </x16:modelTimeGrouping>
              <x16:modelTimeGrouping tableName="Table_2" columnName="Sale Date" columnId="Sale Date">
                <x16:calculatedTimeColumn columnName="Sale Date (Month Index)" columnId="Sale Date (Month Index)" contentType="monthsindex" isSelected="1"/>
                <x16:calculatedTimeColumn columnName="Sale Date (Month)" columnId="Sale Date (Month)" contentType="months" isSelected="1"/>
              </x16:modelTimeGrouping>
              <x16:modelTimeGrouping tableName="Table_3" columnName="Sale Date" columnId="Sale Date">
                <x16:calculatedTimeColumn columnName="Sale Date (Month Index)" columnId="Sale Date (Month Index)" contentType="monthsindex" isSelected="1"/>
                <x16:calculatedTimeColumn columnName="Sale Date (Month)" columnId="Sal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4" l="1"/>
  <c r="J796" i="4" s="1"/>
  <c r="I5" i="8"/>
  <c r="I3" i="8"/>
  <c r="I2" i="8"/>
  <c r="I799" i="4"/>
  <c r="I797" i="4"/>
  <c r="H797" i="4"/>
  <c r="F797" i="4"/>
  <c r="I796" i="4"/>
  <c r="H796" i="4"/>
  <c r="F796" i="4"/>
  <c r="C796" i="4"/>
  <c r="L795" i="4"/>
  <c r="K795" i="4"/>
  <c r="J795" i="4"/>
  <c r="L794" i="4"/>
  <c r="K794" i="4"/>
  <c r="J794" i="4"/>
  <c r="L793" i="4"/>
  <c r="K793" i="4"/>
  <c r="J793" i="4"/>
  <c r="L792" i="4"/>
  <c r="K792" i="4"/>
  <c r="J792" i="4"/>
  <c r="L791" i="4"/>
  <c r="K791" i="4"/>
  <c r="J791" i="4"/>
  <c r="L790" i="4"/>
  <c r="K790" i="4"/>
  <c r="J790" i="4"/>
  <c r="L789" i="4"/>
  <c r="K789" i="4"/>
  <c r="J789" i="4"/>
  <c r="L788" i="4"/>
  <c r="K788" i="4"/>
  <c r="J788" i="4"/>
  <c r="L787" i="4"/>
  <c r="K787" i="4"/>
  <c r="J787" i="4"/>
  <c r="L786" i="4"/>
  <c r="K786" i="4"/>
  <c r="J786" i="4"/>
  <c r="L785" i="4"/>
  <c r="K785" i="4"/>
  <c r="J785" i="4"/>
  <c r="L784" i="4"/>
  <c r="K784" i="4"/>
  <c r="J784" i="4"/>
  <c r="L783" i="4"/>
  <c r="K783" i="4"/>
  <c r="J783" i="4"/>
  <c r="L782" i="4"/>
  <c r="K782" i="4"/>
  <c r="J782" i="4"/>
  <c r="L781" i="4"/>
  <c r="K781" i="4"/>
  <c r="J781" i="4"/>
  <c r="L780" i="4"/>
  <c r="K780" i="4"/>
  <c r="J780" i="4"/>
  <c r="L779" i="4"/>
  <c r="K779" i="4"/>
  <c r="J779" i="4"/>
  <c r="L778" i="4"/>
  <c r="K778" i="4"/>
  <c r="J778" i="4"/>
  <c r="L777" i="4"/>
  <c r="K777" i="4"/>
  <c r="J777" i="4"/>
  <c r="L776" i="4"/>
  <c r="K776" i="4"/>
  <c r="J776" i="4"/>
  <c r="L775" i="4"/>
  <c r="K775" i="4"/>
  <c r="J775" i="4"/>
  <c r="L774" i="4"/>
  <c r="K774" i="4"/>
  <c r="J774" i="4"/>
  <c r="L773" i="4"/>
  <c r="K773" i="4"/>
  <c r="J773" i="4"/>
  <c r="L772" i="4"/>
  <c r="K772" i="4"/>
  <c r="J772" i="4"/>
  <c r="L771" i="4"/>
  <c r="K771" i="4"/>
  <c r="J771" i="4"/>
  <c r="L770" i="4"/>
  <c r="K770" i="4"/>
  <c r="J770" i="4"/>
  <c r="L769" i="4"/>
  <c r="K769" i="4"/>
  <c r="J769" i="4"/>
  <c r="L768" i="4"/>
  <c r="K768" i="4"/>
  <c r="J768" i="4"/>
  <c r="L767" i="4"/>
  <c r="K767" i="4"/>
  <c r="J767" i="4"/>
  <c r="L766" i="4"/>
  <c r="K766" i="4"/>
  <c r="J766" i="4"/>
  <c r="L765" i="4"/>
  <c r="K765" i="4"/>
  <c r="J765" i="4"/>
  <c r="L764" i="4"/>
  <c r="K764" i="4"/>
  <c r="J764" i="4"/>
  <c r="L763" i="4"/>
  <c r="K763" i="4"/>
  <c r="J763" i="4"/>
  <c r="L762" i="4"/>
  <c r="K762" i="4"/>
  <c r="J762" i="4"/>
  <c r="L761" i="4"/>
  <c r="K761" i="4"/>
  <c r="J761" i="4"/>
  <c r="L760" i="4"/>
  <c r="K760" i="4"/>
  <c r="J760" i="4"/>
  <c r="L759" i="4"/>
  <c r="K759" i="4"/>
  <c r="J759" i="4"/>
  <c r="L758" i="4"/>
  <c r="K758" i="4"/>
  <c r="J758" i="4"/>
  <c r="L757" i="4"/>
  <c r="K757" i="4"/>
  <c r="J757" i="4"/>
  <c r="L756" i="4"/>
  <c r="K756" i="4"/>
  <c r="J756" i="4"/>
  <c r="L755" i="4"/>
  <c r="K755" i="4"/>
  <c r="J755" i="4"/>
  <c r="L754" i="4"/>
  <c r="K754" i="4"/>
  <c r="J754" i="4"/>
  <c r="L753" i="4"/>
  <c r="K753" i="4"/>
  <c r="J753" i="4"/>
  <c r="L752" i="4"/>
  <c r="K752" i="4"/>
  <c r="J752" i="4"/>
  <c r="L751" i="4"/>
  <c r="K751" i="4"/>
  <c r="J751" i="4"/>
  <c r="L750" i="4"/>
  <c r="K750" i="4"/>
  <c r="J750" i="4"/>
  <c r="L749" i="4"/>
  <c r="K749" i="4"/>
  <c r="J749" i="4"/>
  <c r="L748" i="4"/>
  <c r="K748" i="4"/>
  <c r="J748" i="4"/>
  <c r="L747" i="4"/>
  <c r="K747" i="4"/>
  <c r="J747" i="4"/>
  <c r="L746" i="4"/>
  <c r="K746" i="4"/>
  <c r="J746" i="4"/>
  <c r="L745" i="4"/>
  <c r="K745" i="4"/>
  <c r="J745" i="4"/>
  <c r="L744" i="4"/>
  <c r="K744" i="4"/>
  <c r="J744" i="4"/>
  <c r="L743" i="4"/>
  <c r="K743" i="4"/>
  <c r="J743" i="4"/>
  <c r="L742" i="4"/>
  <c r="K742" i="4"/>
  <c r="J742" i="4"/>
  <c r="L741" i="4"/>
  <c r="K741" i="4"/>
  <c r="J741" i="4"/>
  <c r="L740" i="4"/>
  <c r="K740" i="4"/>
  <c r="J740" i="4"/>
  <c r="L739" i="4"/>
  <c r="K739" i="4"/>
  <c r="J739" i="4"/>
  <c r="L738" i="4"/>
  <c r="K738" i="4"/>
  <c r="J738" i="4"/>
  <c r="L737" i="4"/>
  <c r="K737" i="4"/>
  <c r="J737" i="4"/>
  <c r="L736" i="4"/>
  <c r="K736" i="4"/>
  <c r="J736" i="4"/>
  <c r="L735" i="4"/>
  <c r="K735" i="4"/>
  <c r="J735" i="4"/>
  <c r="L734" i="4"/>
  <c r="K734" i="4"/>
  <c r="J734" i="4"/>
  <c r="L733" i="4"/>
  <c r="K733" i="4"/>
  <c r="J733" i="4"/>
  <c r="L732" i="4"/>
  <c r="K732" i="4"/>
  <c r="J732" i="4"/>
  <c r="L731" i="4"/>
  <c r="K731" i="4"/>
  <c r="J731" i="4"/>
  <c r="L730" i="4"/>
  <c r="K730" i="4"/>
  <c r="J730" i="4"/>
  <c r="L729" i="4"/>
  <c r="K729" i="4"/>
  <c r="J729" i="4"/>
  <c r="L728" i="4"/>
  <c r="K728" i="4"/>
  <c r="J728" i="4"/>
  <c r="L727" i="4"/>
  <c r="K727" i="4"/>
  <c r="J727" i="4"/>
  <c r="L726" i="4"/>
  <c r="K726" i="4"/>
  <c r="J726" i="4"/>
  <c r="L725" i="4"/>
  <c r="K725" i="4"/>
  <c r="J725" i="4"/>
  <c r="L724" i="4"/>
  <c r="K724" i="4"/>
  <c r="J724" i="4"/>
  <c r="L723" i="4"/>
  <c r="K723" i="4"/>
  <c r="J723" i="4"/>
  <c r="L722" i="4"/>
  <c r="K722" i="4"/>
  <c r="J722" i="4"/>
  <c r="L721" i="4"/>
  <c r="K721" i="4"/>
  <c r="J721" i="4"/>
  <c r="L720" i="4"/>
  <c r="K720" i="4"/>
  <c r="J720" i="4"/>
  <c r="L719" i="4"/>
  <c r="K719" i="4"/>
  <c r="J719" i="4"/>
  <c r="L718" i="4"/>
  <c r="K718" i="4"/>
  <c r="J718" i="4"/>
  <c r="L717" i="4"/>
  <c r="K717" i="4"/>
  <c r="J717" i="4"/>
  <c r="L716" i="4"/>
  <c r="K716" i="4"/>
  <c r="J716" i="4"/>
  <c r="L715" i="4"/>
  <c r="K715" i="4"/>
  <c r="J715" i="4"/>
  <c r="L714" i="4"/>
  <c r="K714" i="4"/>
  <c r="J714" i="4"/>
  <c r="L713" i="4"/>
  <c r="K713" i="4"/>
  <c r="J713" i="4"/>
  <c r="L712" i="4"/>
  <c r="K712" i="4"/>
  <c r="J712" i="4"/>
  <c r="L711" i="4"/>
  <c r="K711" i="4"/>
  <c r="J711" i="4"/>
  <c r="L710" i="4"/>
  <c r="K710" i="4"/>
  <c r="J710" i="4"/>
  <c r="L709" i="4"/>
  <c r="K709" i="4"/>
  <c r="J709" i="4"/>
  <c r="L708" i="4"/>
  <c r="K708" i="4"/>
  <c r="J708" i="4"/>
  <c r="L707" i="4"/>
  <c r="K707" i="4"/>
  <c r="J707" i="4"/>
  <c r="L706" i="4"/>
  <c r="K706" i="4"/>
  <c r="J706" i="4"/>
  <c r="L705" i="4"/>
  <c r="K705" i="4"/>
  <c r="J705" i="4"/>
  <c r="L704" i="4"/>
  <c r="K704" i="4"/>
  <c r="J704" i="4"/>
  <c r="L703" i="4"/>
  <c r="K703" i="4"/>
  <c r="J703" i="4"/>
  <c r="L702" i="4"/>
  <c r="K702" i="4"/>
  <c r="J702" i="4"/>
  <c r="L701" i="4"/>
  <c r="K701" i="4"/>
  <c r="J701" i="4"/>
  <c r="L700" i="4"/>
  <c r="K700" i="4"/>
  <c r="J700" i="4"/>
  <c r="L699" i="4"/>
  <c r="K699" i="4"/>
  <c r="J699" i="4"/>
  <c r="L698" i="4"/>
  <c r="K698" i="4"/>
  <c r="J698" i="4"/>
  <c r="L697" i="4"/>
  <c r="K697" i="4"/>
  <c r="J697" i="4"/>
  <c r="L696" i="4"/>
  <c r="K696" i="4"/>
  <c r="J696" i="4"/>
  <c r="L695" i="4"/>
  <c r="K695" i="4"/>
  <c r="J695" i="4"/>
  <c r="L694" i="4"/>
  <c r="K694" i="4"/>
  <c r="J694" i="4"/>
  <c r="L693" i="4"/>
  <c r="K693" i="4"/>
  <c r="J693" i="4"/>
  <c r="L692" i="4"/>
  <c r="K692" i="4"/>
  <c r="J692" i="4"/>
  <c r="L691" i="4"/>
  <c r="K691" i="4"/>
  <c r="J691" i="4"/>
  <c r="L690" i="4"/>
  <c r="K690" i="4"/>
  <c r="J690" i="4"/>
  <c r="L689" i="4"/>
  <c r="K689" i="4"/>
  <c r="J689" i="4"/>
  <c r="L688" i="4"/>
  <c r="K688" i="4"/>
  <c r="J688" i="4"/>
  <c r="L687" i="4"/>
  <c r="K687" i="4"/>
  <c r="J687" i="4"/>
  <c r="L686" i="4"/>
  <c r="K686" i="4"/>
  <c r="J686" i="4"/>
  <c r="L685" i="4"/>
  <c r="K685" i="4"/>
  <c r="J685" i="4"/>
  <c r="L684" i="4"/>
  <c r="K684" i="4"/>
  <c r="J684" i="4"/>
  <c r="L683" i="4"/>
  <c r="K683" i="4"/>
  <c r="J683" i="4"/>
  <c r="L682" i="4"/>
  <c r="K682" i="4"/>
  <c r="J682" i="4"/>
  <c r="L681" i="4"/>
  <c r="K681" i="4"/>
  <c r="J681" i="4"/>
  <c r="L680" i="4"/>
  <c r="K680" i="4"/>
  <c r="J680" i="4"/>
  <c r="L679" i="4"/>
  <c r="K679" i="4"/>
  <c r="J679" i="4"/>
  <c r="L678" i="4"/>
  <c r="K678" i="4"/>
  <c r="J678" i="4"/>
  <c r="L677" i="4"/>
  <c r="K677" i="4"/>
  <c r="J677" i="4"/>
  <c r="L676" i="4"/>
  <c r="K676" i="4"/>
  <c r="J676" i="4"/>
  <c r="L675" i="4"/>
  <c r="K675" i="4"/>
  <c r="J675" i="4"/>
  <c r="L674" i="4"/>
  <c r="K674" i="4"/>
  <c r="J674" i="4"/>
  <c r="L673" i="4"/>
  <c r="K673" i="4"/>
  <c r="J673" i="4"/>
  <c r="L672" i="4"/>
  <c r="K672" i="4"/>
  <c r="J672" i="4"/>
  <c r="L671" i="4"/>
  <c r="K671" i="4"/>
  <c r="J671" i="4"/>
  <c r="L670" i="4"/>
  <c r="K670" i="4"/>
  <c r="J670" i="4"/>
  <c r="L669" i="4"/>
  <c r="K669" i="4"/>
  <c r="J669" i="4"/>
  <c r="L668" i="4"/>
  <c r="K668" i="4"/>
  <c r="J668" i="4"/>
  <c r="L667" i="4"/>
  <c r="K667" i="4"/>
  <c r="J667" i="4"/>
  <c r="L666" i="4"/>
  <c r="K666" i="4"/>
  <c r="J666" i="4"/>
  <c r="L665" i="4"/>
  <c r="K665" i="4"/>
  <c r="J665" i="4"/>
  <c r="L664" i="4"/>
  <c r="K664" i="4"/>
  <c r="J664" i="4"/>
  <c r="L663" i="4"/>
  <c r="K663" i="4"/>
  <c r="J663" i="4"/>
  <c r="L662" i="4"/>
  <c r="K662" i="4"/>
  <c r="J662" i="4"/>
  <c r="L661" i="4"/>
  <c r="K661" i="4"/>
  <c r="J661" i="4"/>
  <c r="L660" i="4"/>
  <c r="K660" i="4"/>
  <c r="J660" i="4"/>
  <c r="L659" i="4"/>
  <c r="K659" i="4"/>
  <c r="J659" i="4"/>
  <c r="L658" i="4"/>
  <c r="K658" i="4"/>
  <c r="J658" i="4"/>
  <c r="L657" i="4"/>
  <c r="K657" i="4"/>
  <c r="J657" i="4"/>
  <c r="L656" i="4"/>
  <c r="K656" i="4"/>
  <c r="J656" i="4"/>
  <c r="L655" i="4"/>
  <c r="K655" i="4"/>
  <c r="J655" i="4"/>
  <c r="L654" i="4"/>
  <c r="K654" i="4"/>
  <c r="J654" i="4"/>
  <c r="L653" i="4"/>
  <c r="K653" i="4"/>
  <c r="J653" i="4"/>
  <c r="L652" i="4"/>
  <c r="K652" i="4"/>
  <c r="J652" i="4"/>
  <c r="L651" i="4"/>
  <c r="K651" i="4"/>
  <c r="J651" i="4"/>
  <c r="L650" i="4"/>
  <c r="K650" i="4"/>
  <c r="J650" i="4"/>
  <c r="L649" i="4"/>
  <c r="K649" i="4"/>
  <c r="J649" i="4"/>
  <c r="L648" i="4"/>
  <c r="K648" i="4"/>
  <c r="J648" i="4"/>
  <c r="L647" i="4"/>
  <c r="K647" i="4"/>
  <c r="J647" i="4"/>
  <c r="L646" i="4"/>
  <c r="K646" i="4"/>
  <c r="J646" i="4"/>
  <c r="L645" i="4"/>
  <c r="K645" i="4"/>
  <c r="J645" i="4"/>
  <c r="L644" i="4"/>
  <c r="K644" i="4"/>
  <c r="J644" i="4"/>
  <c r="L643" i="4"/>
  <c r="K643" i="4"/>
  <c r="J643" i="4"/>
  <c r="L642" i="4"/>
  <c r="K642" i="4"/>
  <c r="J642" i="4"/>
  <c r="L641" i="4"/>
  <c r="K641" i="4"/>
  <c r="J641" i="4"/>
  <c r="L640" i="4"/>
  <c r="K640" i="4"/>
  <c r="J640" i="4"/>
  <c r="L639" i="4"/>
  <c r="K639" i="4"/>
  <c r="J639" i="4"/>
  <c r="L638" i="4"/>
  <c r="K638" i="4"/>
  <c r="J638" i="4"/>
  <c r="L637" i="4"/>
  <c r="K637" i="4"/>
  <c r="J637" i="4"/>
  <c r="L636" i="4"/>
  <c r="K636" i="4"/>
  <c r="J636" i="4"/>
  <c r="L635" i="4"/>
  <c r="K635" i="4"/>
  <c r="J635" i="4"/>
  <c r="L634" i="4"/>
  <c r="K634" i="4"/>
  <c r="J634" i="4"/>
  <c r="L633" i="4"/>
  <c r="K633" i="4"/>
  <c r="J633" i="4"/>
  <c r="L632" i="4"/>
  <c r="K632" i="4"/>
  <c r="J632" i="4"/>
  <c r="L631" i="4"/>
  <c r="K631" i="4"/>
  <c r="J631" i="4"/>
  <c r="L630" i="4"/>
  <c r="K630" i="4"/>
  <c r="J630" i="4"/>
  <c r="L629" i="4"/>
  <c r="K629" i="4"/>
  <c r="J629" i="4"/>
  <c r="L628" i="4"/>
  <c r="K628" i="4"/>
  <c r="J628" i="4"/>
  <c r="L627" i="4"/>
  <c r="K627" i="4"/>
  <c r="J627" i="4"/>
  <c r="L626" i="4"/>
  <c r="K626" i="4"/>
  <c r="J626" i="4"/>
  <c r="L625" i="4"/>
  <c r="K625" i="4"/>
  <c r="J625" i="4"/>
  <c r="L624" i="4"/>
  <c r="K624" i="4"/>
  <c r="J624" i="4"/>
  <c r="L623" i="4"/>
  <c r="K623" i="4"/>
  <c r="J623" i="4"/>
  <c r="L622" i="4"/>
  <c r="K622" i="4"/>
  <c r="J622" i="4"/>
  <c r="L621" i="4"/>
  <c r="K621" i="4"/>
  <c r="J621" i="4"/>
  <c r="L620" i="4"/>
  <c r="K620" i="4"/>
  <c r="J620" i="4"/>
  <c r="L619" i="4"/>
  <c r="K619" i="4"/>
  <c r="J619" i="4"/>
  <c r="L618" i="4"/>
  <c r="K618" i="4"/>
  <c r="J618" i="4"/>
  <c r="L617" i="4"/>
  <c r="K617" i="4"/>
  <c r="J617" i="4"/>
  <c r="L616" i="4"/>
  <c r="K616" i="4"/>
  <c r="J616" i="4"/>
  <c r="L615" i="4"/>
  <c r="K615" i="4"/>
  <c r="J615" i="4"/>
  <c r="L614" i="4"/>
  <c r="K614" i="4"/>
  <c r="J614" i="4"/>
  <c r="L613" i="4"/>
  <c r="K613" i="4"/>
  <c r="J613" i="4"/>
  <c r="L612" i="4"/>
  <c r="K612" i="4"/>
  <c r="J612" i="4"/>
  <c r="L611" i="4"/>
  <c r="K611" i="4"/>
  <c r="J611" i="4"/>
  <c r="L610" i="4"/>
  <c r="K610" i="4"/>
  <c r="J610" i="4"/>
  <c r="L609" i="4"/>
  <c r="K609" i="4"/>
  <c r="J609" i="4"/>
  <c r="L608" i="4"/>
  <c r="K608" i="4"/>
  <c r="J608" i="4"/>
  <c r="L607" i="4"/>
  <c r="K607" i="4"/>
  <c r="J607" i="4"/>
  <c r="L606" i="4"/>
  <c r="K606" i="4"/>
  <c r="J606" i="4"/>
  <c r="L605" i="4"/>
  <c r="K605" i="4"/>
  <c r="J605" i="4"/>
  <c r="L604" i="4"/>
  <c r="K604" i="4"/>
  <c r="J604" i="4"/>
  <c r="L603" i="4"/>
  <c r="K603" i="4"/>
  <c r="J603" i="4"/>
  <c r="L602" i="4"/>
  <c r="K602" i="4"/>
  <c r="J602" i="4"/>
  <c r="L601" i="4"/>
  <c r="K601" i="4"/>
  <c r="J601" i="4"/>
  <c r="L600" i="4"/>
  <c r="K600" i="4"/>
  <c r="J600" i="4"/>
  <c r="L599" i="4"/>
  <c r="K599" i="4"/>
  <c r="J599" i="4"/>
  <c r="L598" i="4"/>
  <c r="K598" i="4"/>
  <c r="J598" i="4"/>
  <c r="L597" i="4"/>
  <c r="K597" i="4"/>
  <c r="J597" i="4"/>
  <c r="L596" i="4"/>
  <c r="K596" i="4"/>
  <c r="J596" i="4"/>
  <c r="L595" i="4"/>
  <c r="K595" i="4"/>
  <c r="J595" i="4"/>
  <c r="L594" i="4"/>
  <c r="K594" i="4"/>
  <c r="J594" i="4"/>
  <c r="L593" i="4"/>
  <c r="K593" i="4"/>
  <c r="J593" i="4"/>
  <c r="L592" i="4"/>
  <c r="K592" i="4"/>
  <c r="J592" i="4"/>
  <c r="L591" i="4"/>
  <c r="K591" i="4"/>
  <c r="J591" i="4"/>
  <c r="L590" i="4"/>
  <c r="K590" i="4"/>
  <c r="J590" i="4"/>
  <c r="L589" i="4"/>
  <c r="K589" i="4"/>
  <c r="J589" i="4"/>
  <c r="L588" i="4"/>
  <c r="K588" i="4"/>
  <c r="J588" i="4"/>
  <c r="L587" i="4"/>
  <c r="K587" i="4"/>
  <c r="J587" i="4"/>
  <c r="L586" i="4"/>
  <c r="K586" i="4"/>
  <c r="J586" i="4"/>
  <c r="L585" i="4"/>
  <c r="K585" i="4"/>
  <c r="J585" i="4"/>
  <c r="L584" i="4"/>
  <c r="K584" i="4"/>
  <c r="J584" i="4"/>
  <c r="L583" i="4"/>
  <c r="K583" i="4"/>
  <c r="J583" i="4"/>
  <c r="L582" i="4"/>
  <c r="K582" i="4"/>
  <c r="J582" i="4"/>
  <c r="L581" i="4"/>
  <c r="K581" i="4"/>
  <c r="J581" i="4"/>
  <c r="L580" i="4"/>
  <c r="K580" i="4"/>
  <c r="J580" i="4"/>
  <c r="L579" i="4"/>
  <c r="K579" i="4"/>
  <c r="J579" i="4"/>
  <c r="L578" i="4"/>
  <c r="K578" i="4"/>
  <c r="J578" i="4"/>
  <c r="L577" i="4"/>
  <c r="K577" i="4"/>
  <c r="J577" i="4"/>
  <c r="L576" i="4"/>
  <c r="K576" i="4"/>
  <c r="J576" i="4"/>
  <c r="L575" i="4"/>
  <c r="K575" i="4"/>
  <c r="J575" i="4"/>
  <c r="L574" i="4"/>
  <c r="K574" i="4"/>
  <c r="J574" i="4"/>
  <c r="L573" i="4"/>
  <c r="K573" i="4"/>
  <c r="J573" i="4"/>
  <c r="L572" i="4"/>
  <c r="K572" i="4"/>
  <c r="J572" i="4"/>
  <c r="L571" i="4"/>
  <c r="K571" i="4"/>
  <c r="J571" i="4"/>
  <c r="L570" i="4"/>
  <c r="K570" i="4"/>
  <c r="J570" i="4"/>
  <c r="L569" i="4"/>
  <c r="K569" i="4"/>
  <c r="J569" i="4"/>
  <c r="L568" i="4"/>
  <c r="K568" i="4"/>
  <c r="J568" i="4"/>
  <c r="L567" i="4"/>
  <c r="K567" i="4"/>
  <c r="J567" i="4"/>
  <c r="L566" i="4"/>
  <c r="K566" i="4"/>
  <c r="J566" i="4"/>
  <c r="L565" i="4"/>
  <c r="K565" i="4"/>
  <c r="J565" i="4"/>
  <c r="L564" i="4"/>
  <c r="K564" i="4"/>
  <c r="J564" i="4"/>
  <c r="L563" i="4"/>
  <c r="K563" i="4"/>
  <c r="J563" i="4"/>
  <c r="L562" i="4"/>
  <c r="K562" i="4"/>
  <c r="J562" i="4"/>
  <c r="L561" i="4"/>
  <c r="K561" i="4"/>
  <c r="J561" i="4"/>
  <c r="L560" i="4"/>
  <c r="K560" i="4"/>
  <c r="J560" i="4"/>
  <c r="L559" i="4"/>
  <c r="K559" i="4"/>
  <c r="J559" i="4"/>
  <c r="L558" i="4"/>
  <c r="K558" i="4"/>
  <c r="J558" i="4"/>
  <c r="L557" i="4"/>
  <c r="K557" i="4"/>
  <c r="J557" i="4"/>
  <c r="L556" i="4"/>
  <c r="K556" i="4"/>
  <c r="J556" i="4"/>
  <c r="L555" i="4"/>
  <c r="K555" i="4"/>
  <c r="J555" i="4"/>
  <c r="L554" i="4"/>
  <c r="K554" i="4"/>
  <c r="J554" i="4"/>
  <c r="L553" i="4"/>
  <c r="K553" i="4"/>
  <c r="J553" i="4"/>
  <c r="L552" i="4"/>
  <c r="K552" i="4"/>
  <c r="J552" i="4"/>
  <c r="L551" i="4"/>
  <c r="K551" i="4"/>
  <c r="J551" i="4"/>
  <c r="L550" i="4"/>
  <c r="K550" i="4"/>
  <c r="J550" i="4"/>
  <c r="L549" i="4"/>
  <c r="K549" i="4"/>
  <c r="J549" i="4"/>
  <c r="L548" i="4"/>
  <c r="K548" i="4"/>
  <c r="J548" i="4"/>
  <c r="L547" i="4"/>
  <c r="K547" i="4"/>
  <c r="J547" i="4"/>
  <c r="L546" i="4"/>
  <c r="K546" i="4"/>
  <c r="J546" i="4"/>
  <c r="L545" i="4"/>
  <c r="K545" i="4"/>
  <c r="J545" i="4"/>
  <c r="L544" i="4"/>
  <c r="K544" i="4"/>
  <c r="J544" i="4"/>
  <c r="L543" i="4"/>
  <c r="K543" i="4"/>
  <c r="J543" i="4"/>
  <c r="L542" i="4"/>
  <c r="K542" i="4"/>
  <c r="J542" i="4"/>
  <c r="L541" i="4"/>
  <c r="K541" i="4"/>
  <c r="J541" i="4"/>
  <c r="L540" i="4"/>
  <c r="K540" i="4"/>
  <c r="J540" i="4"/>
  <c r="L539" i="4"/>
  <c r="K539" i="4"/>
  <c r="J539" i="4"/>
  <c r="L538" i="4"/>
  <c r="K538" i="4"/>
  <c r="J538" i="4"/>
  <c r="L537" i="4"/>
  <c r="K537" i="4"/>
  <c r="J537" i="4"/>
  <c r="L536" i="4"/>
  <c r="K536" i="4"/>
  <c r="J536" i="4"/>
  <c r="L535" i="4"/>
  <c r="K535" i="4"/>
  <c r="J535" i="4"/>
  <c r="L534" i="4"/>
  <c r="K534" i="4"/>
  <c r="J534" i="4"/>
  <c r="L533" i="4"/>
  <c r="K533" i="4"/>
  <c r="J533" i="4"/>
  <c r="L532" i="4"/>
  <c r="K532" i="4"/>
  <c r="J532" i="4"/>
  <c r="L531" i="4"/>
  <c r="K531" i="4"/>
  <c r="J531" i="4"/>
  <c r="L530" i="4"/>
  <c r="K530" i="4"/>
  <c r="J530" i="4"/>
  <c r="L529" i="4"/>
  <c r="K529" i="4"/>
  <c r="J529" i="4"/>
  <c r="L528" i="4"/>
  <c r="K528" i="4"/>
  <c r="J528" i="4"/>
  <c r="L527" i="4"/>
  <c r="K527" i="4"/>
  <c r="J527" i="4"/>
  <c r="L526" i="4"/>
  <c r="K526" i="4"/>
  <c r="J526" i="4"/>
  <c r="L525" i="4"/>
  <c r="K525" i="4"/>
  <c r="J525" i="4"/>
  <c r="L524" i="4"/>
  <c r="K524" i="4"/>
  <c r="J524" i="4"/>
  <c r="L523" i="4"/>
  <c r="K523" i="4"/>
  <c r="J523" i="4"/>
  <c r="L522" i="4"/>
  <c r="K522" i="4"/>
  <c r="J522" i="4"/>
  <c r="L521" i="4"/>
  <c r="K521" i="4"/>
  <c r="J521" i="4"/>
  <c r="L520" i="4"/>
  <c r="K520" i="4"/>
  <c r="J520" i="4"/>
  <c r="L519" i="4"/>
  <c r="K519" i="4"/>
  <c r="J519" i="4"/>
  <c r="L518" i="4"/>
  <c r="K518" i="4"/>
  <c r="J518" i="4"/>
  <c r="L517" i="4"/>
  <c r="K517" i="4"/>
  <c r="J517" i="4"/>
  <c r="L516" i="4"/>
  <c r="K516" i="4"/>
  <c r="J516" i="4"/>
  <c r="L515" i="4"/>
  <c r="K515" i="4"/>
  <c r="J515" i="4"/>
  <c r="L514" i="4"/>
  <c r="K514" i="4"/>
  <c r="J514" i="4"/>
  <c r="L513" i="4"/>
  <c r="K513" i="4"/>
  <c r="J513" i="4"/>
  <c r="L512" i="4"/>
  <c r="K512" i="4"/>
  <c r="J512" i="4"/>
  <c r="L511" i="4"/>
  <c r="K511" i="4"/>
  <c r="J511" i="4"/>
  <c r="L510" i="4"/>
  <c r="K510" i="4"/>
  <c r="J510" i="4"/>
  <c r="L509" i="4"/>
  <c r="K509" i="4"/>
  <c r="J509" i="4"/>
  <c r="L508" i="4"/>
  <c r="K508" i="4"/>
  <c r="J508" i="4"/>
  <c r="L507" i="4"/>
  <c r="K507" i="4"/>
  <c r="J507" i="4"/>
  <c r="L506" i="4"/>
  <c r="K506" i="4"/>
  <c r="J506" i="4"/>
  <c r="L505" i="4"/>
  <c r="K505" i="4"/>
  <c r="J505" i="4"/>
  <c r="L504" i="4"/>
  <c r="K504" i="4"/>
  <c r="J504" i="4"/>
  <c r="L503" i="4"/>
  <c r="K503" i="4"/>
  <c r="J503" i="4"/>
  <c r="L502" i="4"/>
  <c r="K502" i="4"/>
  <c r="J502" i="4"/>
  <c r="L501" i="4"/>
  <c r="K501" i="4"/>
  <c r="J501" i="4"/>
  <c r="L500" i="4"/>
  <c r="K500" i="4"/>
  <c r="J500" i="4"/>
  <c r="L499" i="4"/>
  <c r="K499" i="4"/>
  <c r="J499" i="4"/>
  <c r="L498" i="4"/>
  <c r="K498" i="4"/>
  <c r="J498" i="4"/>
  <c r="L497" i="4"/>
  <c r="K497" i="4"/>
  <c r="J497" i="4"/>
  <c r="L496" i="4"/>
  <c r="K496" i="4"/>
  <c r="J496" i="4"/>
  <c r="L495" i="4"/>
  <c r="K495" i="4"/>
  <c r="J495" i="4"/>
  <c r="L494" i="4"/>
  <c r="K494" i="4"/>
  <c r="J494" i="4"/>
  <c r="L493" i="4"/>
  <c r="K493" i="4"/>
  <c r="J493" i="4"/>
  <c r="L492" i="4"/>
  <c r="K492" i="4"/>
  <c r="J492" i="4"/>
  <c r="L491" i="4"/>
  <c r="K491" i="4"/>
  <c r="J491" i="4"/>
  <c r="L490" i="4"/>
  <c r="K490" i="4"/>
  <c r="J490" i="4"/>
  <c r="L489" i="4"/>
  <c r="K489" i="4"/>
  <c r="J489" i="4"/>
  <c r="L488" i="4"/>
  <c r="K488" i="4"/>
  <c r="J488" i="4"/>
  <c r="L487" i="4"/>
  <c r="K487" i="4"/>
  <c r="J487" i="4"/>
  <c r="L486" i="4"/>
  <c r="K486" i="4"/>
  <c r="J486" i="4"/>
  <c r="L485" i="4"/>
  <c r="K485" i="4"/>
  <c r="J485" i="4"/>
  <c r="L484" i="4"/>
  <c r="K484" i="4"/>
  <c r="J484" i="4"/>
  <c r="L483" i="4"/>
  <c r="K483" i="4"/>
  <c r="J483" i="4"/>
  <c r="L482" i="4"/>
  <c r="K482" i="4"/>
  <c r="J482" i="4"/>
  <c r="L481" i="4"/>
  <c r="K481" i="4"/>
  <c r="J481" i="4"/>
  <c r="L480" i="4"/>
  <c r="K480" i="4"/>
  <c r="J480" i="4"/>
  <c r="L479" i="4"/>
  <c r="K479" i="4"/>
  <c r="J479" i="4"/>
  <c r="L478" i="4"/>
  <c r="K478" i="4"/>
  <c r="J478" i="4"/>
  <c r="L477" i="4"/>
  <c r="K477" i="4"/>
  <c r="J477" i="4"/>
  <c r="L476" i="4"/>
  <c r="K476" i="4"/>
  <c r="J476" i="4"/>
  <c r="L475" i="4"/>
  <c r="K475" i="4"/>
  <c r="J475" i="4"/>
  <c r="L474" i="4"/>
  <c r="K474" i="4"/>
  <c r="J474" i="4"/>
  <c r="L473" i="4"/>
  <c r="K473" i="4"/>
  <c r="J473" i="4"/>
  <c r="L472" i="4"/>
  <c r="K472" i="4"/>
  <c r="J472" i="4"/>
  <c r="L471" i="4"/>
  <c r="K471" i="4"/>
  <c r="J471" i="4"/>
  <c r="L470" i="4"/>
  <c r="K470" i="4"/>
  <c r="J470" i="4"/>
  <c r="L469" i="4"/>
  <c r="K469" i="4"/>
  <c r="J469" i="4"/>
  <c r="L468" i="4"/>
  <c r="K468" i="4"/>
  <c r="J468" i="4"/>
  <c r="L467" i="4"/>
  <c r="K467" i="4"/>
  <c r="J467" i="4"/>
  <c r="L466" i="4"/>
  <c r="K466" i="4"/>
  <c r="J466" i="4"/>
  <c r="L465" i="4"/>
  <c r="K465" i="4"/>
  <c r="J465" i="4"/>
  <c r="L464" i="4"/>
  <c r="K464" i="4"/>
  <c r="J464" i="4"/>
  <c r="L463" i="4"/>
  <c r="K463" i="4"/>
  <c r="J463" i="4"/>
  <c r="L462" i="4"/>
  <c r="K462" i="4"/>
  <c r="J462" i="4"/>
  <c r="L461" i="4"/>
  <c r="K461" i="4"/>
  <c r="J461" i="4"/>
  <c r="L460" i="4"/>
  <c r="K460" i="4"/>
  <c r="J460" i="4"/>
  <c r="L459" i="4"/>
  <c r="K459" i="4"/>
  <c r="J459" i="4"/>
  <c r="L458" i="4"/>
  <c r="K458" i="4"/>
  <c r="J458" i="4"/>
  <c r="L457" i="4"/>
  <c r="K457" i="4"/>
  <c r="J457" i="4"/>
  <c r="L456" i="4"/>
  <c r="K456" i="4"/>
  <c r="J456" i="4"/>
  <c r="L455" i="4"/>
  <c r="K455" i="4"/>
  <c r="J455" i="4"/>
  <c r="L454" i="4"/>
  <c r="K454" i="4"/>
  <c r="J454" i="4"/>
  <c r="L453" i="4"/>
  <c r="K453" i="4"/>
  <c r="J453" i="4"/>
  <c r="L452" i="4"/>
  <c r="K452" i="4"/>
  <c r="J452" i="4"/>
  <c r="L451" i="4"/>
  <c r="K451" i="4"/>
  <c r="J451" i="4"/>
  <c r="L450" i="4"/>
  <c r="K450" i="4"/>
  <c r="J450" i="4"/>
  <c r="L449" i="4"/>
  <c r="K449" i="4"/>
  <c r="J449" i="4"/>
  <c r="L448" i="4"/>
  <c r="K448" i="4"/>
  <c r="J448" i="4"/>
  <c r="L447" i="4"/>
  <c r="K447" i="4"/>
  <c r="J447" i="4"/>
  <c r="L446" i="4"/>
  <c r="K446" i="4"/>
  <c r="J446" i="4"/>
  <c r="L445" i="4"/>
  <c r="K445" i="4"/>
  <c r="J445" i="4"/>
  <c r="L444" i="4"/>
  <c r="K444" i="4"/>
  <c r="J444" i="4"/>
  <c r="L443" i="4"/>
  <c r="K443" i="4"/>
  <c r="J443" i="4"/>
  <c r="L442" i="4"/>
  <c r="K442" i="4"/>
  <c r="J442" i="4"/>
  <c r="L441" i="4"/>
  <c r="K441" i="4"/>
  <c r="J441" i="4"/>
  <c r="L440" i="4"/>
  <c r="K440" i="4"/>
  <c r="J440" i="4"/>
  <c r="L439" i="4"/>
  <c r="K439" i="4"/>
  <c r="J439" i="4"/>
  <c r="L438" i="4"/>
  <c r="K438" i="4"/>
  <c r="J438" i="4"/>
  <c r="L437" i="4"/>
  <c r="K437" i="4"/>
  <c r="J437" i="4"/>
  <c r="L436" i="4"/>
  <c r="K436" i="4"/>
  <c r="J436" i="4"/>
  <c r="L435" i="4"/>
  <c r="K435" i="4"/>
  <c r="J435" i="4"/>
  <c r="L434" i="4"/>
  <c r="K434" i="4"/>
  <c r="J434" i="4"/>
  <c r="L433" i="4"/>
  <c r="K433" i="4"/>
  <c r="J433" i="4"/>
  <c r="L432" i="4"/>
  <c r="K432" i="4"/>
  <c r="J432" i="4"/>
  <c r="L431" i="4"/>
  <c r="K431" i="4"/>
  <c r="J431" i="4"/>
  <c r="L430" i="4"/>
  <c r="K430" i="4"/>
  <c r="J430" i="4"/>
  <c r="L429" i="4"/>
  <c r="K429" i="4"/>
  <c r="J429" i="4"/>
  <c r="L428" i="4"/>
  <c r="K428" i="4"/>
  <c r="J428" i="4"/>
  <c r="L427" i="4"/>
  <c r="K427" i="4"/>
  <c r="J427" i="4"/>
  <c r="L426" i="4"/>
  <c r="K426" i="4"/>
  <c r="J426" i="4"/>
  <c r="L425" i="4"/>
  <c r="K425" i="4"/>
  <c r="J425" i="4"/>
  <c r="L424" i="4"/>
  <c r="K424" i="4"/>
  <c r="J424" i="4"/>
  <c r="L423" i="4"/>
  <c r="K423" i="4"/>
  <c r="J423" i="4"/>
  <c r="L422" i="4"/>
  <c r="K422" i="4"/>
  <c r="J422" i="4"/>
  <c r="L421" i="4"/>
  <c r="K421" i="4"/>
  <c r="J421" i="4"/>
  <c r="L420" i="4"/>
  <c r="K420" i="4"/>
  <c r="J420" i="4"/>
  <c r="L419" i="4"/>
  <c r="K419" i="4"/>
  <c r="J419" i="4"/>
  <c r="L418" i="4"/>
  <c r="K418" i="4"/>
  <c r="J418" i="4"/>
  <c r="L417" i="4"/>
  <c r="K417" i="4"/>
  <c r="J417" i="4"/>
  <c r="L416" i="4"/>
  <c r="K416" i="4"/>
  <c r="J416" i="4"/>
  <c r="L415" i="4"/>
  <c r="K415" i="4"/>
  <c r="J415" i="4"/>
  <c r="L414" i="4"/>
  <c r="K414" i="4"/>
  <c r="J414" i="4"/>
  <c r="L413" i="4"/>
  <c r="K413" i="4"/>
  <c r="J413" i="4"/>
  <c r="L412" i="4"/>
  <c r="K412" i="4"/>
  <c r="J412" i="4"/>
  <c r="L411" i="4"/>
  <c r="K411" i="4"/>
  <c r="J411" i="4"/>
  <c r="L410" i="4"/>
  <c r="K410" i="4"/>
  <c r="J410" i="4"/>
  <c r="L409" i="4"/>
  <c r="K409" i="4"/>
  <c r="J409" i="4"/>
  <c r="L408" i="4"/>
  <c r="K408" i="4"/>
  <c r="J408" i="4"/>
  <c r="L407" i="4"/>
  <c r="K407" i="4"/>
  <c r="J407" i="4"/>
  <c r="L406" i="4"/>
  <c r="K406" i="4"/>
  <c r="J406" i="4"/>
  <c r="L405" i="4"/>
  <c r="K405" i="4"/>
  <c r="J405" i="4"/>
  <c r="L404" i="4"/>
  <c r="K404" i="4"/>
  <c r="J404" i="4"/>
  <c r="L403" i="4"/>
  <c r="K403" i="4"/>
  <c r="J403" i="4"/>
  <c r="L402" i="4"/>
  <c r="K402" i="4"/>
  <c r="J402" i="4"/>
  <c r="L401" i="4"/>
  <c r="K401" i="4"/>
  <c r="J401" i="4"/>
  <c r="L400" i="4"/>
  <c r="K400" i="4"/>
  <c r="J400" i="4"/>
  <c r="L399" i="4"/>
  <c r="K399" i="4"/>
  <c r="J399" i="4"/>
  <c r="L398" i="4"/>
  <c r="K398" i="4"/>
  <c r="J398" i="4"/>
  <c r="L397" i="4"/>
  <c r="K397" i="4"/>
  <c r="J397" i="4"/>
  <c r="L396" i="4"/>
  <c r="K396" i="4"/>
  <c r="J396" i="4"/>
  <c r="L395" i="4"/>
  <c r="K395" i="4"/>
  <c r="J395" i="4"/>
  <c r="L394" i="4"/>
  <c r="K394" i="4"/>
  <c r="J394" i="4"/>
  <c r="L393" i="4"/>
  <c r="K393" i="4"/>
  <c r="J393" i="4"/>
  <c r="L392" i="4"/>
  <c r="K392" i="4"/>
  <c r="J392" i="4"/>
  <c r="L391" i="4"/>
  <c r="K391" i="4"/>
  <c r="J391" i="4"/>
  <c r="L390" i="4"/>
  <c r="K390" i="4"/>
  <c r="J390" i="4"/>
  <c r="L389" i="4"/>
  <c r="K389" i="4"/>
  <c r="J389" i="4"/>
  <c r="L388" i="4"/>
  <c r="K388" i="4"/>
  <c r="J388" i="4"/>
  <c r="L387" i="4"/>
  <c r="K387" i="4"/>
  <c r="J387" i="4"/>
  <c r="L386" i="4"/>
  <c r="K386" i="4"/>
  <c r="J386" i="4"/>
  <c r="L385" i="4"/>
  <c r="K385" i="4"/>
  <c r="J385" i="4"/>
  <c r="L384" i="4"/>
  <c r="K384" i="4"/>
  <c r="J384" i="4"/>
  <c r="L383" i="4"/>
  <c r="K383" i="4"/>
  <c r="J383" i="4"/>
  <c r="L382" i="4"/>
  <c r="K382" i="4"/>
  <c r="J382" i="4"/>
  <c r="L381" i="4"/>
  <c r="K381" i="4"/>
  <c r="J381" i="4"/>
  <c r="L380" i="4"/>
  <c r="K380" i="4"/>
  <c r="J380" i="4"/>
  <c r="L379" i="4"/>
  <c r="K379" i="4"/>
  <c r="J379" i="4"/>
  <c r="L378" i="4"/>
  <c r="K378" i="4"/>
  <c r="J378" i="4"/>
  <c r="L377" i="4"/>
  <c r="K377" i="4"/>
  <c r="J377" i="4"/>
  <c r="L376" i="4"/>
  <c r="K376" i="4"/>
  <c r="J376" i="4"/>
  <c r="L375" i="4"/>
  <c r="K375" i="4"/>
  <c r="J375" i="4"/>
  <c r="L374" i="4"/>
  <c r="K374" i="4"/>
  <c r="J374" i="4"/>
  <c r="L373" i="4"/>
  <c r="K373" i="4"/>
  <c r="J373" i="4"/>
  <c r="L372" i="4"/>
  <c r="K372" i="4"/>
  <c r="J372" i="4"/>
  <c r="L371" i="4"/>
  <c r="K371" i="4"/>
  <c r="J371" i="4"/>
  <c r="L370" i="4"/>
  <c r="K370" i="4"/>
  <c r="J370" i="4"/>
  <c r="L369" i="4"/>
  <c r="K369" i="4"/>
  <c r="J369" i="4"/>
  <c r="L368" i="4"/>
  <c r="K368" i="4"/>
  <c r="J368" i="4"/>
  <c r="L367" i="4"/>
  <c r="K367" i="4"/>
  <c r="J367" i="4"/>
  <c r="L366" i="4"/>
  <c r="K366" i="4"/>
  <c r="J366" i="4"/>
  <c r="L365" i="4"/>
  <c r="K365" i="4"/>
  <c r="J365" i="4"/>
  <c r="L364" i="4"/>
  <c r="K364" i="4"/>
  <c r="J364" i="4"/>
  <c r="L363" i="4"/>
  <c r="K363" i="4"/>
  <c r="J363" i="4"/>
  <c r="L362" i="4"/>
  <c r="K362" i="4"/>
  <c r="J362" i="4"/>
  <c r="L361" i="4"/>
  <c r="K361" i="4"/>
  <c r="J361" i="4"/>
  <c r="L360" i="4"/>
  <c r="K360" i="4"/>
  <c r="J360" i="4"/>
  <c r="L359" i="4"/>
  <c r="K359" i="4"/>
  <c r="J359" i="4"/>
  <c r="L358" i="4"/>
  <c r="K358" i="4"/>
  <c r="J358" i="4"/>
  <c r="L357" i="4"/>
  <c r="K357" i="4"/>
  <c r="J357" i="4"/>
  <c r="L356" i="4"/>
  <c r="K356" i="4"/>
  <c r="J356" i="4"/>
  <c r="L355" i="4"/>
  <c r="K355" i="4"/>
  <c r="J355" i="4"/>
  <c r="L354" i="4"/>
  <c r="K354" i="4"/>
  <c r="J354" i="4"/>
  <c r="L353" i="4"/>
  <c r="K353" i="4"/>
  <c r="J353" i="4"/>
  <c r="L352" i="4"/>
  <c r="K352" i="4"/>
  <c r="J352" i="4"/>
  <c r="L351" i="4"/>
  <c r="K351" i="4"/>
  <c r="J351" i="4"/>
  <c r="L350" i="4"/>
  <c r="K350" i="4"/>
  <c r="J350" i="4"/>
  <c r="L349" i="4"/>
  <c r="K349" i="4"/>
  <c r="J349" i="4"/>
  <c r="L348" i="4"/>
  <c r="K348" i="4"/>
  <c r="J348" i="4"/>
  <c r="L347" i="4"/>
  <c r="K347" i="4"/>
  <c r="J347" i="4"/>
  <c r="L346" i="4"/>
  <c r="K346" i="4"/>
  <c r="J346" i="4"/>
  <c r="L345" i="4"/>
  <c r="K345" i="4"/>
  <c r="J345" i="4"/>
  <c r="L344" i="4"/>
  <c r="K344" i="4"/>
  <c r="J344" i="4"/>
  <c r="L343" i="4"/>
  <c r="K343" i="4"/>
  <c r="J343" i="4"/>
  <c r="L342" i="4"/>
  <c r="K342" i="4"/>
  <c r="J342" i="4"/>
  <c r="L341" i="4"/>
  <c r="K341" i="4"/>
  <c r="J341" i="4"/>
  <c r="L340" i="4"/>
  <c r="K340" i="4"/>
  <c r="J340" i="4"/>
  <c r="L339" i="4"/>
  <c r="K339" i="4"/>
  <c r="J339" i="4"/>
  <c r="L338" i="4"/>
  <c r="K338" i="4"/>
  <c r="J338" i="4"/>
  <c r="L337" i="4"/>
  <c r="K337" i="4"/>
  <c r="J337" i="4"/>
  <c r="L336" i="4"/>
  <c r="K336" i="4"/>
  <c r="J336" i="4"/>
  <c r="L335" i="4"/>
  <c r="K335" i="4"/>
  <c r="J335" i="4"/>
  <c r="L334" i="4"/>
  <c r="K334" i="4"/>
  <c r="J334" i="4"/>
  <c r="L333" i="4"/>
  <c r="K333" i="4"/>
  <c r="J333" i="4"/>
  <c r="L332" i="4"/>
  <c r="K332" i="4"/>
  <c r="J332" i="4"/>
  <c r="L331" i="4"/>
  <c r="K331" i="4"/>
  <c r="J331" i="4"/>
  <c r="L330" i="4"/>
  <c r="K330" i="4"/>
  <c r="J330" i="4"/>
  <c r="L329" i="4"/>
  <c r="K329" i="4"/>
  <c r="J329" i="4"/>
  <c r="L328" i="4"/>
  <c r="K328" i="4"/>
  <c r="J328" i="4"/>
  <c r="L327" i="4"/>
  <c r="K327" i="4"/>
  <c r="J327" i="4"/>
  <c r="L326" i="4"/>
  <c r="K326" i="4"/>
  <c r="J326" i="4"/>
  <c r="L325" i="4"/>
  <c r="K325" i="4"/>
  <c r="J325" i="4"/>
  <c r="L324" i="4"/>
  <c r="K324" i="4"/>
  <c r="J324" i="4"/>
  <c r="L323" i="4"/>
  <c r="K323" i="4"/>
  <c r="J323" i="4"/>
  <c r="L322" i="4"/>
  <c r="K322" i="4"/>
  <c r="J322" i="4"/>
  <c r="L321" i="4"/>
  <c r="K321" i="4"/>
  <c r="J321" i="4"/>
  <c r="L320" i="4"/>
  <c r="K320" i="4"/>
  <c r="J320" i="4"/>
  <c r="L319" i="4"/>
  <c r="K319" i="4"/>
  <c r="J319" i="4"/>
  <c r="L318" i="4"/>
  <c r="K318" i="4"/>
  <c r="J318" i="4"/>
  <c r="L317" i="4"/>
  <c r="K317" i="4"/>
  <c r="J317" i="4"/>
  <c r="L316" i="4"/>
  <c r="K316" i="4"/>
  <c r="J316" i="4"/>
  <c r="L315" i="4"/>
  <c r="K315" i="4"/>
  <c r="J315" i="4"/>
  <c r="L314" i="4"/>
  <c r="K314" i="4"/>
  <c r="J314" i="4"/>
  <c r="L313" i="4"/>
  <c r="K313" i="4"/>
  <c r="J313" i="4"/>
  <c r="L312" i="4"/>
  <c r="K312" i="4"/>
  <c r="J312" i="4"/>
  <c r="L311" i="4"/>
  <c r="K311" i="4"/>
  <c r="J311" i="4"/>
  <c r="L310" i="4"/>
  <c r="K310" i="4"/>
  <c r="J310" i="4"/>
  <c r="L309" i="4"/>
  <c r="K309" i="4"/>
  <c r="J309" i="4"/>
  <c r="L308" i="4"/>
  <c r="K308" i="4"/>
  <c r="J308" i="4"/>
  <c r="L307" i="4"/>
  <c r="K307" i="4"/>
  <c r="J307" i="4"/>
  <c r="L306" i="4"/>
  <c r="K306" i="4"/>
  <c r="J306" i="4"/>
  <c r="L305" i="4"/>
  <c r="K305" i="4"/>
  <c r="J305" i="4"/>
  <c r="L304" i="4"/>
  <c r="K304" i="4"/>
  <c r="J304" i="4"/>
  <c r="L303" i="4"/>
  <c r="K303" i="4"/>
  <c r="J303" i="4"/>
  <c r="L302" i="4"/>
  <c r="K302" i="4"/>
  <c r="J302" i="4"/>
  <c r="L301" i="4"/>
  <c r="K301" i="4"/>
  <c r="J301" i="4"/>
  <c r="L300" i="4"/>
  <c r="K300" i="4"/>
  <c r="J300" i="4"/>
  <c r="L299" i="4"/>
  <c r="K299" i="4"/>
  <c r="J299" i="4"/>
  <c r="L298" i="4"/>
  <c r="K298" i="4"/>
  <c r="J298" i="4"/>
  <c r="L297" i="4"/>
  <c r="K297" i="4"/>
  <c r="J297" i="4"/>
  <c r="L296" i="4"/>
  <c r="K296" i="4"/>
  <c r="J296" i="4"/>
  <c r="L295" i="4"/>
  <c r="K295" i="4"/>
  <c r="J295" i="4"/>
  <c r="L294" i="4"/>
  <c r="K294" i="4"/>
  <c r="J294" i="4"/>
  <c r="L293" i="4"/>
  <c r="K293" i="4"/>
  <c r="J293" i="4"/>
  <c r="L292" i="4"/>
  <c r="K292" i="4"/>
  <c r="J292" i="4"/>
  <c r="L291" i="4"/>
  <c r="K291" i="4"/>
  <c r="J291" i="4"/>
  <c r="L290" i="4"/>
  <c r="K290" i="4"/>
  <c r="J290" i="4"/>
  <c r="L289" i="4"/>
  <c r="K289" i="4"/>
  <c r="J289" i="4"/>
  <c r="L288" i="4"/>
  <c r="K288" i="4"/>
  <c r="J288" i="4"/>
  <c r="L287" i="4"/>
  <c r="K287" i="4"/>
  <c r="J287" i="4"/>
  <c r="L286" i="4"/>
  <c r="K286" i="4"/>
  <c r="J286" i="4"/>
  <c r="L285" i="4"/>
  <c r="K285" i="4"/>
  <c r="J285" i="4"/>
  <c r="L284" i="4"/>
  <c r="K284" i="4"/>
  <c r="J284" i="4"/>
  <c r="L283" i="4"/>
  <c r="K283" i="4"/>
  <c r="J283" i="4"/>
  <c r="L282" i="4"/>
  <c r="K282" i="4"/>
  <c r="J282" i="4"/>
  <c r="L281" i="4"/>
  <c r="K281" i="4"/>
  <c r="J281" i="4"/>
  <c r="L280" i="4"/>
  <c r="K280" i="4"/>
  <c r="J280" i="4"/>
  <c r="L279" i="4"/>
  <c r="K279" i="4"/>
  <c r="J279" i="4"/>
  <c r="L278" i="4"/>
  <c r="K278" i="4"/>
  <c r="J278" i="4"/>
  <c r="L277" i="4"/>
  <c r="K277" i="4"/>
  <c r="J277" i="4"/>
  <c r="L276" i="4"/>
  <c r="K276" i="4"/>
  <c r="J276" i="4"/>
  <c r="L275" i="4"/>
  <c r="K275" i="4"/>
  <c r="J275" i="4"/>
  <c r="L274" i="4"/>
  <c r="K274" i="4"/>
  <c r="J274" i="4"/>
  <c r="L273" i="4"/>
  <c r="K273" i="4"/>
  <c r="J273" i="4"/>
  <c r="L272" i="4"/>
  <c r="K272" i="4"/>
  <c r="J272" i="4"/>
  <c r="L271" i="4"/>
  <c r="K271" i="4"/>
  <c r="J271" i="4"/>
  <c r="L270" i="4"/>
  <c r="K270" i="4"/>
  <c r="J270" i="4"/>
  <c r="L269" i="4"/>
  <c r="K269" i="4"/>
  <c r="J269" i="4"/>
  <c r="L268" i="4"/>
  <c r="K268" i="4"/>
  <c r="J268" i="4"/>
  <c r="L267" i="4"/>
  <c r="K267" i="4"/>
  <c r="J267" i="4"/>
  <c r="L266" i="4"/>
  <c r="K266" i="4"/>
  <c r="J266" i="4"/>
  <c r="L265" i="4"/>
  <c r="K265" i="4"/>
  <c r="J265" i="4"/>
  <c r="L264" i="4"/>
  <c r="K264" i="4"/>
  <c r="J264" i="4"/>
  <c r="L263" i="4"/>
  <c r="K263" i="4"/>
  <c r="J263" i="4"/>
  <c r="L262" i="4"/>
  <c r="K262" i="4"/>
  <c r="J262" i="4"/>
  <c r="L261" i="4"/>
  <c r="K261" i="4"/>
  <c r="J261" i="4"/>
  <c r="L260" i="4"/>
  <c r="K260" i="4"/>
  <c r="J260" i="4"/>
  <c r="L259" i="4"/>
  <c r="K259" i="4"/>
  <c r="J259" i="4"/>
  <c r="L258" i="4"/>
  <c r="K258" i="4"/>
  <c r="J258" i="4"/>
  <c r="L257" i="4"/>
  <c r="K257" i="4"/>
  <c r="J257" i="4"/>
  <c r="L256" i="4"/>
  <c r="K256" i="4"/>
  <c r="J256" i="4"/>
  <c r="L255" i="4"/>
  <c r="K255" i="4"/>
  <c r="J255" i="4"/>
  <c r="L254" i="4"/>
  <c r="K254" i="4"/>
  <c r="J254" i="4"/>
  <c r="L253" i="4"/>
  <c r="K253" i="4"/>
  <c r="J253" i="4"/>
  <c r="L252" i="4"/>
  <c r="K252" i="4"/>
  <c r="J252" i="4"/>
  <c r="L251" i="4"/>
  <c r="K251" i="4"/>
  <c r="J251" i="4"/>
  <c r="L250" i="4"/>
  <c r="K250" i="4"/>
  <c r="J250" i="4"/>
  <c r="L249" i="4"/>
  <c r="K249" i="4"/>
  <c r="J249" i="4"/>
  <c r="L248" i="4"/>
  <c r="K248" i="4"/>
  <c r="J248" i="4"/>
  <c r="L247" i="4"/>
  <c r="K247" i="4"/>
  <c r="J247" i="4"/>
  <c r="L246" i="4"/>
  <c r="K246" i="4"/>
  <c r="J246" i="4"/>
  <c r="L245" i="4"/>
  <c r="K245" i="4"/>
  <c r="J245" i="4"/>
  <c r="L244" i="4"/>
  <c r="K244" i="4"/>
  <c r="J244" i="4"/>
  <c r="L243" i="4"/>
  <c r="K243" i="4"/>
  <c r="J243" i="4"/>
  <c r="L242" i="4"/>
  <c r="K242" i="4"/>
  <c r="J242" i="4"/>
  <c r="L241" i="4"/>
  <c r="K241" i="4"/>
  <c r="J241" i="4"/>
  <c r="L240" i="4"/>
  <c r="K240" i="4"/>
  <c r="J240" i="4"/>
  <c r="L239" i="4"/>
  <c r="K239" i="4"/>
  <c r="J239" i="4"/>
  <c r="L238" i="4"/>
  <c r="K238" i="4"/>
  <c r="J238" i="4"/>
  <c r="L237" i="4"/>
  <c r="K237" i="4"/>
  <c r="J237" i="4"/>
  <c r="L236" i="4"/>
  <c r="K236" i="4"/>
  <c r="J236" i="4"/>
  <c r="L235" i="4"/>
  <c r="K235" i="4"/>
  <c r="J235" i="4"/>
  <c r="L234" i="4"/>
  <c r="K234" i="4"/>
  <c r="J234" i="4"/>
  <c r="L233" i="4"/>
  <c r="K233" i="4"/>
  <c r="J233" i="4"/>
  <c r="L232" i="4"/>
  <c r="K232" i="4"/>
  <c r="J232" i="4"/>
  <c r="L231" i="4"/>
  <c r="K231" i="4"/>
  <c r="J231" i="4"/>
  <c r="L230" i="4"/>
  <c r="K230" i="4"/>
  <c r="J230" i="4"/>
  <c r="L229" i="4"/>
  <c r="K229" i="4"/>
  <c r="J229" i="4"/>
  <c r="L228" i="4"/>
  <c r="K228" i="4"/>
  <c r="J228" i="4"/>
  <c r="L227" i="4"/>
  <c r="K227" i="4"/>
  <c r="J227" i="4"/>
  <c r="L226" i="4"/>
  <c r="K226" i="4"/>
  <c r="J226" i="4"/>
  <c r="L225" i="4"/>
  <c r="K225" i="4"/>
  <c r="J225" i="4"/>
  <c r="L224" i="4"/>
  <c r="K224" i="4"/>
  <c r="J224" i="4"/>
  <c r="L223" i="4"/>
  <c r="K223" i="4"/>
  <c r="J223" i="4"/>
  <c r="L222" i="4"/>
  <c r="K222" i="4"/>
  <c r="J222" i="4"/>
  <c r="L221" i="4"/>
  <c r="K221" i="4"/>
  <c r="J221" i="4"/>
  <c r="L220" i="4"/>
  <c r="K220" i="4"/>
  <c r="J220" i="4"/>
  <c r="L219" i="4"/>
  <c r="K219" i="4"/>
  <c r="J219" i="4"/>
  <c r="L218" i="4"/>
  <c r="K218" i="4"/>
  <c r="J218" i="4"/>
  <c r="L217" i="4"/>
  <c r="K217" i="4"/>
  <c r="J217" i="4"/>
  <c r="L216" i="4"/>
  <c r="K216" i="4"/>
  <c r="J216" i="4"/>
  <c r="L215" i="4"/>
  <c r="K215" i="4"/>
  <c r="J215" i="4"/>
  <c r="L214" i="4"/>
  <c r="K214" i="4"/>
  <c r="J214" i="4"/>
  <c r="L213" i="4"/>
  <c r="K213" i="4"/>
  <c r="J213" i="4"/>
  <c r="L212" i="4"/>
  <c r="K212" i="4"/>
  <c r="J212" i="4"/>
  <c r="L211" i="4"/>
  <c r="K211" i="4"/>
  <c r="J211" i="4"/>
  <c r="L210" i="4"/>
  <c r="K210" i="4"/>
  <c r="J210" i="4"/>
  <c r="L209" i="4"/>
  <c r="K209" i="4"/>
  <c r="J209" i="4"/>
  <c r="L208" i="4"/>
  <c r="K208" i="4"/>
  <c r="J208" i="4"/>
  <c r="L207" i="4"/>
  <c r="K207" i="4"/>
  <c r="J207" i="4"/>
  <c r="L206" i="4"/>
  <c r="K206" i="4"/>
  <c r="J206" i="4"/>
  <c r="L205" i="4"/>
  <c r="K205" i="4"/>
  <c r="J205" i="4"/>
  <c r="L204" i="4"/>
  <c r="K204" i="4"/>
  <c r="J204" i="4"/>
  <c r="L203" i="4"/>
  <c r="K203" i="4"/>
  <c r="J203" i="4"/>
  <c r="L202" i="4"/>
  <c r="K202" i="4"/>
  <c r="J202" i="4"/>
  <c r="L201" i="4"/>
  <c r="K201" i="4"/>
  <c r="J201" i="4"/>
  <c r="L200" i="4"/>
  <c r="K200" i="4"/>
  <c r="J200" i="4"/>
  <c r="L199" i="4"/>
  <c r="K199" i="4"/>
  <c r="J199" i="4"/>
  <c r="L198" i="4"/>
  <c r="K198" i="4"/>
  <c r="J198" i="4"/>
  <c r="L197" i="4"/>
  <c r="K197" i="4"/>
  <c r="J197" i="4"/>
  <c r="L196" i="4"/>
  <c r="K196" i="4"/>
  <c r="J196" i="4"/>
  <c r="L195" i="4"/>
  <c r="K195" i="4"/>
  <c r="J195" i="4"/>
  <c r="L194" i="4"/>
  <c r="K194" i="4"/>
  <c r="J194" i="4"/>
  <c r="L193" i="4"/>
  <c r="K193" i="4"/>
  <c r="J193" i="4"/>
  <c r="L192" i="4"/>
  <c r="K192" i="4"/>
  <c r="J192" i="4"/>
  <c r="L191" i="4"/>
  <c r="K191" i="4"/>
  <c r="J191" i="4"/>
  <c r="L190" i="4"/>
  <c r="K190" i="4"/>
  <c r="J190" i="4"/>
  <c r="L189" i="4"/>
  <c r="K189" i="4"/>
  <c r="J189" i="4"/>
  <c r="L188" i="4"/>
  <c r="K188" i="4"/>
  <c r="J188" i="4"/>
  <c r="L187" i="4"/>
  <c r="K187" i="4"/>
  <c r="J187" i="4"/>
  <c r="L186" i="4"/>
  <c r="K186" i="4"/>
  <c r="J186" i="4"/>
  <c r="L185" i="4"/>
  <c r="K185" i="4"/>
  <c r="J185" i="4"/>
  <c r="L184" i="4"/>
  <c r="K184" i="4"/>
  <c r="J184" i="4"/>
  <c r="L183" i="4"/>
  <c r="K183" i="4"/>
  <c r="J183" i="4"/>
  <c r="L182" i="4"/>
  <c r="K182" i="4"/>
  <c r="J182" i="4"/>
  <c r="L181" i="4"/>
  <c r="K181" i="4"/>
  <c r="J181" i="4"/>
  <c r="L180" i="4"/>
  <c r="K180" i="4"/>
  <c r="J180" i="4"/>
  <c r="L179" i="4"/>
  <c r="K179" i="4"/>
  <c r="J179" i="4"/>
  <c r="L178" i="4"/>
  <c r="K178" i="4"/>
  <c r="J178" i="4"/>
  <c r="L177" i="4"/>
  <c r="K177" i="4"/>
  <c r="J177" i="4"/>
  <c r="L176" i="4"/>
  <c r="K176" i="4"/>
  <c r="J176" i="4"/>
  <c r="L175" i="4"/>
  <c r="K175" i="4"/>
  <c r="J175" i="4"/>
  <c r="L174" i="4"/>
  <c r="K174" i="4"/>
  <c r="J174" i="4"/>
  <c r="L173" i="4"/>
  <c r="K173" i="4"/>
  <c r="J173" i="4"/>
  <c r="L172" i="4"/>
  <c r="K172" i="4"/>
  <c r="J172" i="4"/>
  <c r="L171" i="4"/>
  <c r="K171" i="4"/>
  <c r="J171" i="4"/>
  <c r="L170" i="4"/>
  <c r="K170" i="4"/>
  <c r="J170" i="4"/>
  <c r="L169" i="4"/>
  <c r="K169" i="4"/>
  <c r="J169" i="4"/>
  <c r="L168" i="4"/>
  <c r="K168" i="4"/>
  <c r="J168" i="4"/>
  <c r="L167" i="4"/>
  <c r="K167" i="4"/>
  <c r="J167" i="4"/>
  <c r="L166" i="4"/>
  <c r="K166" i="4"/>
  <c r="J166" i="4"/>
  <c r="L165" i="4"/>
  <c r="K165" i="4"/>
  <c r="J165" i="4"/>
  <c r="L164" i="4"/>
  <c r="K164" i="4"/>
  <c r="J164" i="4"/>
  <c r="L163" i="4"/>
  <c r="K163" i="4"/>
  <c r="J163" i="4"/>
  <c r="L162" i="4"/>
  <c r="K162" i="4"/>
  <c r="J162" i="4"/>
  <c r="L161" i="4"/>
  <c r="K161" i="4"/>
  <c r="J161" i="4"/>
  <c r="L160" i="4"/>
  <c r="K160" i="4"/>
  <c r="J160" i="4"/>
  <c r="L159" i="4"/>
  <c r="K159" i="4"/>
  <c r="J159" i="4"/>
  <c r="L158" i="4"/>
  <c r="K158" i="4"/>
  <c r="J158" i="4"/>
  <c r="L157" i="4"/>
  <c r="K157" i="4"/>
  <c r="J157" i="4"/>
  <c r="L156" i="4"/>
  <c r="K156" i="4"/>
  <c r="J156" i="4"/>
  <c r="L155" i="4"/>
  <c r="K155" i="4"/>
  <c r="J155" i="4"/>
  <c r="L154" i="4"/>
  <c r="K154" i="4"/>
  <c r="J154" i="4"/>
  <c r="L153" i="4"/>
  <c r="K153" i="4"/>
  <c r="J153" i="4"/>
  <c r="L152" i="4"/>
  <c r="K152" i="4"/>
  <c r="J152" i="4"/>
  <c r="L151" i="4"/>
  <c r="K151" i="4"/>
  <c r="J151" i="4"/>
  <c r="L150" i="4"/>
  <c r="K150" i="4"/>
  <c r="J150" i="4"/>
  <c r="L149" i="4"/>
  <c r="K149" i="4"/>
  <c r="J149" i="4"/>
  <c r="L148" i="4"/>
  <c r="K148" i="4"/>
  <c r="J148" i="4"/>
  <c r="L147" i="4"/>
  <c r="K147" i="4"/>
  <c r="J147" i="4"/>
  <c r="L146" i="4"/>
  <c r="K146" i="4"/>
  <c r="J146" i="4"/>
  <c r="L145" i="4"/>
  <c r="K145" i="4"/>
  <c r="J145" i="4"/>
  <c r="L144" i="4"/>
  <c r="K144" i="4"/>
  <c r="J144" i="4"/>
  <c r="L143" i="4"/>
  <c r="K143" i="4"/>
  <c r="J143" i="4"/>
  <c r="L142" i="4"/>
  <c r="K142" i="4"/>
  <c r="J142" i="4"/>
  <c r="L141" i="4"/>
  <c r="K141" i="4"/>
  <c r="J141" i="4"/>
  <c r="L140" i="4"/>
  <c r="K140" i="4"/>
  <c r="J140" i="4"/>
  <c r="L139" i="4"/>
  <c r="K139" i="4"/>
  <c r="J139" i="4"/>
  <c r="L138" i="4"/>
  <c r="K138" i="4"/>
  <c r="J138" i="4"/>
  <c r="L137" i="4"/>
  <c r="K137" i="4"/>
  <c r="J137" i="4"/>
  <c r="L136" i="4"/>
  <c r="K136" i="4"/>
  <c r="J136" i="4"/>
  <c r="L135" i="4"/>
  <c r="K135" i="4"/>
  <c r="J135" i="4"/>
  <c r="L134" i="4"/>
  <c r="K134" i="4"/>
  <c r="J134" i="4"/>
  <c r="L133" i="4"/>
  <c r="K133" i="4"/>
  <c r="J133" i="4"/>
  <c r="L132" i="4"/>
  <c r="K132" i="4"/>
  <c r="J132" i="4"/>
  <c r="L131" i="4"/>
  <c r="K131" i="4"/>
  <c r="J131" i="4"/>
  <c r="L130" i="4"/>
  <c r="K130" i="4"/>
  <c r="J130" i="4"/>
  <c r="L129" i="4"/>
  <c r="K129" i="4"/>
  <c r="J129" i="4"/>
  <c r="L128" i="4"/>
  <c r="K128" i="4"/>
  <c r="J128" i="4"/>
  <c r="L127" i="4"/>
  <c r="K127" i="4"/>
  <c r="J127" i="4"/>
  <c r="L126" i="4"/>
  <c r="K126" i="4"/>
  <c r="J126" i="4"/>
  <c r="L125" i="4"/>
  <c r="K125" i="4"/>
  <c r="J125" i="4"/>
  <c r="L124" i="4"/>
  <c r="K124" i="4"/>
  <c r="J124" i="4"/>
  <c r="L123" i="4"/>
  <c r="K123" i="4"/>
  <c r="J123" i="4"/>
  <c r="L122" i="4"/>
  <c r="K122" i="4"/>
  <c r="J122" i="4"/>
  <c r="L121" i="4"/>
  <c r="K121" i="4"/>
  <c r="J121" i="4"/>
  <c r="L120" i="4"/>
  <c r="K120" i="4"/>
  <c r="J120" i="4"/>
  <c r="L119" i="4"/>
  <c r="K119" i="4"/>
  <c r="J119" i="4"/>
  <c r="L118" i="4"/>
  <c r="K118" i="4"/>
  <c r="J118" i="4"/>
  <c r="L117" i="4"/>
  <c r="K117" i="4"/>
  <c r="J117" i="4"/>
  <c r="L116" i="4"/>
  <c r="K116" i="4"/>
  <c r="J116" i="4"/>
  <c r="L115" i="4"/>
  <c r="K115" i="4"/>
  <c r="J115" i="4"/>
  <c r="L114" i="4"/>
  <c r="K114" i="4"/>
  <c r="J114" i="4"/>
  <c r="L113" i="4"/>
  <c r="K113" i="4"/>
  <c r="J113" i="4"/>
  <c r="L112" i="4"/>
  <c r="K112" i="4"/>
  <c r="J112" i="4"/>
  <c r="L111" i="4"/>
  <c r="K111" i="4"/>
  <c r="J111" i="4"/>
  <c r="L110" i="4"/>
  <c r="K110" i="4"/>
  <c r="J110" i="4"/>
  <c r="L109" i="4"/>
  <c r="K109" i="4"/>
  <c r="J109" i="4"/>
  <c r="L108" i="4"/>
  <c r="K108" i="4"/>
  <c r="J108" i="4"/>
  <c r="L107" i="4"/>
  <c r="K107" i="4"/>
  <c r="J107" i="4"/>
  <c r="L106" i="4"/>
  <c r="K106" i="4"/>
  <c r="J106" i="4"/>
  <c r="L105" i="4"/>
  <c r="K105" i="4"/>
  <c r="J105" i="4"/>
  <c r="L104" i="4"/>
  <c r="K104" i="4"/>
  <c r="J104" i="4"/>
  <c r="L103" i="4"/>
  <c r="K103" i="4"/>
  <c r="J103" i="4"/>
  <c r="L102" i="4"/>
  <c r="K102" i="4"/>
  <c r="J102" i="4"/>
  <c r="L101" i="4"/>
  <c r="K101" i="4"/>
  <c r="J101" i="4"/>
  <c r="L100" i="4"/>
  <c r="K100" i="4"/>
  <c r="J100" i="4"/>
  <c r="L99" i="4"/>
  <c r="K99" i="4"/>
  <c r="J99" i="4"/>
  <c r="L98" i="4"/>
  <c r="K98" i="4"/>
  <c r="J98" i="4"/>
  <c r="L97" i="4"/>
  <c r="K97" i="4"/>
  <c r="J97" i="4"/>
  <c r="L96" i="4"/>
  <c r="K96" i="4"/>
  <c r="J96" i="4"/>
  <c r="L95" i="4"/>
  <c r="K95" i="4"/>
  <c r="J95" i="4"/>
  <c r="L94" i="4"/>
  <c r="K94" i="4"/>
  <c r="J94" i="4"/>
  <c r="L93" i="4"/>
  <c r="K93" i="4"/>
  <c r="J93" i="4"/>
  <c r="L92" i="4"/>
  <c r="K92" i="4"/>
  <c r="J92" i="4"/>
  <c r="L91" i="4"/>
  <c r="K91" i="4"/>
  <c r="J91" i="4"/>
  <c r="L90" i="4"/>
  <c r="K90" i="4"/>
  <c r="J90" i="4"/>
  <c r="L89" i="4"/>
  <c r="K89" i="4"/>
  <c r="J89" i="4"/>
  <c r="L88" i="4"/>
  <c r="K88" i="4"/>
  <c r="J88" i="4"/>
  <c r="L87" i="4"/>
  <c r="K87" i="4"/>
  <c r="J87" i="4"/>
  <c r="L86" i="4"/>
  <c r="K86" i="4"/>
  <c r="J86" i="4"/>
  <c r="L85" i="4"/>
  <c r="K85" i="4"/>
  <c r="J85" i="4"/>
  <c r="L84" i="4"/>
  <c r="K84" i="4"/>
  <c r="J84" i="4"/>
  <c r="L83" i="4"/>
  <c r="K83" i="4"/>
  <c r="J83" i="4"/>
  <c r="L82" i="4"/>
  <c r="K82" i="4"/>
  <c r="J82" i="4"/>
  <c r="L81" i="4"/>
  <c r="K81" i="4"/>
  <c r="J81" i="4"/>
  <c r="L80" i="4"/>
  <c r="K80" i="4"/>
  <c r="J80" i="4"/>
  <c r="L79" i="4"/>
  <c r="K79" i="4"/>
  <c r="J79" i="4"/>
  <c r="L78" i="4"/>
  <c r="K78" i="4"/>
  <c r="J78" i="4"/>
  <c r="L77" i="4"/>
  <c r="K77" i="4"/>
  <c r="J77" i="4"/>
  <c r="L76" i="4"/>
  <c r="K76" i="4"/>
  <c r="J76" i="4"/>
  <c r="L75" i="4"/>
  <c r="K75" i="4"/>
  <c r="J75" i="4"/>
  <c r="L74" i="4"/>
  <c r="K74" i="4"/>
  <c r="J74" i="4"/>
  <c r="L73" i="4"/>
  <c r="K73" i="4"/>
  <c r="J73" i="4"/>
  <c r="L72" i="4"/>
  <c r="K72" i="4"/>
  <c r="J72" i="4"/>
  <c r="L71" i="4"/>
  <c r="K71" i="4"/>
  <c r="J71" i="4"/>
  <c r="L70" i="4"/>
  <c r="K70" i="4"/>
  <c r="J70" i="4"/>
  <c r="L69" i="4"/>
  <c r="K69" i="4"/>
  <c r="J69" i="4"/>
  <c r="L68" i="4"/>
  <c r="K68" i="4"/>
  <c r="J68" i="4"/>
  <c r="L67" i="4"/>
  <c r="K67" i="4"/>
  <c r="J67" i="4"/>
  <c r="L66" i="4"/>
  <c r="K66" i="4"/>
  <c r="J66" i="4"/>
  <c r="L65" i="4"/>
  <c r="K65" i="4"/>
  <c r="J65" i="4"/>
  <c r="L64" i="4"/>
  <c r="K64" i="4"/>
  <c r="J64" i="4"/>
  <c r="L63" i="4"/>
  <c r="K63" i="4"/>
  <c r="J63" i="4"/>
  <c r="L62" i="4"/>
  <c r="K62" i="4"/>
  <c r="J62" i="4"/>
  <c r="L61" i="4"/>
  <c r="K61" i="4"/>
  <c r="J61" i="4"/>
  <c r="L60" i="4"/>
  <c r="K60" i="4"/>
  <c r="J60" i="4"/>
  <c r="L59" i="4"/>
  <c r="K59" i="4"/>
  <c r="J59" i="4"/>
  <c r="L58" i="4"/>
  <c r="K58" i="4"/>
  <c r="J58" i="4"/>
  <c r="L57" i="4"/>
  <c r="K57" i="4"/>
  <c r="J57" i="4"/>
  <c r="L56" i="4"/>
  <c r="K56" i="4"/>
  <c r="J56" i="4"/>
  <c r="L55" i="4"/>
  <c r="K55" i="4"/>
  <c r="J55" i="4"/>
  <c r="L54" i="4"/>
  <c r="K54" i="4"/>
  <c r="J54" i="4"/>
  <c r="L53" i="4"/>
  <c r="K53" i="4"/>
  <c r="J53" i="4"/>
  <c r="L52" i="4"/>
  <c r="K52" i="4"/>
  <c r="J52" i="4"/>
  <c r="L51" i="4"/>
  <c r="K51" i="4"/>
  <c r="J51" i="4"/>
  <c r="L50" i="4"/>
  <c r="K50" i="4"/>
  <c r="J50" i="4"/>
  <c r="L49" i="4"/>
  <c r="K49" i="4"/>
  <c r="J49" i="4"/>
  <c r="L48" i="4"/>
  <c r="K48" i="4"/>
  <c r="J48" i="4"/>
  <c r="L47" i="4"/>
  <c r="K47" i="4"/>
  <c r="J47" i="4"/>
  <c r="L46" i="4"/>
  <c r="K46" i="4"/>
  <c r="J46" i="4"/>
  <c r="L45" i="4"/>
  <c r="K45" i="4"/>
  <c r="J45" i="4"/>
  <c r="L44" i="4"/>
  <c r="K44" i="4"/>
  <c r="J44" i="4"/>
  <c r="L43" i="4"/>
  <c r="K43" i="4"/>
  <c r="J43" i="4"/>
  <c r="L42" i="4"/>
  <c r="K42" i="4"/>
  <c r="J42" i="4"/>
  <c r="L41" i="4"/>
  <c r="K41" i="4"/>
  <c r="J41" i="4"/>
  <c r="L40" i="4"/>
  <c r="K40" i="4"/>
  <c r="J40" i="4"/>
  <c r="L39" i="4"/>
  <c r="K39" i="4"/>
  <c r="J39" i="4"/>
  <c r="L38" i="4"/>
  <c r="K38" i="4"/>
  <c r="J38" i="4"/>
  <c r="L37" i="4"/>
  <c r="K37" i="4"/>
  <c r="J37" i="4"/>
  <c r="L36" i="4"/>
  <c r="K36" i="4"/>
  <c r="J36" i="4"/>
  <c r="L35" i="4"/>
  <c r="K35" i="4"/>
  <c r="J35" i="4"/>
  <c r="L34" i="4"/>
  <c r="K34" i="4"/>
  <c r="J34" i="4"/>
  <c r="L33" i="4"/>
  <c r="K33" i="4"/>
  <c r="J33" i="4"/>
  <c r="L32" i="4"/>
  <c r="K32" i="4"/>
  <c r="J32" i="4"/>
  <c r="L31" i="4"/>
  <c r="K31" i="4"/>
  <c r="J31" i="4"/>
  <c r="L30" i="4"/>
  <c r="K30" i="4"/>
  <c r="J30" i="4"/>
  <c r="L29" i="4"/>
  <c r="K29" i="4"/>
  <c r="J29" i="4"/>
  <c r="L28" i="4"/>
  <c r="K28" i="4"/>
  <c r="J28" i="4"/>
  <c r="L27" i="4"/>
  <c r="K27" i="4"/>
  <c r="J27" i="4"/>
  <c r="L26" i="4"/>
  <c r="K26" i="4"/>
  <c r="J26" i="4"/>
  <c r="L25" i="4"/>
  <c r="K25" i="4"/>
  <c r="J25" i="4"/>
  <c r="L24" i="4"/>
  <c r="K24" i="4"/>
  <c r="J24" i="4"/>
  <c r="L23" i="4"/>
  <c r="K23" i="4"/>
  <c r="J23" i="4"/>
  <c r="L22" i="4"/>
  <c r="K22" i="4"/>
  <c r="J22" i="4"/>
  <c r="L21" i="4"/>
  <c r="K21" i="4"/>
  <c r="J21" i="4"/>
  <c r="L20" i="4"/>
  <c r="K20" i="4"/>
  <c r="J20" i="4"/>
  <c r="L19" i="4"/>
  <c r="K19" i="4"/>
  <c r="J19" i="4"/>
  <c r="L18" i="4"/>
  <c r="K18" i="4"/>
  <c r="J18" i="4"/>
  <c r="L17" i="4"/>
  <c r="K17" i="4"/>
  <c r="J17" i="4"/>
  <c r="L16" i="4"/>
  <c r="K16" i="4"/>
  <c r="J16" i="4"/>
  <c r="L15" i="4"/>
  <c r="K15" i="4"/>
  <c r="J15" i="4"/>
  <c r="L14" i="4"/>
  <c r="K14" i="4"/>
  <c r="J14" i="4"/>
  <c r="L13" i="4"/>
  <c r="K13" i="4"/>
  <c r="J13" i="4"/>
  <c r="L12" i="4"/>
  <c r="K12" i="4"/>
  <c r="J12" i="4"/>
  <c r="L11" i="4"/>
  <c r="K11" i="4"/>
  <c r="J11" i="4"/>
  <c r="L10" i="4"/>
  <c r="K10" i="4"/>
  <c r="J10" i="4"/>
  <c r="L9" i="4"/>
  <c r="K9" i="4"/>
  <c r="J9" i="4"/>
  <c r="L8" i="4"/>
  <c r="K8" i="4"/>
  <c r="J8" i="4"/>
  <c r="L7" i="4"/>
  <c r="K7" i="4"/>
  <c r="J7" i="4"/>
  <c r="L6" i="4"/>
  <c r="K6" i="4"/>
  <c r="J6" i="4"/>
  <c r="L5" i="4"/>
  <c r="K5" i="4"/>
  <c r="J5" i="4"/>
  <c r="L4" i="4"/>
  <c r="K4" i="4"/>
  <c r="J4" i="4"/>
  <c r="L3" i="4"/>
  <c r="K3" i="4"/>
  <c r="J3" i="4"/>
  <c r="K2" i="4"/>
  <c r="N795" i="4" s="1"/>
  <c r="J796" i="1"/>
  <c r="N2" i="1"/>
  <c r="M2" i="1"/>
  <c r="L2" i="4" l="1"/>
  <c r="L796" i="4" s="1"/>
  <c r="K796" i="4"/>
  <c r="K798" i="4" l="1"/>
  <c r="K79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BDC183-E322-4130-A309-3F01F1FD1E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F548712-1B62-40BD-A2B3-FDFE1AF7071B}" name="WorksheetConnection_dash board (mani).xlsx!Table_3" type="102" refreshedVersion="8" minRefreshableVersion="5">
    <extLst>
      <ext xmlns:x15="http://schemas.microsoft.com/office/spreadsheetml/2010/11/main" uri="{DE250136-89BD-433C-8126-D09CA5730AF9}">
        <x15:connection id="Table_3" autoDelete="1">
          <x15:rangePr sourceName="_xlcn.WorksheetConnection_dashboardmani.xlsxTable_3"/>
        </x15:connection>
      </ext>
    </extLst>
  </connection>
  <connection id="3" xr16:uid="{4B1D3CD4-7692-4BFD-AF34-11931B2977CD}" name="WorksheetConnection_dash board.xlsx!Table_1" type="102" refreshedVersion="8" minRefreshableVersion="5">
    <extLst>
      <ext xmlns:x15="http://schemas.microsoft.com/office/spreadsheetml/2010/11/main" uri="{DE250136-89BD-433C-8126-D09CA5730AF9}">
        <x15:connection id="Table_1" autoDelete="1">
          <x15:rangePr sourceName="_xlcn.WorksheetConnection_dashboard.xlsxTable_1"/>
        </x15:connection>
      </ext>
    </extLst>
  </connection>
  <connection id="4" xr16:uid="{829AC306-DDCB-4DC6-BF7B-174DC58E77D1}" name="WorksheetConnection_dash board.xlsx!Table_2" type="102" refreshedVersion="8" minRefreshableVersion="5">
    <extLst>
      <ext xmlns:x15="http://schemas.microsoft.com/office/spreadsheetml/2010/11/main" uri="{DE250136-89BD-433C-8126-D09CA5730AF9}">
        <x15:connection id="Table_2" autoDelete="1">
          <x15:rangePr sourceName="_xlcn.WorksheetConnection_dashboard.xlsxTable_2"/>
        </x15:connection>
      </ext>
    </extLst>
  </connection>
</connections>
</file>

<file path=xl/sharedStrings.xml><?xml version="1.0" encoding="utf-8"?>
<sst xmlns="http://schemas.openxmlformats.org/spreadsheetml/2006/main" count="12063" uniqueCount="1709">
  <si>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</si>
  <si>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</si>
  <si>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</si>
  <si>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</si>
  <si>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</si>
  <si>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</si>
  <si>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</si>
  <si>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</si>
  <si>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</si>
  <si>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</si>
  <si>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</si>
  <si>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</si>
  <si>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</si>
  <si>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</si>
  <si>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</si>
  <si>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</si>
  <si>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</si>
  <si>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</si>
  <si>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</si>
  <si>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</si>
  <si>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</si>
  <si>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</si>
  <si>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</si>
  <si>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</si>
  <si>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</si>
  <si>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</si>
  <si>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</si>
  <si>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</si>
  <si>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</si>
  <si>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</si>
  <si>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</si>
  <si>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</si>
  <si>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</si>
  <si>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</si>
  <si>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</si>
  <si>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</si>
  <si>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</si>
  <si>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</si>
  <si>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</si>
  <si>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</si>
  <si>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</si>
  <si>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</si>
  <si>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</si>
  <si>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</si>
  <si>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</si>
  <si>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</si>
  <si>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</si>
  <si>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</si>
  <si>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</si>
  <si>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</si>
  <si>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</si>
  <si>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</si>
  <si>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</si>
  <si>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</si>
  <si>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</si>
  <si>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</si>
  <si>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</si>
  <si>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</si>
  <si>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</si>
  <si>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</si>
  <si>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</si>
  <si>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</si>
  <si>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</si>
  <si>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</si>
  <si>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</si>
  <si>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</si>
  <si>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</si>
  <si>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</si>
  <si>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</si>
  <si>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</si>
  <si>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</si>
  <si>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</si>
  <si>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</si>
  <si>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</si>
  <si>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</si>
  <si>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</si>
  <si>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</si>
  <si>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</si>
  <si>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</si>
  <si>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</si>
  <si>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</si>
  <si>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</si>
  <si>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</si>
  <si>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</si>
  <si>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</si>
  <si>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</si>
  <si>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</si>
  <si>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</si>
  <si>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</si>
  <si>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</si>
  <si>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</si>
  <si>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</si>
  <si>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</si>
  <si>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</si>
  <si>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</si>
  <si>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</si>
  <si>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</si>
  <si>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</si>
  <si>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</si>
  <si>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</si>
  <si>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</si>
  <si>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</si>
  <si>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</si>
  <si>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</si>
  <si>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</si>
  <si>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</si>
  <si>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</si>
  <si>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</si>
  <si>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</si>
  <si>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</si>
  <si>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</si>
  <si>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</si>
  <si>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</si>
  <si>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</si>
  <si>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</si>
  <si>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</si>
  <si>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</si>
  <si>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</si>
  <si>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</si>
  <si>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</si>
  <si>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</si>
  <si>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</si>
  <si>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</si>
  <si>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</si>
  <si>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</si>
  <si>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</si>
  <si>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</si>
  <si>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</si>
  <si>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</si>
  <si>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</si>
  <si>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</si>
  <si>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</si>
  <si>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</si>
  <si>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</si>
  <si>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</si>
  <si>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</si>
  <si>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</si>
  <si>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</si>
  <si>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</si>
  <si>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</si>
  <si>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</si>
  <si>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</si>
  <si>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</si>
  <si>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</si>
  <si>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</si>
  <si>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</si>
  <si>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</si>
  <si>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</si>
  <si>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</si>
  <si>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</si>
  <si>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</si>
  <si>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</si>
  <si>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</si>
  <si>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</si>
  <si>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</si>
  <si>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</si>
  <si>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</si>
  <si>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</si>
  <si>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</si>
  <si>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</si>
  <si>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</si>
  <si>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</si>
  <si>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</si>
  <si>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</si>
  <si>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</si>
  <si>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</si>
  <si>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</si>
  <si>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</si>
  <si>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</si>
  <si>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</si>
  <si>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</si>
  <si>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</si>
  <si>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</si>
  <si>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</si>
  <si>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</si>
  <si>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</si>
  <si>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</si>
  <si>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</si>
  <si>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</si>
  <si>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</si>
  <si>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</si>
  <si>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</si>
  <si>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</si>
  <si>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</si>
  <si>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</si>
  <si>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</si>
  <si>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</si>
  <si>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</si>
  <si>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</si>
  <si>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</si>
  <si>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</si>
  <si>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</si>
  <si>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</si>
  <si>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</si>
  <si>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</si>
  <si>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</si>
  <si>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</si>
  <si>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</si>
  <si>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</si>
  <si>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</si>
  <si>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</si>
  <si>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</si>
  <si>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</si>
  <si>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</si>
  <si>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</si>
  <si>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</si>
  <si>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</si>
  <si>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</si>
  <si>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</si>
  <si>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</si>
  <si>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</si>
  <si>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</si>
  <si>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</si>
  <si>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</si>
  <si>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</si>
  <si>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</si>
  <si>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</si>
  <si>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</si>
  <si>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</si>
  <si>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</si>
  <si>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</si>
  <si>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</si>
  <si>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</si>
  <si>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</si>
  <si>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</si>
  <si>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</si>
  <si>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</si>
  <si>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</si>
  <si>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</si>
  <si>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</si>
  <si>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</si>
  <si>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</si>
  <si>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</si>
  <si>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</si>
  <si>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</si>
  <si>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</si>
  <si>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</si>
  <si>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</si>
  <si>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</si>
  <si>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</si>
  <si>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</si>
  <si>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</si>
  <si>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</si>
  <si>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</si>
  <si>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</si>
  <si>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</si>
  <si>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</si>
  <si>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</si>
  <si>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</si>
  <si>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</si>
  <si>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</si>
  <si>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</si>
  <si>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</si>
  <si>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</si>
  <si>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</si>
  <si>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</si>
  <si>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</si>
  <si>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</si>
  <si>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</si>
  <si>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</si>
  <si>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</si>
  <si>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</si>
  <si>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</si>
  <si>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</si>
  <si>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</si>
  <si>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</si>
  <si>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</si>
  <si>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</si>
  <si>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</si>
  <si>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</si>
  <si>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</si>
  <si>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</si>
  <si>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</si>
  <si>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</si>
  <si>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</si>
  <si>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</si>
  <si>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</si>
  <si>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</si>
  <si>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</si>
  <si>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</si>
  <si>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</si>
  <si>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</si>
  <si>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</si>
  <si>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</si>
  <si>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</si>
  <si>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</si>
  <si>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</si>
  <si>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</si>
  <si>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</si>
  <si>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</si>
  <si>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</si>
  <si>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</si>
  <si>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</si>
  <si>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</si>
  <si>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</si>
  <si>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</si>
  <si>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</si>
  <si>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</si>
  <si>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</si>
  <si>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</si>
  <si>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</si>
  <si>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</si>
  <si>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</si>
  <si>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</si>
  <si>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</si>
  <si>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</si>
  <si>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</si>
  <si>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</si>
  <si>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</si>
  <si>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</si>
  <si>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</si>
  <si>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</si>
  <si>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</si>
  <si>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</si>
  <si>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</si>
  <si>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</si>
  <si>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</si>
  <si>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</si>
  <si>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</si>
  <si>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</si>
  <si>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</si>
  <si>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</si>
  <si>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</si>
  <si>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</si>
  <si>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</si>
  <si>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</si>
  <si>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</si>
  <si>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</si>
  <si>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</si>
  <si>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</si>
  <si>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</si>
  <si>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</si>
  <si>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</si>
  <si>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</si>
  <si>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</si>
  <si>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</si>
  <si>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</si>
  <si>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</si>
  <si>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</si>
  <si>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</si>
  <si>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</si>
  <si>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</si>
  <si>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</si>
  <si>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</si>
  <si>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</si>
  <si>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</si>
  <si>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</si>
  <si>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</si>
  <si>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</si>
  <si>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</si>
  <si>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</si>
  <si>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</si>
  <si>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</si>
  <si>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</si>
  <si>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</si>
  <si>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</si>
  <si>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</si>
  <si>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</si>
  <si>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</si>
  <si>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</si>
  <si>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</si>
  <si>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</si>
  <si>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</si>
  <si>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</si>
  <si>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</si>
  <si>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</si>
  <si>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</si>
  <si>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</si>
  <si>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</si>
  <si>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</si>
  <si>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</si>
  <si>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</si>
  <si>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</si>
  <si>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</si>
  <si>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</si>
  <si>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</si>
  <si>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</si>
  <si>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</si>
  <si>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</si>
  <si>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</si>
  <si>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</si>
  <si>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</si>
  <si>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</si>
  <si>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</si>
  <si>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</si>
  <si>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</si>
  <si>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</si>
  <si>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</si>
  <si>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</si>
  <si>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</si>
  <si>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</si>
  <si>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</si>
  <si>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</si>
  <si>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</si>
  <si>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</si>
  <si>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</si>
  <si>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</si>
  <si>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</si>
  <si>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</si>
  <si>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</si>
  <si>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</si>
  <si>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</si>
  <si>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</si>
  <si>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</si>
  <si>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</si>
  <si>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</si>
  <si>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</si>
  <si>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</si>
  <si>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</si>
  <si>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</si>
  <si>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</si>
  <si>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</si>
  <si>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</si>
  <si>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</si>
  <si>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</si>
  <si>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</si>
  <si>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</si>
  <si>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</si>
  <si>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</si>
  <si>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</si>
  <si>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</si>
  <si>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</si>
  <si>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</si>
  <si>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</si>
  <si>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</si>
  <si>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</si>
  <si>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</si>
  <si>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</si>
  <si>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</si>
  <si>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</si>
  <si>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</si>
  <si>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</si>
  <si>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</si>
  <si>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</si>
  <si>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</si>
  <si>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</si>
  <si>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</si>
  <si>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</si>
  <si>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</si>
  <si>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</si>
  <si>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</si>
  <si>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</si>
  <si>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</si>
  <si>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</si>
  <si>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</si>
  <si>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</si>
  <si>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</si>
  <si>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</si>
  <si>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</si>
  <si>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</si>
  <si>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</si>
  <si>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</si>
  <si>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</si>
  <si>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</si>
  <si>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</si>
  <si>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</si>
  <si>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</si>
  <si>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</si>
  <si>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</si>
  <si>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</si>
  <si>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</si>
  <si>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</si>
  <si>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</si>
  <si>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</si>
  <si>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</si>
  <si>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</si>
  <si>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</si>
  <si>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</si>
  <si>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</si>
  <si>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</si>
  <si>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</si>
  <si>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</si>
  <si>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</si>
  <si>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</si>
  <si>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</si>
  <si>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</si>
  <si>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</si>
  <si>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</si>
  <si>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</si>
  <si>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</si>
  <si>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</si>
  <si>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</si>
  <si>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</si>
  <si>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</si>
  <si>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</si>
  <si>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</si>
  <si>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</si>
  <si>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</si>
  <si>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</si>
  <si>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</si>
  <si>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</si>
  <si>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</si>
  <si>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</si>
  <si>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</si>
  <si>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</si>
  <si>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</si>
  <si>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</si>
  <si>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</si>
  <si>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</si>
  <si>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</si>
  <si>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</si>
  <si>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</si>
  <si>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</si>
  <si>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</si>
  <si>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</si>
  <si>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</si>
  <si>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</si>
  <si>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</si>
  <si>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</si>
  <si>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</si>
  <si>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</si>
  <si>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</si>
  <si>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</si>
  <si>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</si>
  <si>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</si>
  <si>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</si>
  <si>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</si>
  <si>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</si>
  <si>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</si>
  <si>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</si>
  <si>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</si>
  <si>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</si>
  <si>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</si>
  <si>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</si>
  <si>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</si>
  <si>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</si>
  <si>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</si>
  <si>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</si>
  <si>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</si>
  <si>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</si>
  <si>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</si>
  <si>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</si>
  <si>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</si>
  <si>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</si>
  <si>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</si>
  <si>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</si>
  <si>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</si>
  <si>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</si>
  <si>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</si>
  <si>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</si>
  <si>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</si>
  <si>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</si>
  <si>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</si>
  <si>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</si>
  <si>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</si>
  <si>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</si>
  <si>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</si>
  <si>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</si>
  <si>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</si>
  <si>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</si>
  <si>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</si>
  <si>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</si>
  <si>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</si>
  <si>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</si>
  <si>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</si>
  <si>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</si>
  <si>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</si>
  <si>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</si>
  <si>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</si>
  <si>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</si>
  <si>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</si>
  <si>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</si>
  <si>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</si>
  <si>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</si>
  <si>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</si>
  <si>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</si>
  <si>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</si>
  <si>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</si>
  <si>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</si>
  <si>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</si>
  <si>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</si>
  <si>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</si>
  <si>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</si>
  <si>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</si>
  <si>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</si>
  <si>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</si>
  <si>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</si>
  <si>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</si>
  <si>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</si>
  <si>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</si>
  <si>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</si>
  <si>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</si>
  <si>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</si>
  <si>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</si>
  <si>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</si>
  <si>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</si>
  <si>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</si>
  <si>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</si>
  <si>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</si>
  <si>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</si>
  <si>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</si>
  <si>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</si>
  <si>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</si>
  <si>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</si>
  <si>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</si>
  <si>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</si>
  <si>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</si>
  <si>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</si>
  <si>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</si>
  <si>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</si>
  <si>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</si>
  <si>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</si>
  <si>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</si>
  <si>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</si>
  <si>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</si>
  <si>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</si>
  <si>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</si>
  <si>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</si>
  <si>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</si>
  <si>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</si>
  <si>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</si>
  <si>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</si>
  <si>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</si>
  <si>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</si>
  <si>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</si>
  <si>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</si>
  <si>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</si>
  <si>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</si>
  <si>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</si>
  <si>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</si>
  <si>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</si>
  <si>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</si>
  <si>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</si>
  <si>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</si>
  <si>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</si>
  <si>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</si>
  <si>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</si>
  <si>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</si>
  <si>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</si>
  <si>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</si>
  <si>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</si>
  <si>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</si>
  <si>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</si>
  <si>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</si>
  <si>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</si>
  <si>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</si>
  <si>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</si>
  <si>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</si>
  <si>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</si>
  <si>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</si>
  <si>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</si>
  <si>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</si>
  <si>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</si>
  <si>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</si>
  <si>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</si>
  <si>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</si>
  <si>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</si>
  <si>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</si>
  <si>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</si>
  <si>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</si>
  <si>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</si>
  <si>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</si>
  <si>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</si>
  <si>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</si>
  <si>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</si>
  <si>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</si>
  <si>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</si>
  <si>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</si>
  <si>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</si>
  <si>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</si>
  <si>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</si>
  <si>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</si>
  <si>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</si>
  <si>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</si>
  <si>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</si>
  <si>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</si>
  <si>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</si>
  <si>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</si>
  <si>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</si>
  <si>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</si>
  <si>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</si>
  <si>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</si>
  <si>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</si>
  <si>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</si>
  <si>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</si>
  <si>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</si>
  <si>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</si>
  <si>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</si>
  <si>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</si>
  <si>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</si>
  <si>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</si>
  <si>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</si>
  <si>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</si>
  <si>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</si>
  <si>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</si>
  <si>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</si>
  <si>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</si>
  <si>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</si>
  <si>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</si>
  <si>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</si>
  <si>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</si>
  <si>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</si>
  <si>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</si>
  <si>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</si>
  <si>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</si>
  <si>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</si>
  <si>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</si>
  <si>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</si>
  <si>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</si>
  <si>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</si>
  <si>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</si>
  <si>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</si>
  <si>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</si>
  <si>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</si>
  <si>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</si>
  <si>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</si>
  <si>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</si>
  <si>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</si>
  <si>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</si>
  <si>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</si>
  <si>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</si>
  <si>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</si>
  <si>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</si>
  <si>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</si>
  <si>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</si>
  <si>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</si>
  <si>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</si>
  <si>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</si>
  <si>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</si>
  <si>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</si>
  <si>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</si>
  <si>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</si>
  <si>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</si>
  <si>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</si>
  <si>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</si>
  <si>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</si>
  <si>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</si>
  <si>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</si>
  <si>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</si>
  <si>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</si>
  <si>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</si>
  <si>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</si>
  <si>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</si>
  <si>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</si>
  <si>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</si>
  <si>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</si>
  <si>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</si>
  <si>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</si>
  <si>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</si>
  <si>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</si>
  <si>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</si>
  <si>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</si>
  <si>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</si>
  <si>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</si>
  <si>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</si>
  <si>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</si>
  <si>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</si>
  <si>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</si>
  <si>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</si>
  <si>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</si>
  <si>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</si>
  <si>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</si>
  <si>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</si>
  <si>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</si>
  <si>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</si>
  <si>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</si>
  <si>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</si>
  <si>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</si>
  <si>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</si>
  <si>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</si>
  <si>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</si>
  <si>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</si>
  <si>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</si>
  <si>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</si>
  <si>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</si>
  <si>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</si>
  <si>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</si>
  <si>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</si>
  <si>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</si>
  <si>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</si>
  <si>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</si>
  <si>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</si>
  <si>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</si>
  <si>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</si>
  <si>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</si>
  <si>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</si>
  <si>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</si>
  <si>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</si>
  <si>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</si>
  <si>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</si>
  <si>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</si>
  <si>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</si>
  <si>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</si>
  <si>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</si>
  <si>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</si>
  <si>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</si>
  <si>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</si>
  <si>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</si>
  <si>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</si>
  <si>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</si>
  <si>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</si>
  <si>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</si>
  <si>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</si>
  <si>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</si>
  <si>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</si>
  <si>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</si>
  <si>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</si>
  <si>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</si>
  <si>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</si>
  <si>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</si>
  <si>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</si>
  <si>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</si>
  <si>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</si>
  <si>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</si>
  <si>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</si>
  <si>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</si>
  <si>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</si>
  <si>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</si>
  <si>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</si>
  <si>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</si>
  <si>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</si>
  <si>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</si>
  <si>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</si>
  <si>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</si>
  <si>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</si>
  <si>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</si>
  <si>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</si>
  <si>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</si>
  <si>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</si>
  <si>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</si>
  <si>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</si>
  <si>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</si>
  <si>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</si>
  <si>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</si>
  <si>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</si>
  <si>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</si>
  <si>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</si>
  <si>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</si>
  <si>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</si>
  <si>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</si>
  <si>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</si>
  <si>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</si>
  <si>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</si>
  <si>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</si>
  <si>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</si>
  <si>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</si>
  <si>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</si>
  <si>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</si>
  <si>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</si>
  <si>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</si>
  <si>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</si>
  <si>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</si>
  <si>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</si>
  <si>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</si>
  <si>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</si>
  <si>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</si>
  <si>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</si>
  <si>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</si>
  <si>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</si>
  <si>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</si>
  <si>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</si>
  <si>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</si>
  <si>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</si>
  <si>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</si>
  <si>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</si>
  <si>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</si>
  <si>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</si>
  <si>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</si>
  <si>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</si>
  <si>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</si>
  <si>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</si>
  <si>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</si>
  <si>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</si>
  <si>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</si>
  <si>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</si>
  <si>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</si>
  <si>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</si>
  <si>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</si>
  <si>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</si>
  <si>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</si>
  <si>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</si>
  <si>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</si>
  <si>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</si>
  <si>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</si>
  <si>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</si>
  <si>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</si>
  <si>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</si>
  <si>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</si>
  <si>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</si>
  <si>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</si>
  <si>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</si>
  <si>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</si>
  <si>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</si>
  <si>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</si>
  <si>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</si>
  <si>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</si>
  <si>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</si>
  <si>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</si>
  <si>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</si>
  <si>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</si>
  <si>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</si>
  <si>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</si>
  <si>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</si>
  <si>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</si>
  <si>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</si>
  <si>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</si>
  <si>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</si>
  <si>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</si>
  <si>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</si>
  <si>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</si>
  <si>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</si>
  <si>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</si>
  <si>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</si>
  <si>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</si>
  <si>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</si>
  <si>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</si>
  <si>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</si>
  <si>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</si>
  <si>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</si>
  <si>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</si>
  <si>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</si>
  <si>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</si>
  <si>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</si>
  <si>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</si>
  <si>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</si>
  <si>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</si>
  <si>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</si>
  <si>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</si>
  <si>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</si>
  <si>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</si>
  <si>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</si>
  <si>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</si>
  <si>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</si>
  <si>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</si>
  <si>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</si>
  <si>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</si>
  <si>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</si>
  <si>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</si>
  <si>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</si>
  <si>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</si>
  <si>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</si>
  <si>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</si>
  <si>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</si>
  <si>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</si>
  <si>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</si>
  <si>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</si>
  <si>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</si>
  <si>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</si>
  <si>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</si>
  <si>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</si>
  <si>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</si>
  <si>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</si>
  <si>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</si>
  <si>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</si>
  <si>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</si>
  <si>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</si>
  <si>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</si>
  <si>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</si>
  <si>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</si>
  <si>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</si>
  <si>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</si>
  <si>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</si>
  <si>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</si>
  <si>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</si>
  <si>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</si>
  <si>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</si>
  <si>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</si>
  <si>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</si>
  <si>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</si>
  <si>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</si>
  <si>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</si>
  <si>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</si>
  <si>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</si>
  <si>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</si>
  <si>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</si>
  <si>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</si>
  <si>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</si>
  <si>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</si>
  <si>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</si>
  <si>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</si>
  <si>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</si>
  <si>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</si>
  <si>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</si>
  <si>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</si>
  <si>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</si>
  <si>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</si>
  <si>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</si>
  <si>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</si>
  <si>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</si>
  <si>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</si>
  <si>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</si>
  <si>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</si>
  <si>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</si>
  <si>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</si>
  <si>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</si>
  <si>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</si>
  <si>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</si>
  <si>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</si>
  <si>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</si>
  <si>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</si>
  <si>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</si>
  <si>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</si>
  <si>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</si>
  <si>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</si>
  <si>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</si>
  <si>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</si>
  <si>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</si>
  <si>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</si>
  <si>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</si>
  <si>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</si>
  <si>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</si>
  <si>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</si>
  <si>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</si>
  <si>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</si>
  <si>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</si>
  <si>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</si>
  <si>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</si>
  <si>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</si>
  <si>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</si>
  <si>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</si>
  <si>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</si>
  <si>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</si>
  <si>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</si>
  <si>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</si>
  <si>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</si>
  <si>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</si>
  <si>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</si>
  <si>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</si>
  <si>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</si>
  <si>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</si>
  <si>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</si>
  <si>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</si>
  <si>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</si>
  <si>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</si>
  <si>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</si>
  <si>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</si>
  <si>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</si>
  <si>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</si>
  <si>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</si>
  <si>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</si>
  <si>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</si>
  <si>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</si>
  <si>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</si>
  <si>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</si>
  <si>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</si>
  <si>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</si>
  <si>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</si>
  <si>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</si>
  <si>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</si>
  <si>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</si>
  <si>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</si>
  <si>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</si>
  <si>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</si>
  <si>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</si>
  <si>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</si>
  <si>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</si>
  <si>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</si>
  <si>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</si>
  <si>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</si>
  <si>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</si>
  <si>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</si>
  <si>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</si>
  <si>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</si>
  <si>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</si>
  <si>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</si>
  <si>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</si>
  <si>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</si>
  <si>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</si>
  <si>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</si>
  <si>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</si>
  <si>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</si>
  <si>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</si>
  <si>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</si>
  <si>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</si>
  <si>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</si>
  <si>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</si>
  <si>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</si>
  <si>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</si>
  <si>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</si>
  <si>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</si>
  <si>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</si>
  <si>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</si>
  <si>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</si>
  <si>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</si>
  <si>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</si>
  <si>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</si>
  <si>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</si>
  <si>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</si>
  <si>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</si>
  <si>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</si>
  <si>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</si>
  <si>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</si>
  <si>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</si>
  <si>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</si>
  <si>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</si>
  <si>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</si>
  <si>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</si>
  <si>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</si>
  <si>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</si>
  <si>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</si>
  <si>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</si>
  <si>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</si>
  <si>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</si>
  <si>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</si>
  <si>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</si>
  <si>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</si>
  <si>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</si>
  <si>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</si>
  <si>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</si>
  <si>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</si>
  <si>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</si>
  <si>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</si>
  <si>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</si>
  <si>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</si>
  <si>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</si>
  <si>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</si>
  <si>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</si>
  <si>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</si>
  <si>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</si>
  <si>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</si>
  <si>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</si>
  <si>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</si>
  <si>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</si>
  <si>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</si>
  <si>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</si>
  <si>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</si>
  <si>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</si>
  <si>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</si>
  <si>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</si>
  <si>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</si>
  <si>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</si>
  <si>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</si>
  <si>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</si>
  <si>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</si>
  <si>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</si>
  <si>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</si>
  <si>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</si>
  <si>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</si>
  <si>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</si>
  <si>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</si>
  <si>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</si>
  <si>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</si>
  <si>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</si>
  <si>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</si>
  <si>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</si>
  <si>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</si>
  <si>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</si>
  <si>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</si>
  <si>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</si>
  <si>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</si>
  <si>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</si>
  <si>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</si>
  <si>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</si>
  <si>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</si>
  <si>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</si>
  <si>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</si>
  <si>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</si>
  <si>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</si>
  <si>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</si>
  <si>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</si>
  <si>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</si>
  <si>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</si>
  <si>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</si>
  <si>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</si>
  <si>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</si>
  <si>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</si>
  <si>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</si>
  <si>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</si>
  <si>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</si>
  <si>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</si>
  <si>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</si>
  <si>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</si>
  <si>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</si>
  <si>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</si>
  <si>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</si>
  <si>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</si>
  <si>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</si>
  <si>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</si>
  <si>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</si>
  <si>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</si>
  <si>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</si>
  <si>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</si>
  <si>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</si>
  <si>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</si>
  <si>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</si>
  <si>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</si>
  <si>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</si>
  <si>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</si>
  <si>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</si>
  <si>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</si>
  <si>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</si>
  <si>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</si>
  <si>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</si>
  <si>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</si>
  <si>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</si>
  <si>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</si>
  <si>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</si>
  <si>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</si>
  <si>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</si>
  <si>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</si>
  <si>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</si>
  <si>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</si>
  <si>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</si>
  <si>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</si>
  <si>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</si>
  <si>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</si>
  <si>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</si>
  <si>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</si>
  <si>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</si>
  <si>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</si>
  <si>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</si>
  <si>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</si>
  <si>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</si>
  <si>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</si>
  <si>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</si>
  <si>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</si>
  <si>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</si>
  <si>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</si>
  <si>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</si>
  <si>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</si>
  <si>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</si>
  <si>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</si>
  <si>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</si>
  <si>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</si>
  <si>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</si>
  <si>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</si>
  <si>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</si>
  <si>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</si>
  <si>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</si>
  <si>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</si>
  <si>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</si>
  <si>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</si>
  <si>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</si>
  <si>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</si>
  <si>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</si>
  <si>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</si>
  <si>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</si>
  <si>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</si>
  <si>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</si>
  <si>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</si>
  <si>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</si>
  <si>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</si>
  <si>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</si>
  <si>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</si>
  <si>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</si>
  <si>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</si>
  <si>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</si>
  <si>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</si>
  <si>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</si>
  <si>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</si>
  <si>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</si>
  <si>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</si>
  <si>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</si>
  <si>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</si>
  <si>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</si>
  <si>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</si>
  <si>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</si>
  <si>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</si>
  <si>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</si>
  <si>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</si>
  <si>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</si>
  <si>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</si>
  <si>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</si>
  <si>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</si>
  <si>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</si>
  <si>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</si>
  <si>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</si>
  <si>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</si>
  <si>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</si>
  <si>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</si>
  <si>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</si>
  <si>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</si>
  <si>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</si>
  <si>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</si>
  <si>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</si>
  <si>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</si>
  <si>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</si>
  <si>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</si>
  <si>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</si>
  <si>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</si>
  <si>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</si>
  <si>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</si>
  <si>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</si>
  <si>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</si>
  <si>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</si>
  <si>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</si>
  <si>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</si>
  <si>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</si>
  <si>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</si>
  <si>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</si>
  <si>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</si>
  <si>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</si>
  <si>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</si>
  <si>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</si>
  <si>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</si>
  <si>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</si>
  <si>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</si>
  <si>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</si>
  <si>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</si>
  <si>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</si>
  <si>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</si>
  <si>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</si>
  <si>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</si>
  <si>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</si>
  <si>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</si>
  <si>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</si>
  <si>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</si>
  <si>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</si>
  <si>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</si>
  <si>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</si>
  <si>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</si>
  <si>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</si>
  <si>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</si>
  <si>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</si>
  <si>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</si>
  <si>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</si>
  <si>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</si>
  <si>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</si>
  <si>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</si>
  <si>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</si>
  <si>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</si>
  <si>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</si>
  <si>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</si>
  <si>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</si>
  <si>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</si>
  <si>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</si>
  <si>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</si>
  <si>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</si>
  <si>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</si>
  <si>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</si>
  <si>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</si>
  <si>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</si>
  <si>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</si>
  <si>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</si>
  <si>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</si>
  <si>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</si>
  <si>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</si>
  <si>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</si>
  <si>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</si>
  <si>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</si>
  <si>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</si>
  <si>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</si>
  <si>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</si>
  <si>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</si>
  <si>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</si>
  <si>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</si>
  <si>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</si>
  <si>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</si>
  <si>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</si>
  <si>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</si>
  <si>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</si>
  <si>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</si>
  <si>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</si>
  <si>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</si>
  <si>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</si>
  <si>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</si>
  <si>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</si>
  <si>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</si>
  <si>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</si>
  <si>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</si>
  <si>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</si>
  <si>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</si>
  <si>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</si>
  <si>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</si>
  <si>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</si>
  <si>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</si>
  <si>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</si>
  <si>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</si>
  <si>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</si>
  <si>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</si>
  <si>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</si>
  <si>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</si>
  <si>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</si>
  <si>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</si>
  <si>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</si>
  <si>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</si>
  <si>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</si>
  <si>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</si>
  <si>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</si>
  <si>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</si>
  <si>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</si>
  <si>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</si>
  <si>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</si>
  <si>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</si>
  <si>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</si>
  <si>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</si>
  <si>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</si>
  <si>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</si>
  <si>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</si>
  <si>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</si>
  <si>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</si>
  <si>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</si>
  <si>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</si>
  <si>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</si>
  <si>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</si>
  <si>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</si>
  <si>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</si>
  <si>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</si>
  <si>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</si>
  <si>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</si>
  <si>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</si>
  <si>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</si>
  <si>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</si>
  <si>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</si>
  <si>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</si>
  <si>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</si>
  <si>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</si>
  <si>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</si>
  <si>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</si>
  <si>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</si>
  <si>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</si>
  <si>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</si>
  <si>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</si>
  <si>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</si>
  <si>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</si>
  <si>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</si>
  <si>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</si>
  <si>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</si>
  <si>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</si>
  <si>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</si>
  <si>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</si>
  <si>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</si>
  <si>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</si>
  <si>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</si>
  <si>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</si>
  <si>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</si>
  <si>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</si>
  <si>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</si>
  <si>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</si>
  <si>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</si>
  <si>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</si>
  <si>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</si>
  <si>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</si>
  <si>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</si>
  <si>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</si>
  <si>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</si>
  <si>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</si>
  <si>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</si>
  <si>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</si>
  <si>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</si>
  <si>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</si>
  <si>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</si>
  <si>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</si>
  <si>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</si>
  <si>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</si>
  <si>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</si>
  <si>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</si>
  <si>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</si>
  <si>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</si>
  <si>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</si>
  <si>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</si>
  <si>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</si>
  <si>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</si>
  <si>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</si>
  <si>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</si>
  <si>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</si>
  <si>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</si>
  <si>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</si>
  <si>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</si>
  <si>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</si>
  <si>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</si>
  <si>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</si>
  <si>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</si>
  <si>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</si>
  <si>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</si>
  <si>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</si>
  <si>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</si>
  <si>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</si>
  <si>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</si>
  <si>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</si>
  <si>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</si>
  <si>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</si>
  <si>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</si>
  <si>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</si>
  <si>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</si>
  <si>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</si>
  <si>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</si>
  <si>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</si>
  <si>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</si>
  <si>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</si>
  <si>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</si>
  <si>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</si>
  <si>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</si>
  <si>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</si>
  <si>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</si>
  <si>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</si>
  <si>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</si>
  <si>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</si>
  <si>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</si>
  <si>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</si>
  <si>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</si>
  <si>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</si>
  <si>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</si>
  <si>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</si>
  <si>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</si>
  <si>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</si>
  <si>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</si>
  <si>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</si>
  <si>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</si>
  <si>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</si>
  <si>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</si>
  <si>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</si>
  <si>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</si>
  <si>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</si>
  <si>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</si>
  <si>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</si>
  <si>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</si>
  <si>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</si>
  <si>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</si>
  <si>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</si>
  <si>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</si>
  <si>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</si>
  <si>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</si>
  <si>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</si>
  <si>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</si>
  <si>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</si>
  <si>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</si>
  <si>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</si>
  <si>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</si>
  <si>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</si>
  <si>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</si>
  <si>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</si>
  <si>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</si>
  <si>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</si>
  <si>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</si>
  <si>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</si>
  <si>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</si>
  <si>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</si>
  <si>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</si>
  <si>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</si>
  <si>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</si>
  <si>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</si>
  <si>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</si>
  <si>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</si>
  <si>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</si>
  <si>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</si>
  <si>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</si>
  <si>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</si>
  <si>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</si>
  <si>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</si>
  <si>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</si>
  <si>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</si>
  <si>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</si>
  <si>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</si>
  <si>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</si>
  <si>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</si>
  <si>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</si>
  <si>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</si>
  <si>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</si>
  <si>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</si>
  <si>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</si>
  <si>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</si>
  <si>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</si>
  <si>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</si>
  <si>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</si>
  <si>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</si>
  <si>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</si>
  <si>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</si>
  <si>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</si>
  <si>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</si>
  <si>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</si>
  <si>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</si>
  <si>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</si>
  <si>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</si>
  <si>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</si>
  <si>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</si>
  <si>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</si>
  <si>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</si>
  <si>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</si>
  <si>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</si>
  <si>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</si>
  <si>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</si>
  <si>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</si>
  <si>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</si>
  <si>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</si>
  <si>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</si>
  <si>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</si>
  <si>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</si>
  <si>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</si>
  <si>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</si>
  <si>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</si>
  <si>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</si>
  <si>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</si>
  <si>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</si>
  <si>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</si>
  <si>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</si>
  <si>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</si>
  <si>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</si>
  <si>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</si>
  <si>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</si>
  <si>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</si>
  <si>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</si>
  <si>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</si>
  <si>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</si>
  <si>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</si>
  <si>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</si>
  <si>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</si>
  <si>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</si>
  <si>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</si>
  <si>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</si>
  <si>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</si>
  <si>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</si>
  <si>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</si>
  <si>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</si>
  <si>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</si>
  <si>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</si>
  <si>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</si>
  <si>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</si>
  <si>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</si>
  <si>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</si>
  <si>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</si>
  <si>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</si>
  <si>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</si>
  <si>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</si>
  <si>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</si>
  <si>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</si>
  <si>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</si>
  <si>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</si>
  <si>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</si>
  <si>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</si>
  <si>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</si>
  <si>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</si>
  <si>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</si>
  <si>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</si>
  <si>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</si>
  <si>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</si>
  <si>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</si>
  <si>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</si>
  <si>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</si>
  <si>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</si>
  <si>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</si>
  <si>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</si>
  <si>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</si>
  <si>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</si>
  <si>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</si>
  <si>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</si>
  <si>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</si>
  <si>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</si>
  <si>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</si>
  <si>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</si>
  <si>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</si>
  <si>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</si>
  <si>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</si>
  <si>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</si>
  <si>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</si>
  <si>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</si>
  <si>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</si>
  <si>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</si>
  <si>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</si>
  <si>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</si>
  <si>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</si>
  <si>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</si>
  <si>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</si>
  <si>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</si>
  <si>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</si>
  <si>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</si>
  <si>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</si>
  <si>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</si>
  <si>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</si>
  <si>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Row Labels</t>
  </si>
  <si>
    <t>Grand Total</t>
  </si>
  <si>
    <t>Average of Rating Given</t>
  </si>
  <si>
    <t>Count of Rating Given</t>
  </si>
  <si>
    <t>Count of Contact Type</t>
  </si>
  <si>
    <t>Count of Contact Date</t>
  </si>
  <si>
    <t>Count of Ticket ID</t>
  </si>
  <si>
    <t>ordes</t>
  </si>
  <si>
    <r>
      <t xml:space="preserve"> 
 </t>
    </r>
    <r>
      <rPr>
        <b/>
        <sz val="10"/>
        <color theme="0"/>
        <rFont val="Calibri"/>
        <family val="2"/>
        <scheme val="minor"/>
      </rPr>
      <t xml:space="preserve">ashboard </t>
    </r>
  </si>
  <si>
    <t>Product ID</t>
  </si>
  <si>
    <t>Sale Date</t>
  </si>
  <si>
    <t>Product Name</t>
  </si>
  <si>
    <t>Order Type</t>
  </si>
  <si>
    <t>Price of One Product</t>
  </si>
  <si>
    <t>Agent</t>
  </si>
  <si>
    <t>No of Products in one Sale</t>
  </si>
  <si>
    <t>Discount</t>
  </si>
  <si>
    <t>Revenue-before discount</t>
  </si>
  <si>
    <t>Revenue</t>
  </si>
  <si>
    <t>Discount amount</t>
  </si>
  <si>
    <t>PIZB0001</t>
  </si>
  <si>
    <t>Paneer Tikka Pizzabun</t>
  </si>
  <si>
    <t>Online</t>
  </si>
  <si>
    <t>PIZB0002</t>
  </si>
  <si>
    <t>Crispy Chole Pizzabun</t>
  </si>
  <si>
    <t>Physical Visit</t>
  </si>
  <si>
    <t>PIZB0003</t>
  </si>
  <si>
    <t>Large Paneer Tikka Pizzabun</t>
  </si>
  <si>
    <t>PIZB0004</t>
  </si>
  <si>
    <t>Medium Crispy Chole Pizzabun</t>
  </si>
  <si>
    <t>PIZB0005</t>
  </si>
  <si>
    <t>Minty Pizzabun</t>
  </si>
  <si>
    <t>PIZB0006</t>
  </si>
  <si>
    <t>Aloo Shots Pizzabun</t>
  </si>
  <si>
    <t>orders</t>
  </si>
  <si>
    <t>avrage ratting</t>
  </si>
  <si>
    <t>sales persons</t>
  </si>
  <si>
    <t>revenue</t>
  </si>
  <si>
    <t>sales</t>
  </si>
  <si>
    <t>1% upto46.4731928666811</t>
  </si>
  <si>
    <t>Jun</t>
  </si>
  <si>
    <t>Jul</t>
  </si>
  <si>
    <t>Aug</t>
  </si>
  <si>
    <t>Sep</t>
  </si>
  <si>
    <t>Count of Revenue</t>
  </si>
  <si>
    <t>Sum of No of Products in one Sale</t>
  </si>
  <si>
    <t>Sum of Revenue</t>
  </si>
  <si>
    <t>Amount in Sales</t>
  </si>
  <si>
    <t>Discounted Value</t>
  </si>
  <si>
    <t>Region</t>
  </si>
  <si>
    <t>North</t>
  </si>
  <si>
    <t>South</t>
  </si>
  <si>
    <t>East</t>
  </si>
  <si>
    <t>West</t>
  </si>
  <si>
    <t xml:space="preserve">Totel sales </t>
  </si>
  <si>
    <t>Totel orders</t>
  </si>
  <si>
    <t>Count of Product ID</t>
  </si>
  <si>
    <t>Count of Order ID</t>
  </si>
  <si>
    <t>Sum of Amount in Sales</t>
  </si>
  <si>
    <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</si>
</sst>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yyyy"/>
    <numFmt numFmtId="165" formatCode="0.0000"/>
    <numFmt numFmtId="166" formatCode="dd/mm"/>
  </numFmts>
  <fonts count="8" x14ac:knownFonts="1">
    <font>
      <sz val="11"/>
      <color theme="1"/>
      <name val="Calibri"/>
      <family val="2"/>
      <scheme val="minor"/>
    </font>
    <font>
      <sz val="11"/>
      <color theme="1"/>
      <name val="Calibri"/>
      <family val="2"/>
      <scheme val="minor"/>
    </font>
    <font>
      <sz val="11"/>
      <color theme="0"/>
      <name val="Calibri"/>
      <family val="2"/>
      <scheme val="minor"/>
    </font>
    <font>
      <b/>
      <sz val="11"/>
      <color theme="0"/>
      <name val="Calibri"/>
      <family val="2"/>
    </font>
    <font>
      <sz val="11"/>
      <color theme="1"/>
      <name val="Calibri"/>
      <family val="2"/>
    </font>
    <font>
      <sz val="11"/>
      <color rgb="FFFFFFFF"/>
      <name val="Calibri"/>
      <family val="2"/>
      <scheme val="minor"/>
    </font>
    <font>
      <b/>
      <sz val="10"/>
      <color theme="1"/>
      <name val="Calibri"/>
      <family val="2"/>
      <scheme val="minor"/>
    </font>
    <font>
      <b/>
      <sz val="10"/>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rgb="FFDEEAF6"/>
        <bgColor rgb="FFDEEAF6"/>
      </patternFill>
    </fill>
    <fill>
      <patternFill patternType="solid">
        <fgColor theme="0"/>
        <bgColor indexed="64"/>
      </patternFill>
    </fill>
    <fill>
      <patternFill patternType="solid">
        <fgColor rgb="FF067D70"/>
        <bgColor indexed="64"/>
      </patternFill>
    </fill>
  </fills>
  <borders count="2">
    <border>
      <left/>
      <right/>
      <top/>
      <bottom/>
      <diagonal/>
    </border>
    <border>
      <left/>
      <right style="thin">
        <color rgb="FF8EAADB"/>
      </right>
      <top/>
      <bottom/>
      <diagonal/>
    </border>
  </borders>
  <cellStyleXfs count="1">
    <xf numFmtId="0" fontId="0" fillId="0" borderId="0"/>
  </cellStyleXfs>
  <cellXfs count="25">
    <xf numFmtId="0" fontId="0" fillId="0" borderId="0" xfId="0"/>
    <xf numFmtId="0" fontId="3" fillId="2" borderId="0" xfId="0" applyFont="1" applyFill="1"/>
    <xf numFmtId="164" fontId="3" fillId="2" borderId="0" xfId="0" applyNumberFormat="1" applyFont="1" applyFill="1"/>
    <xf numFmtId="0" fontId="3" fillId="2" borderId="1" xfId="0" applyFont="1" applyFill="1" applyBorder="1"/>
    <xf numFmtId="0" fontId="1" fillId="0" borderId="0" xfId="0" applyFont="1"/>
    <xf numFmtId="164" fontId="4" fillId="0" borderId="0" xfId="0" applyNumberFormat="1" applyFon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14" fontId="0" fillId="0" borderId="0" xfId="0" applyNumberFormat="1" applyAlignment="1">
      <alignment horizontal="left"/>
    </xf>
    <xf numFmtId="14" fontId="0" fillId="0" borderId="0" xfId="0" applyNumberFormat="1"/>
    <xf numFmtId="0" fontId="2" fillId="4" borderId="0" xfId="0" applyFont="1" applyFill="1"/>
    <xf numFmtId="0" fontId="5" fillId="0" borderId="0" xfId="0" applyFont="1"/>
    <xf numFmtId="0" fontId="6" fillId="0" borderId="0" xfId="0" applyFont="1" applyAlignment="1">
      <alignment horizontal="center" vertical="center" wrapText="1"/>
    </xf>
    <xf numFmtId="15" fontId="4" fillId="0" borderId="0" xfId="0" applyNumberFormat="1" applyFont="1" applyAlignment="1">
      <alignment horizontal="center"/>
    </xf>
    <xf numFmtId="0" fontId="4" fillId="0" borderId="0" xfId="0" applyFont="1" applyAlignment="1">
      <alignment horizontal="center"/>
    </xf>
    <xf numFmtId="9" fontId="4" fillId="0" borderId="0" xfId="0" applyNumberFormat="1" applyFont="1"/>
    <xf numFmtId="1" fontId="4" fillId="0" borderId="0" xfId="0" applyNumberFormat="1" applyFont="1"/>
    <xf numFmtId="0" fontId="0" fillId="3" borderId="0" xfId="0" applyFill="1"/>
    <xf numFmtId="1" fontId="0" fillId="0" borderId="0" xfId="0" applyNumberFormat="1"/>
    <xf numFmtId="9" fontId="0" fillId="0" borderId="0" xfId="0" applyNumberFormat="1"/>
    <xf numFmtId="0" fontId="0" fillId="5" borderId="0" xfId="0" applyFill="1"/>
    <xf numFmtId="166" fontId="0" fillId="0" borderId="0" xfId="0" applyNumberFormat="1" applyAlignment="1">
      <alignment horizontal="left"/>
    </xf>
    <xf numFmtId="49" fontId="0" fillId="0" borderId="0" xfId="0" applyNumberFormat="1"/>
  </cellXfs>
  <cellStyles count="1">
    <cellStyle name="Normal" xfId="0" builtinId="0"/>
  </cellStyles>
  <dxfs count="26">
    <dxf>
      <numFmt numFmtId="166" formatCode="dd/mm"/>
    </dxf>
    <dxf>
      <numFmt numFmtId="166" formatCode="dd/mm"/>
    </dxf>
    <dxf>
      <numFmt numFmtId="166" formatCode="dd/mm"/>
    </dxf>
    <dxf>
      <numFmt numFmtId="166" formatCode="dd/mm"/>
    </dxf>
    <dxf>
      <numFmt numFmtId="1" formatCode="0"/>
    </dxf>
    <dxf>
      <numFmt numFmtId="1" formatCode="0"/>
    </dxf>
    <dxf>
      <numFmt numFmtId="1" formatCode="0"/>
    </dxf>
    <dxf>
      <numFmt numFmtId="1" formatCode="0"/>
    </dxf>
    <dxf>
      <numFmt numFmtId="0" formatCode="General"/>
    </dxf>
    <dxf>
      <numFmt numFmtId="13" formatCode="0%"/>
    </dxf>
    <dxf>
      <numFmt numFmtId="1" formatCode="0"/>
    </dxf>
    <dxf>
      <numFmt numFmtId="165" formatCode="0.0000"/>
    </dxf>
    <dxf>
      <numFmt numFmtId="2" formatCode="0.00"/>
    </dxf>
    <dxf>
      <numFmt numFmtId="2" formatCode="0.00"/>
    </dxf>
    <dxf>
      <numFmt numFmtId="2" formatCode="0.00"/>
    </dxf>
    <dxf>
      <font>
        <b/>
        <color theme="1"/>
      </font>
      <border>
        <bottom style="thin">
          <color theme="8"/>
        </bottom>
        <vertical/>
        <horizontal/>
      </border>
    </dxf>
    <dxf>
      <font>
        <color theme="0"/>
      </font>
      <fill>
        <gradientFill degree="90">
          <stop position="0">
            <color rgb="FF67DACB"/>
          </stop>
          <stop position="1">
            <color rgb="FF067D70"/>
          </stop>
        </gradientFill>
      </fill>
      <border diagonalUp="0" diagonalDown="0">
        <left/>
        <right/>
        <top/>
        <bottom/>
        <vertical/>
        <horizontal/>
      </border>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B4C6E7"/>
          <bgColor rgb="FFB4C6E7"/>
        </patternFill>
      </fill>
    </dxf>
    <dxf>
      <fill>
        <patternFill patternType="solid">
          <fgColor rgb="FFD9E2F3"/>
          <bgColor rgb="FFD9E2F3"/>
        </patternFill>
      </fill>
    </dxf>
    <dxf>
      <fill>
        <patternFill patternType="solid">
          <fgColor theme="8"/>
          <bgColor theme="8"/>
        </patternFill>
      </fill>
    </dxf>
    <dxf>
      <fill>
        <patternFill patternType="solid">
          <fgColor rgb="FFB4C6E7"/>
          <bgColor rgb="FFB4C6E7"/>
        </patternFill>
      </fill>
    </dxf>
    <dxf>
      <fill>
        <patternFill patternType="solid">
          <fgColor rgb="FFDEEAF6"/>
          <bgColor rgb="FFDEEAF6"/>
        </patternFill>
      </fill>
    </dxf>
    <dxf>
      <fill>
        <patternFill patternType="solid">
          <fgColor theme="8"/>
          <bgColor theme="8"/>
        </patternFill>
      </fill>
    </dxf>
  </dxfs>
  <tableStyles count="4" defaultTableStyle="TableStyleMedium2" defaultPivotStyle="PivotStyleLight16">
    <tableStyle name="Customer Service-style" pivot="0" count="3" xr9:uid="{CA9F2B44-5371-4A6E-AFF6-EFF1AB35FA62}">
      <tableStyleElement type="headerRow" dxfId="25"/>
      <tableStyleElement type="firstRowStripe" dxfId="24"/>
      <tableStyleElement type="secondRowStripe" dxfId="23"/>
    </tableStyle>
    <tableStyle name="Finance-style" pivot="0" count="3" xr9:uid="{D7E4AFF2-387C-4DB0-9C20-A438DF92BB0C}">
      <tableStyleElement type="headerRow" dxfId="22"/>
      <tableStyleElement type="firstRowStripe" dxfId="21"/>
      <tableStyleElement type="secondRowStripe" dxfId="20"/>
    </tableStyle>
    <tableStyle name="Orders-style" pivot="0" count="3" xr9:uid="{5137C178-9150-4405-803D-BF9BC6C8AFB7}">
      <tableStyleElement type="headerRow" dxfId="19"/>
      <tableStyleElement type="firstRowStripe" dxfId="18"/>
      <tableStyleElement type="secondRowStripe" dxfId="17"/>
    </tableStyle>
    <tableStyle name="SlicerStyleLight5 2" pivot="0" table="0" count="10" xr9:uid="{14CF7244-ED01-4017-9186-AF83FEC387A0}">
      <tableStyleElement type="wholeTable" dxfId="16"/>
      <tableStyleElement type="headerRow" dxfId="15"/>
    </tableStyle>
  </tableStyles>
  <colors>
    <mruColors>
      <color rgb="FF4CFADD"/>
      <color rgb="FFFFFFFF"/>
      <color rgb="FFCC2730"/>
      <color rgb="FF175D55"/>
      <color rgb="FF4FFFFF"/>
      <color rgb="FF067D07"/>
      <color rgb="FF67DACB"/>
      <color rgb="FF067D70"/>
      <color rgb="FF2D9D91"/>
      <color rgb="FF046C6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1.xml"/><Relationship Id="rId36"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AVRAGE RATTING GIVEN BY CUSTOMER</a:t>
            </a:r>
          </a:p>
        </c:rich>
      </c:tx>
      <c:layout>
        <c:manualLayout>
          <c:xMode val="edge"/>
          <c:yMode val="edge"/>
          <c:x val="0.13165972222222222"/>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6">
                    <a:tint val="74000"/>
                  </a:schemeClr>
                </a:gs>
                <a:gs pos="49000">
                  <a:schemeClr val="accent6">
                    <a:tint val="96000"/>
                    <a:shade val="84000"/>
                    <a:satMod val="110000"/>
                  </a:schemeClr>
                </a:gs>
                <a:gs pos="49100">
                  <a:schemeClr val="accent6">
                    <a:shade val="55000"/>
                    <a:satMod val="150000"/>
                  </a:schemeClr>
                </a:gs>
                <a:gs pos="92000">
                  <a:schemeClr val="accent6">
                    <a:tint val="98000"/>
                    <a:shade val="90000"/>
                    <a:satMod val="128000"/>
                  </a:schemeClr>
                </a:gs>
                <a:gs pos="100000">
                  <a:schemeClr val="accent6">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Sheet3!$A$9:$A$11</c:f>
              <c:strCache>
                <c:ptCount val="3"/>
                <c:pt idx="0">
                  <c:v>Adrien Martin</c:v>
                </c:pt>
                <c:pt idx="1">
                  <c:v>Albain Forestier</c:v>
                </c:pt>
                <c:pt idx="2">
                  <c:v>Roch Cousineau</c:v>
                </c:pt>
              </c:strCache>
            </c:strRef>
          </c:cat>
          <c:val>
            <c:numRef>
              <c:f>Sheet3!$B$9:$B$11</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3813-4CD4-9C24-9CE80A61DD67}"/>
            </c:ext>
          </c:extLst>
        </c:ser>
        <c:dLbls>
          <c:dLblPos val="outEnd"/>
          <c:showLegendKey val="0"/>
          <c:showVal val="1"/>
          <c:showCatName val="0"/>
          <c:showSerName val="0"/>
          <c:showPercent val="0"/>
          <c:showBubbleSize val="0"/>
        </c:dLbls>
        <c:gapWidth val="100"/>
        <c:overlap val="-24"/>
        <c:axId val="1222597072"/>
        <c:axId val="1222597552"/>
      </c:barChart>
      <c:catAx>
        <c:axId val="122259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597552"/>
        <c:crosses val="autoZero"/>
        <c:auto val="1"/>
        <c:lblAlgn val="ctr"/>
        <c:lblOffset val="100"/>
        <c:noMultiLvlLbl val="0"/>
      </c:catAx>
      <c:valAx>
        <c:axId val="12225975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59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0"/>
        </a:schemeClr>
      </a:solid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VEERAMANIKANDAN.xlsx]Sheet5!PivotTable4</c:name>
    <c:fmtId val="2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67D70">
              <a:alpha val="60000"/>
            </a:srgbClr>
          </a:solidFill>
          <a:ln>
            <a:noFill/>
          </a:ln>
          <a:effectLst>
            <a:innerShdw blurRad="63500" dist="50800" dir="16200000">
              <a:prstClr val="black">
                <a:alpha val="50000"/>
              </a:prst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888122262309193E-2"/>
          <c:y val="4.2865244859467943E-4"/>
          <c:w val="0.9317194289261328"/>
          <c:h val="0.73365835111732525"/>
        </c:manualLayout>
      </c:layout>
      <c:bar3DChart>
        <c:barDir val="col"/>
        <c:grouping val="stacked"/>
        <c:varyColors val="0"/>
        <c:ser>
          <c:idx val="0"/>
          <c:order val="0"/>
          <c:tx>
            <c:strRef>
              <c:f>Sheet5!$M$5</c:f>
              <c:strCache>
                <c:ptCount val="1"/>
                <c:pt idx="0">
                  <c:v>Total</c:v>
                </c:pt>
              </c:strCache>
            </c:strRef>
          </c:tx>
          <c:spPr>
            <a:solidFill>
              <a:srgbClr val="067D70">
                <a:alpha val="60000"/>
              </a:srgbClr>
            </a:solidFill>
            <a:ln>
              <a:noFill/>
            </a:ln>
            <a:effectLst>
              <a:innerShdw blurRad="63500" dist="50800" dir="16200000">
                <a:prstClr val="black">
                  <a:alpha val="50000"/>
                </a:prstClr>
              </a:inn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Sheet5!$L$6:$L$12</c:f>
              <c:strCache>
                <c:ptCount val="6"/>
                <c:pt idx="0">
                  <c:v>PIZB0001</c:v>
                </c:pt>
                <c:pt idx="1">
                  <c:v>PIZB0002</c:v>
                </c:pt>
                <c:pt idx="2">
                  <c:v>PIZB0003</c:v>
                </c:pt>
                <c:pt idx="3">
                  <c:v>PIZB0004</c:v>
                </c:pt>
                <c:pt idx="4">
                  <c:v>PIZB0005</c:v>
                </c:pt>
                <c:pt idx="5">
                  <c:v>PIZB0006</c:v>
                </c:pt>
              </c:strCache>
            </c:strRef>
          </c:cat>
          <c:val>
            <c:numRef>
              <c:f>Sheet5!$M$6:$M$12</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9A78-4EA8-9BE5-1E25358FCC95}"/>
            </c:ext>
          </c:extLst>
        </c:ser>
        <c:dLbls>
          <c:showLegendKey val="0"/>
          <c:showVal val="1"/>
          <c:showCatName val="0"/>
          <c:showSerName val="0"/>
          <c:showPercent val="0"/>
          <c:showBubbleSize val="0"/>
        </c:dLbls>
        <c:gapWidth val="79"/>
        <c:shape val="box"/>
        <c:axId val="478491119"/>
        <c:axId val="478490639"/>
        <c:axId val="0"/>
      </c:bar3DChart>
      <c:catAx>
        <c:axId val="47849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78490639"/>
        <c:crosses val="autoZero"/>
        <c:auto val="1"/>
        <c:lblAlgn val="ctr"/>
        <c:lblOffset val="100"/>
        <c:noMultiLvlLbl val="0"/>
      </c:catAx>
      <c:valAx>
        <c:axId val="478490639"/>
        <c:scaling>
          <c:orientation val="minMax"/>
        </c:scaling>
        <c:delete val="1"/>
        <c:axPos val="l"/>
        <c:numFmt formatCode="General" sourceLinked="1"/>
        <c:majorTickMark val="none"/>
        <c:minorTickMark val="none"/>
        <c:tickLblPos val="nextTo"/>
        <c:crossAx val="47849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VEERAMANIKANDAN.xlsx]Sheet5!PivotTable5</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46C62"/>
          </a:solidFill>
          <a:ln w="25400">
            <a:solidFill>
              <a:schemeClr val="lt1"/>
            </a:solidFill>
          </a:ln>
          <a:effectLst/>
          <a:sp3d contourW="25400">
            <a:contourClr>
              <a:schemeClr val="lt1"/>
            </a:contourClr>
          </a:sp3d>
        </c:spPr>
      </c:pivotFmt>
      <c:pivotFmt>
        <c:idx val="8"/>
        <c:spPr>
          <a:solidFill>
            <a:srgbClr val="4CFADD"/>
          </a:solidFill>
          <a:ln w="25400">
            <a:solidFill>
              <a:schemeClr val="lt1"/>
            </a:solidFill>
          </a:ln>
          <a:effectLst/>
          <a:sp3d contourW="25400">
            <a:contourClr>
              <a:schemeClr val="lt1"/>
            </a:contourClr>
          </a:sp3d>
        </c:spPr>
      </c:pivotFmt>
      <c:pivotFmt>
        <c:idx val="9"/>
        <c:spPr>
          <a:solidFill>
            <a:srgbClr val="067D07"/>
          </a:solidFill>
          <a:ln w="25400">
            <a:solidFill>
              <a:schemeClr val="lt1"/>
            </a:solidFill>
          </a:ln>
          <a:effectLst/>
          <a:sp3d contourW="25400">
            <a:contourClr>
              <a:schemeClr val="lt1"/>
            </a:contourClr>
          </a:sp3d>
        </c:spPr>
      </c:pivotFmt>
      <c:pivotFmt>
        <c:idx val="10"/>
        <c:spPr>
          <a:solidFill>
            <a:srgbClr val="175D55">
              <a:alpha val="48627"/>
            </a:srgbClr>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7854927225006E-2"/>
          <c:y val="0.20031937379508974"/>
          <c:w val="0.59942487268772693"/>
          <c:h val="0.66573293382574983"/>
        </c:manualLayout>
      </c:layout>
      <c:pie3DChart>
        <c:varyColors val="1"/>
        <c:ser>
          <c:idx val="0"/>
          <c:order val="0"/>
          <c:tx>
            <c:strRef>
              <c:f>Sheet5!$P$5</c:f>
              <c:strCache>
                <c:ptCount val="1"/>
                <c:pt idx="0">
                  <c:v>Total</c:v>
                </c:pt>
              </c:strCache>
            </c:strRef>
          </c:tx>
          <c:dPt>
            <c:idx val="0"/>
            <c:bubble3D val="0"/>
            <c:spPr>
              <a:solidFill>
                <a:srgbClr val="046C62"/>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C9-4767-8E6B-3AC03F7B2B80}"/>
              </c:ext>
            </c:extLst>
          </c:dPt>
          <c:dPt>
            <c:idx val="1"/>
            <c:bubble3D val="0"/>
            <c:explosion val="4"/>
            <c:spPr>
              <a:solidFill>
                <a:srgbClr val="4CFADD"/>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C9-4767-8E6B-3AC03F7B2B80}"/>
              </c:ext>
            </c:extLst>
          </c:dPt>
          <c:dPt>
            <c:idx val="2"/>
            <c:bubble3D val="0"/>
            <c:explosion val="7"/>
            <c:spPr>
              <a:solidFill>
                <a:srgbClr val="067D07"/>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C9-4767-8E6B-3AC03F7B2B80}"/>
              </c:ext>
            </c:extLst>
          </c:dPt>
          <c:dPt>
            <c:idx val="3"/>
            <c:bubble3D val="0"/>
            <c:explosion val="11"/>
            <c:spPr>
              <a:solidFill>
                <a:srgbClr val="175D55">
                  <a:alpha val="48627"/>
                </a:srgb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C9-4767-8E6B-3AC03F7B2B8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Sheet5!$O$6:$O$10</c:f>
              <c:strCache>
                <c:ptCount val="4"/>
                <c:pt idx="0">
                  <c:v>East</c:v>
                </c:pt>
                <c:pt idx="1">
                  <c:v>North</c:v>
                </c:pt>
                <c:pt idx="2">
                  <c:v>South</c:v>
                </c:pt>
                <c:pt idx="3">
                  <c:v>West</c:v>
                </c:pt>
              </c:strCache>
            </c:strRef>
          </c:cat>
          <c:val>
            <c:numRef>
              <c:f>Sheet5!$P$6:$P$10</c:f>
              <c:numCache>
                <c:formatCode>General</c:formatCode>
                <c:ptCount val="4"/>
                <c:pt idx="0">
                  <c:v>198</c:v>
                </c:pt>
                <c:pt idx="1">
                  <c:v>199</c:v>
                </c:pt>
                <c:pt idx="2">
                  <c:v>199</c:v>
                </c:pt>
                <c:pt idx="3">
                  <c:v>198</c:v>
                </c:pt>
              </c:numCache>
            </c:numRef>
          </c:val>
          <c:extLst>
            <c:ext xmlns:c16="http://schemas.microsoft.com/office/drawing/2014/chart" uri="{C3380CC4-5D6E-409C-BE32-E72D297353CC}">
              <c16:uniqueId val="{00000008-01C9-4767-8E6B-3AC03F7B2B8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3926551013792599"/>
          <c:y val="0.2511044526513832"/>
          <c:w val="0.36073448986207401"/>
          <c:h val="0.55678814484472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 board new VEERAMANIKANDAN.xlsx]Sheet2!PivotTable2</c:name>
    <c:fmtId val="6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36917777000062E-2"/>
          <c:y val="0"/>
          <c:w val="0.94812616444599984"/>
          <c:h val="0.69621279433808458"/>
        </c:manualLayout>
      </c:layout>
      <c:barChart>
        <c:barDir val="col"/>
        <c:grouping val="clustered"/>
        <c:varyColors val="0"/>
        <c:ser>
          <c:idx val="0"/>
          <c:order val="0"/>
          <c:tx>
            <c:strRef>
              <c:f>Sheet2!$E$3</c:f>
              <c:strCache>
                <c:ptCount val="1"/>
                <c:pt idx="0">
                  <c:v>Total</c:v>
                </c:pt>
              </c:strCache>
            </c:strRef>
          </c:tx>
          <c:spPr>
            <a:solidFill>
              <a:schemeClr val="dk1">
                <a:tint val="88500"/>
              </a:schemeClr>
            </a:solidFill>
            <a:ln>
              <a:noFill/>
            </a:ln>
            <a:effectLst/>
          </c:spPr>
          <c:invertIfNegative val="0"/>
          <c:cat>
            <c:strRef>
              <c:f>Sheet2!$D$4:$D$88</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Sheet2!$E$4:$E$88</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A770-40CE-B4AB-C40CDCB17A13}"/>
            </c:ext>
          </c:extLst>
        </c:ser>
        <c:dLbls>
          <c:showLegendKey val="0"/>
          <c:showVal val="0"/>
          <c:showCatName val="0"/>
          <c:showSerName val="0"/>
          <c:showPercent val="0"/>
          <c:showBubbleSize val="0"/>
        </c:dLbls>
        <c:gapWidth val="267"/>
        <c:overlap val="-43"/>
        <c:axId val="1757716207"/>
        <c:axId val="1757712847"/>
      </c:barChart>
      <c:catAx>
        <c:axId val="175771620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57712847"/>
        <c:crosses val="autoZero"/>
        <c:auto val="1"/>
        <c:lblAlgn val="ctr"/>
        <c:lblOffset val="100"/>
        <c:noMultiLvlLbl val="0"/>
      </c:catAx>
      <c:valAx>
        <c:axId val="175771284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5771620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VEERAMANIKANDAN.xlsx]Sheet2!PivotTable4</c:name>
    <c:fmtId val="10"/>
  </c:pivotSource>
  <c:chart>
    <c:autoTitleDeleted val="1"/>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42889465005969E-2"/>
          <c:y val="0.16503937214392131"/>
          <c:w val="0.89273076923076922"/>
          <c:h val="0.5399544444444444"/>
        </c:manualLayout>
      </c:layout>
      <c:areaChart>
        <c:grouping val="standard"/>
        <c:varyColors val="0"/>
        <c:ser>
          <c:idx val="0"/>
          <c:order val="0"/>
          <c:tx>
            <c:strRef>
              <c:f>Sheet2!$H$4</c:f>
              <c:strCache>
                <c:ptCount val="1"/>
                <c:pt idx="0">
                  <c:v>Total</c:v>
                </c:pt>
              </c:strCache>
            </c:strRef>
          </c:tx>
          <c:spPr>
            <a:solidFill>
              <a:schemeClr val="accent1"/>
            </a:solidFill>
            <a:ln>
              <a:noFill/>
            </a:ln>
            <a:effectLst/>
          </c:spPr>
          <c:cat>
            <c:strRef>
              <c:f>Sheet2!$G$5:$G$89</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Sheet2!$H$5:$H$89</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extLst>
            <c:ext xmlns:c16="http://schemas.microsoft.com/office/drawing/2014/chart" uri="{C3380CC4-5D6E-409C-BE32-E72D297353CC}">
              <c16:uniqueId val="{00000000-1906-4ECD-B17A-C9FB927CFE56}"/>
            </c:ext>
          </c:extLst>
        </c:ser>
        <c:dLbls>
          <c:showLegendKey val="0"/>
          <c:showVal val="0"/>
          <c:showCatName val="0"/>
          <c:showSerName val="0"/>
          <c:showPercent val="0"/>
          <c:showBubbleSize val="0"/>
        </c:dLbls>
        <c:axId val="1903546480"/>
        <c:axId val="1903530160"/>
      </c:areaChart>
      <c:catAx>
        <c:axId val="1903546480"/>
        <c:scaling>
          <c:orientation val="minMax"/>
        </c:scaling>
        <c:delete val="0"/>
        <c:axPos val="b"/>
        <c:numFmt formatCode="General" sourceLinked="1"/>
        <c:majorTickMark val="out"/>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30160"/>
        <c:crosses val="autoZero"/>
        <c:auto val="1"/>
        <c:lblAlgn val="ctr"/>
        <c:lblOffset val="100"/>
        <c:noMultiLvlLbl val="0"/>
      </c:catAx>
      <c:valAx>
        <c:axId val="1903530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4648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VEERAMANIKANDAN.xlsx]Sheet2!PivotTable3</c:name>
    <c:fmtId val="8"/>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01914140679644"/>
          <c:y val="7.0422567752840823E-2"/>
          <c:w val="0.61944611804790883"/>
          <c:h val="0.79460093896713613"/>
        </c:manualLayout>
      </c:layout>
      <c:barChart>
        <c:barDir val="bar"/>
        <c:grouping val="clustered"/>
        <c:varyColors val="0"/>
        <c:ser>
          <c:idx val="0"/>
          <c:order val="0"/>
          <c:tx>
            <c:strRef>
              <c:f>Sheet2!$K$5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Sheet2!$J$6:$J$12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Sheet2!$K$6:$K$12</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0-C91A-4F34-B47F-C9EDA54904E9}"/>
            </c:ext>
          </c:extLst>
        </c:ser>
        <c:dLbls>
          <c:dLblPos val="inEnd"/>
          <c:showLegendKey val="0"/>
          <c:showVal val="1"/>
          <c:showCatName val="0"/>
          <c:showSerName val="0"/>
          <c:showPercent val="0"/>
          <c:showBubbleSize val="0"/>
        </c:dLbls>
        <c:gapWidth val="65"/>
        <c:axId val="534348768"/>
        <c:axId val="534335328"/>
      </c:barChart>
      <c:catAx>
        <c:axId val="534348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534335328"/>
        <c:crosses val="autoZero"/>
        <c:auto val="1"/>
        <c:lblAlgn val="ctr"/>
        <c:lblOffset val="100"/>
        <c:noMultiLvlLbl val="0"/>
      </c:catAx>
      <c:valAx>
        <c:axId val="534335328"/>
        <c:scaling>
          <c:orientation val="minMax"/>
        </c:scaling>
        <c:delete val="1"/>
        <c:axPos val="b"/>
        <c:numFmt formatCode="General" sourceLinked="1"/>
        <c:majorTickMark val="none"/>
        <c:minorTickMark val="none"/>
        <c:tickLblPos val="nextTo"/>
        <c:crossAx val="53434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VEERAMANIKANDAN.xlsx]Sheet2!PivotTable5</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0899999999999999"/>
          <c:y val="0.12600229095074456"/>
          <c:w val="0.43533333333333335"/>
          <c:h val="0.74799541809851089"/>
        </c:manualLayout>
      </c:layout>
      <c:pieChart>
        <c:varyColors val="1"/>
        <c:ser>
          <c:idx val="0"/>
          <c:order val="0"/>
          <c:tx>
            <c:strRef>
              <c:f>Sheet2!$N$5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69-457C-97D9-CDB250201F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69-457C-97D9-CDB250201FC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Sheet2!$M$6:$M$8</c:f>
              <c:strCache>
                <c:ptCount val="2"/>
                <c:pt idx="0">
                  <c:v>Online</c:v>
                </c:pt>
                <c:pt idx="1">
                  <c:v>Physical Visit</c:v>
                </c:pt>
              </c:strCache>
            </c:strRef>
          </c:cat>
          <c:val>
            <c:numRef>
              <c:f>Sheet2!$N$6:$N$8</c:f>
              <c:numCache>
                <c:formatCode>General</c:formatCode>
                <c:ptCount val="2"/>
                <c:pt idx="0">
                  <c:v>2418</c:v>
                </c:pt>
                <c:pt idx="1">
                  <c:v>2310</c:v>
                </c:pt>
              </c:numCache>
            </c:numRef>
          </c:val>
          <c:extLst>
            <c:ext xmlns:c16="http://schemas.microsoft.com/office/drawing/2014/chart" uri="{C3380CC4-5D6E-409C-BE32-E72D297353CC}">
              <c16:uniqueId val="{00000004-ED69-457C-97D9-CDB250201FC0}"/>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VEERAMANIKANDAN.xlsx]Sheet2!PivotTable6</c:name>
    <c:fmtId val="7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324956829165957E-2"/>
          <c:y val="4.0938279557736462E-2"/>
          <c:w val="0.93888888888888888"/>
          <c:h val="0.8416746864975212"/>
        </c:manualLayout>
      </c:layout>
      <c:barChart>
        <c:barDir val="col"/>
        <c:grouping val="clustered"/>
        <c:varyColors val="0"/>
        <c:ser>
          <c:idx val="0"/>
          <c:order val="0"/>
          <c:tx>
            <c:strRef>
              <c:f>Sheet2!$Q$5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Sheet2!$P$6:$P$10</c:f>
              <c:strCache>
                <c:ptCount val="4"/>
                <c:pt idx="0">
                  <c:v>Jun</c:v>
                </c:pt>
                <c:pt idx="1">
                  <c:v>Jul</c:v>
                </c:pt>
                <c:pt idx="2">
                  <c:v>Aug</c:v>
                </c:pt>
                <c:pt idx="3">
                  <c:v>Sep</c:v>
                </c:pt>
              </c:strCache>
            </c:strRef>
          </c:cat>
          <c:val>
            <c:numRef>
              <c:f>Sheet2!$Q$6:$Q$10</c:f>
              <c:numCache>
                <c:formatCode>0</c:formatCode>
                <c:ptCount val="4"/>
                <c:pt idx="0">
                  <c:v>85205.249563037738</c:v>
                </c:pt>
                <c:pt idx="1">
                  <c:v>98577.379478330622</c:v>
                </c:pt>
                <c:pt idx="2">
                  <c:v>45865.792903716065</c:v>
                </c:pt>
                <c:pt idx="3">
                  <c:v>7460.5916769255346</c:v>
                </c:pt>
              </c:numCache>
            </c:numRef>
          </c:val>
          <c:extLst>
            <c:ext xmlns:c16="http://schemas.microsoft.com/office/drawing/2014/chart" uri="{C3380CC4-5D6E-409C-BE32-E72D297353CC}">
              <c16:uniqueId val="{00000000-F654-4CC4-8170-65C3BC17D8DD}"/>
            </c:ext>
          </c:extLst>
        </c:ser>
        <c:dLbls>
          <c:dLblPos val="outEnd"/>
          <c:showLegendKey val="0"/>
          <c:showVal val="1"/>
          <c:showCatName val="0"/>
          <c:showSerName val="0"/>
          <c:showPercent val="0"/>
          <c:showBubbleSize val="0"/>
        </c:dLbls>
        <c:gapWidth val="219"/>
        <c:overlap val="-27"/>
        <c:axId val="1616112256"/>
        <c:axId val="1616112736"/>
      </c:barChart>
      <c:catAx>
        <c:axId val="161611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16112736"/>
        <c:crosses val="autoZero"/>
        <c:auto val="1"/>
        <c:lblAlgn val="ctr"/>
        <c:lblOffset val="100"/>
        <c:noMultiLvlLbl val="0"/>
      </c:catAx>
      <c:valAx>
        <c:axId val="1616112736"/>
        <c:scaling>
          <c:orientation val="minMax"/>
        </c:scaling>
        <c:delete val="1"/>
        <c:axPos val="l"/>
        <c:numFmt formatCode="0" sourceLinked="1"/>
        <c:majorTickMark val="none"/>
        <c:minorTickMark val="none"/>
        <c:tickLblPos val="nextTo"/>
        <c:crossAx val="16161122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AVRAGE RATTING GIVEN BY CUSTOMER</a:t>
            </a:r>
          </a:p>
        </c:rich>
      </c:tx>
      <c:layout>
        <c:manualLayout>
          <c:xMode val="edge"/>
          <c:yMode val="edge"/>
          <c:x val="0.22338188976377954"/>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6">
                    <a:tint val="74000"/>
                  </a:schemeClr>
                </a:gs>
                <a:gs pos="49000">
                  <a:schemeClr val="accent6">
                    <a:tint val="96000"/>
                    <a:shade val="84000"/>
                    <a:satMod val="110000"/>
                  </a:schemeClr>
                </a:gs>
                <a:gs pos="49100">
                  <a:schemeClr val="accent6">
                    <a:shade val="55000"/>
                    <a:satMod val="150000"/>
                  </a:schemeClr>
                </a:gs>
                <a:gs pos="92000">
                  <a:schemeClr val="accent6">
                    <a:tint val="98000"/>
                    <a:shade val="90000"/>
                    <a:satMod val="128000"/>
                  </a:schemeClr>
                </a:gs>
                <a:gs pos="100000">
                  <a:schemeClr val="accent6">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Sheet3!$A$9:$A$11</c:f>
              <c:strCache>
                <c:ptCount val="3"/>
                <c:pt idx="0">
                  <c:v>Adrien Martin</c:v>
                </c:pt>
                <c:pt idx="1">
                  <c:v>Albain Forestier</c:v>
                </c:pt>
                <c:pt idx="2">
                  <c:v>Roch Cousineau</c:v>
                </c:pt>
              </c:strCache>
            </c:strRef>
          </c:cat>
          <c:val>
            <c:numRef>
              <c:f>Sheet3!$B$9:$B$11</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E2E5-4746-8395-ADD4C0E1631E}"/>
            </c:ext>
          </c:extLst>
        </c:ser>
        <c:dLbls>
          <c:dLblPos val="outEnd"/>
          <c:showLegendKey val="0"/>
          <c:showVal val="1"/>
          <c:showCatName val="0"/>
          <c:showSerName val="0"/>
          <c:showPercent val="0"/>
          <c:showBubbleSize val="0"/>
        </c:dLbls>
        <c:gapWidth val="100"/>
        <c:overlap val="-24"/>
        <c:axId val="1222597072"/>
        <c:axId val="1222597552"/>
      </c:barChart>
      <c:catAx>
        <c:axId val="122259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597552"/>
        <c:crosses val="autoZero"/>
        <c:auto val="1"/>
        <c:lblAlgn val="ctr"/>
        <c:lblOffset val="100"/>
        <c:noMultiLvlLbl val="0"/>
      </c:catAx>
      <c:valAx>
        <c:axId val="12225975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59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AVRAGE CUSTOMER DEALING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4">
                    <a:tint val="74000"/>
                  </a:schemeClr>
                </a:gs>
                <a:gs pos="49000">
                  <a:schemeClr val="accent4">
                    <a:tint val="96000"/>
                    <a:shade val="84000"/>
                    <a:satMod val="110000"/>
                  </a:schemeClr>
                </a:gs>
                <a:gs pos="49100">
                  <a:schemeClr val="accent4">
                    <a:shade val="55000"/>
                    <a:satMod val="150000"/>
                  </a:schemeClr>
                </a:gs>
                <a:gs pos="92000">
                  <a:schemeClr val="accent4">
                    <a:tint val="98000"/>
                    <a:shade val="90000"/>
                    <a:satMod val="128000"/>
                  </a:schemeClr>
                </a:gs>
                <a:gs pos="100000">
                  <a:schemeClr val="accent4">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Sheet3!$A$29:$A$31</c:f>
              <c:strCache>
                <c:ptCount val="3"/>
                <c:pt idx="0">
                  <c:v>Adrien Martin</c:v>
                </c:pt>
                <c:pt idx="1">
                  <c:v>Albain Forestier</c:v>
                </c:pt>
                <c:pt idx="2">
                  <c:v>Roch Cousineau</c:v>
                </c:pt>
              </c:strCache>
            </c:strRef>
          </c:cat>
          <c:val>
            <c:numRef>
              <c:f>Sheet3!$B$29:$B$31</c:f>
              <c:numCache>
                <c:formatCode>General</c:formatCode>
                <c:ptCount val="3"/>
                <c:pt idx="0">
                  <c:v>255</c:v>
                </c:pt>
                <c:pt idx="1">
                  <c:v>254</c:v>
                </c:pt>
                <c:pt idx="2">
                  <c:v>285</c:v>
                </c:pt>
              </c:numCache>
            </c:numRef>
          </c:val>
          <c:extLst>
            <c:ext xmlns:c16="http://schemas.microsoft.com/office/drawing/2014/chart" uri="{C3380CC4-5D6E-409C-BE32-E72D297353CC}">
              <c16:uniqueId val="{00000000-C1C0-4F0A-B35E-13AD73B38CC8}"/>
            </c:ext>
          </c:extLst>
        </c:ser>
        <c:dLbls>
          <c:dLblPos val="outEnd"/>
          <c:showLegendKey val="0"/>
          <c:showVal val="1"/>
          <c:showCatName val="0"/>
          <c:showSerName val="0"/>
          <c:showPercent val="0"/>
          <c:showBubbleSize val="0"/>
        </c:dLbls>
        <c:gapWidth val="100"/>
        <c:overlap val="-24"/>
        <c:axId val="1222656592"/>
        <c:axId val="1222656112"/>
      </c:barChart>
      <c:catAx>
        <c:axId val="122265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56112"/>
        <c:crosses val="autoZero"/>
        <c:auto val="1"/>
        <c:lblAlgn val="ctr"/>
        <c:lblOffset val="100"/>
        <c:noMultiLvlLbl val="0"/>
      </c:catAx>
      <c:valAx>
        <c:axId val="122265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5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Interactions by Contact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1-2ECD-4DF6-B768-BFC41E1D602A}"/>
              </c:ext>
            </c:extLst>
          </c:dPt>
          <c:dPt>
            <c:idx val="1"/>
            <c:bubble3D val="0"/>
            <c:spPr>
              <a:gradFill rotWithShape="1">
                <a:gsLst>
                  <a:gs pos="0">
                    <a:schemeClr val="accent4">
                      <a:tint val="74000"/>
                    </a:schemeClr>
                  </a:gs>
                  <a:gs pos="49000">
                    <a:schemeClr val="accent4">
                      <a:tint val="96000"/>
                      <a:shade val="84000"/>
                      <a:satMod val="110000"/>
                    </a:schemeClr>
                  </a:gs>
                  <a:gs pos="49100">
                    <a:schemeClr val="accent4">
                      <a:shade val="55000"/>
                      <a:satMod val="150000"/>
                    </a:schemeClr>
                  </a:gs>
                  <a:gs pos="92000">
                    <a:schemeClr val="accent4">
                      <a:tint val="98000"/>
                      <a:shade val="90000"/>
                      <a:satMod val="128000"/>
                    </a:schemeClr>
                  </a:gs>
                  <a:gs pos="100000">
                    <a:schemeClr val="accent4">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3-2ECD-4DF6-B768-BFC41E1D602A}"/>
              </c:ext>
            </c:extLst>
          </c:dPt>
          <c:dPt>
            <c:idx val="2"/>
            <c:bubble3D val="0"/>
            <c:spPr>
              <a:gradFill rotWithShape="1">
                <a:gsLst>
                  <a:gs pos="0">
                    <a:schemeClr val="accent6">
                      <a:tint val="74000"/>
                    </a:schemeClr>
                  </a:gs>
                  <a:gs pos="49000">
                    <a:schemeClr val="accent6">
                      <a:tint val="96000"/>
                      <a:shade val="84000"/>
                      <a:satMod val="110000"/>
                    </a:schemeClr>
                  </a:gs>
                  <a:gs pos="49100">
                    <a:schemeClr val="accent6">
                      <a:shade val="55000"/>
                      <a:satMod val="150000"/>
                    </a:schemeClr>
                  </a:gs>
                  <a:gs pos="92000">
                    <a:schemeClr val="accent6">
                      <a:tint val="98000"/>
                      <a:shade val="90000"/>
                      <a:satMod val="128000"/>
                    </a:schemeClr>
                  </a:gs>
                  <a:gs pos="100000">
                    <a:schemeClr val="accent6">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5-2ECD-4DF6-B768-BFC41E1D60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Sheet3!$A$46:$A$48</c:f>
              <c:strCache>
                <c:ptCount val="3"/>
                <c:pt idx="0">
                  <c:v>Complaint</c:v>
                </c:pt>
                <c:pt idx="1">
                  <c:v>Query</c:v>
                </c:pt>
                <c:pt idx="2">
                  <c:v>Request</c:v>
                </c:pt>
              </c:strCache>
            </c:strRef>
          </c:cat>
          <c:val>
            <c:numRef>
              <c:f>Sheet3!$B$46:$B$48</c:f>
              <c:numCache>
                <c:formatCode>General</c:formatCode>
                <c:ptCount val="3"/>
                <c:pt idx="0">
                  <c:v>72</c:v>
                </c:pt>
                <c:pt idx="1">
                  <c:v>300</c:v>
                </c:pt>
                <c:pt idx="2">
                  <c:v>422</c:v>
                </c:pt>
              </c:numCache>
            </c:numRef>
          </c:val>
          <c:extLst>
            <c:ext xmlns:c16="http://schemas.microsoft.com/office/drawing/2014/chart" uri="{C3380CC4-5D6E-409C-BE32-E72D297353CC}">
              <c16:uniqueId val="{00000000-BB6B-468B-8D01-8B628B6BF5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AVRAGE CUSTOMER DEALING </a:t>
            </a:r>
          </a:p>
        </c:rich>
      </c:tx>
      <c:layout>
        <c:manualLayout>
          <c:xMode val="edge"/>
          <c:yMode val="edge"/>
          <c:x val="0.1536925925925926"/>
          <c:y val="4.938888888888889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0417222222222222"/>
          <c:y val="0.22933388888888886"/>
          <c:w val="0.88776509409918314"/>
          <c:h val="0.64226722222222221"/>
        </c:manualLayout>
      </c:layout>
      <c:barChart>
        <c:barDir val="col"/>
        <c:grouping val="clustered"/>
        <c:varyColors val="0"/>
        <c:ser>
          <c:idx val="0"/>
          <c:order val="0"/>
          <c:spPr>
            <a:gradFill rotWithShape="1">
              <a:gsLst>
                <a:gs pos="0">
                  <a:schemeClr val="accent4">
                    <a:tint val="74000"/>
                  </a:schemeClr>
                </a:gs>
                <a:gs pos="49000">
                  <a:schemeClr val="accent4">
                    <a:tint val="96000"/>
                    <a:shade val="84000"/>
                    <a:satMod val="110000"/>
                  </a:schemeClr>
                </a:gs>
                <a:gs pos="49100">
                  <a:schemeClr val="accent4">
                    <a:shade val="55000"/>
                    <a:satMod val="150000"/>
                  </a:schemeClr>
                </a:gs>
                <a:gs pos="92000">
                  <a:schemeClr val="accent4">
                    <a:tint val="98000"/>
                    <a:shade val="90000"/>
                    <a:satMod val="128000"/>
                  </a:schemeClr>
                </a:gs>
                <a:gs pos="100000">
                  <a:schemeClr val="accent4">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Sheet3!$A$29:$A$31</c:f>
              <c:strCache>
                <c:ptCount val="3"/>
                <c:pt idx="0">
                  <c:v>Adrien Martin</c:v>
                </c:pt>
                <c:pt idx="1">
                  <c:v>Albain Forestier</c:v>
                </c:pt>
                <c:pt idx="2">
                  <c:v>Roch Cousineau</c:v>
                </c:pt>
              </c:strCache>
            </c:strRef>
          </c:cat>
          <c:val>
            <c:numRef>
              <c:f>Sheet3!$B$29:$B$31</c:f>
              <c:numCache>
                <c:formatCode>General</c:formatCode>
                <c:ptCount val="3"/>
                <c:pt idx="0">
                  <c:v>255</c:v>
                </c:pt>
                <c:pt idx="1">
                  <c:v>254</c:v>
                </c:pt>
                <c:pt idx="2">
                  <c:v>285</c:v>
                </c:pt>
              </c:numCache>
            </c:numRef>
          </c:val>
          <c:extLst>
            <c:ext xmlns:c16="http://schemas.microsoft.com/office/drawing/2014/chart" uri="{C3380CC4-5D6E-409C-BE32-E72D297353CC}">
              <c16:uniqueId val="{00000000-2F6D-4CF0-9AA4-02537C95A845}"/>
            </c:ext>
          </c:extLst>
        </c:ser>
        <c:dLbls>
          <c:dLblPos val="outEnd"/>
          <c:showLegendKey val="0"/>
          <c:showVal val="1"/>
          <c:showCatName val="0"/>
          <c:showSerName val="0"/>
          <c:showPercent val="0"/>
          <c:showBubbleSize val="0"/>
        </c:dLbls>
        <c:gapWidth val="100"/>
        <c:overlap val="-24"/>
        <c:axId val="1222656592"/>
        <c:axId val="1222656112"/>
      </c:barChart>
      <c:catAx>
        <c:axId val="122265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56112"/>
        <c:crosses val="autoZero"/>
        <c:auto val="1"/>
        <c:lblAlgn val="ctr"/>
        <c:lblOffset val="100"/>
        <c:noMultiLvlLbl val="0"/>
      </c:catAx>
      <c:valAx>
        <c:axId val="122265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5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0"/>
        </a:schemeClr>
      </a:solid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C-sat by  Contact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Sheet3!$A$58</c:f>
              <c:strCache>
                <c:ptCount val="1"/>
                <c:pt idx="0">
                  <c:v>Complaint</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Sheet3!$B$58</c:f>
              <c:numCache>
                <c:formatCode>General</c:formatCode>
                <c:ptCount val="1"/>
                <c:pt idx="0">
                  <c:v>6.6</c:v>
                </c:pt>
              </c:numCache>
            </c:numRef>
          </c:val>
          <c:extLst>
            <c:ext xmlns:c16="http://schemas.microsoft.com/office/drawing/2014/chart" uri="{C3380CC4-5D6E-409C-BE32-E72D297353CC}">
              <c16:uniqueId val="{00000000-811A-4021-89BE-425A73B7DFC9}"/>
            </c:ext>
          </c:extLst>
        </c:ser>
        <c:ser>
          <c:idx val="1"/>
          <c:order val="1"/>
          <c:tx>
            <c:strRef>
              <c:f>Sheet3!$A$59</c:f>
              <c:strCache>
                <c:ptCount val="1"/>
                <c:pt idx="0">
                  <c:v>Query</c:v>
                </c:pt>
              </c:strCache>
            </c:strRef>
          </c:tx>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Sheet3!$B$59</c:f>
              <c:numCache>
                <c:formatCode>General</c:formatCode>
                <c:ptCount val="1"/>
                <c:pt idx="0">
                  <c:v>6.9</c:v>
                </c:pt>
              </c:numCache>
            </c:numRef>
          </c:val>
          <c:extLst>
            <c:ext xmlns:c16="http://schemas.microsoft.com/office/drawing/2014/chart" uri="{C3380CC4-5D6E-409C-BE32-E72D297353CC}">
              <c16:uniqueId val="{00000001-811A-4021-89BE-425A73B7DFC9}"/>
            </c:ext>
          </c:extLst>
        </c:ser>
        <c:ser>
          <c:idx val="2"/>
          <c:order val="2"/>
          <c:tx>
            <c:strRef>
              <c:f>Sheet3!$A$60</c:f>
              <c:strCache>
                <c:ptCount val="1"/>
                <c:pt idx="0">
                  <c:v>Request</c:v>
                </c:pt>
              </c:strCache>
            </c:strRef>
          </c:tx>
          <c:spPr>
            <a:gradFill rotWithShape="1">
              <a:gsLst>
                <a:gs pos="0">
                  <a:schemeClr val="accent3">
                    <a:tint val="74000"/>
                  </a:schemeClr>
                </a:gs>
                <a:gs pos="49000">
                  <a:schemeClr val="accent3">
                    <a:tint val="96000"/>
                    <a:shade val="84000"/>
                    <a:satMod val="110000"/>
                  </a:schemeClr>
                </a:gs>
                <a:gs pos="49100">
                  <a:schemeClr val="accent3">
                    <a:shade val="55000"/>
                    <a:satMod val="150000"/>
                  </a:schemeClr>
                </a:gs>
                <a:gs pos="92000">
                  <a:schemeClr val="accent3">
                    <a:tint val="98000"/>
                    <a:shade val="90000"/>
                    <a:satMod val="128000"/>
                  </a:schemeClr>
                </a:gs>
                <a:gs pos="100000">
                  <a:schemeClr val="accent3">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Sheet3!$B$60</c:f>
              <c:numCache>
                <c:formatCode>General</c:formatCode>
                <c:ptCount val="1"/>
                <c:pt idx="0">
                  <c:v>7.2</c:v>
                </c:pt>
              </c:numCache>
            </c:numRef>
          </c:val>
          <c:extLst>
            <c:ext xmlns:c16="http://schemas.microsoft.com/office/drawing/2014/chart" uri="{C3380CC4-5D6E-409C-BE32-E72D297353CC}">
              <c16:uniqueId val="{00000002-811A-4021-89BE-425A73B7DFC9}"/>
            </c:ext>
          </c:extLst>
        </c:ser>
        <c:dLbls>
          <c:dLblPos val="outEnd"/>
          <c:showLegendKey val="0"/>
          <c:showVal val="1"/>
          <c:showCatName val="0"/>
          <c:showSerName val="0"/>
          <c:showPercent val="0"/>
          <c:showBubbleSize val="0"/>
        </c:dLbls>
        <c:gapWidth val="100"/>
        <c:overlap val="-24"/>
        <c:axId val="1222624432"/>
        <c:axId val="1222610992"/>
      </c:barChart>
      <c:valAx>
        <c:axId val="1222610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24432"/>
        <c:crosses val="autoZero"/>
        <c:crossBetween val="between"/>
      </c:valAx>
      <c:catAx>
        <c:axId val="122262443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1099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 wise C-Sat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8242074771627585E-2"/>
          <c:y val="0.15320296729851673"/>
          <c:w val="0.84614107611548561"/>
          <c:h val="0.6083646284500156"/>
        </c:manualLayout>
      </c:layout>
      <c:lineChart>
        <c:grouping val="standard"/>
        <c:varyColors val="0"/>
        <c:ser>
          <c:idx val="0"/>
          <c:order val="0"/>
          <c:spPr>
            <a:ln w="34925" cap="rnd">
              <a:solidFill>
                <a:schemeClr val="accent1"/>
              </a:solidFill>
              <a:round/>
            </a:ln>
            <a:effectLst>
              <a:outerShdw blurRad="39000" dist="25400" dir="5400000" rotWithShape="0">
                <a:scrgbClr r="0" g="0" b="0">
                  <a:shade val="33000"/>
                  <a:alpha val="83000"/>
                </a:scrgbClr>
              </a:outerShdw>
            </a:effectLst>
          </c:spPr>
          <c:marker>
            <c:symbol val="none"/>
          </c:marker>
          <c:cat>
            <c:numRef>
              <c:f>Sheet3!$C$86:$C$169</c:f>
              <c:numCache>
                <c:formatCode>m/d/yyyy</c:formatCode>
                <c:ptCount val="84"/>
                <c:pt idx="0">
                  <c:v>44725</c:v>
                </c:pt>
                <c:pt idx="1">
                  <c:v>44726</c:v>
                </c:pt>
                <c:pt idx="2">
                  <c:v>44727</c:v>
                </c:pt>
                <c:pt idx="3">
                  <c:v>44728</c:v>
                </c:pt>
                <c:pt idx="4">
                  <c:v>44729</c:v>
                </c:pt>
                <c:pt idx="5">
                  <c:v>44730</c:v>
                </c:pt>
                <c:pt idx="6">
                  <c:v>44731</c:v>
                </c:pt>
                <c:pt idx="7">
                  <c:v>44732</c:v>
                </c:pt>
                <c:pt idx="8">
                  <c:v>44733</c:v>
                </c:pt>
                <c:pt idx="9">
                  <c:v>44734</c:v>
                </c:pt>
                <c:pt idx="10">
                  <c:v>44735</c:v>
                </c:pt>
                <c:pt idx="11">
                  <c:v>44736</c:v>
                </c:pt>
                <c:pt idx="12">
                  <c:v>44737</c:v>
                </c:pt>
                <c:pt idx="13">
                  <c:v>44738</c:v>
                </c:pt>
                <c:pt idx="14">
                  <c:v>44739</c:v>
                </c:pt>
                <c:pt idx="15">
                  <c:v>44740</c:v>
                </c:pt>
                <c:pt idx="16">
                  <c:v>44742</c:v>
                </c:pt>
                <c:pt idx="17">
                  <c:v>44743</c:v>
                </c:pt>
                <c:pt idx="18">
                  <c:v>44744</c:v>
                </c:pt>
                <c:pt idx="19">
                  <c:v>44745</c:v>
                </c:pt>
                <c:pt idx="20">
                  <c:v>44746</c:v>
                </c:pt>
                <c:pt idx="21">
                  <c:v>44747</c:v>
                </c:pt>
                <c:pt idx="22">
                  <c:v>44748</c:v>
                </c:pt>
                <c:pt idx="23">
                  <c:v>44749</c:v>
                </c:pt>
                <c:pt idx="24">
                  <c:v>44750</c:v>
                </c:pt>
                <c:pt idx="25">
                  <c:v>44751</c:v>
                </c:pt>
                <c:pt idx="26">
                  <c:v>44752</c:v>
                </c:pt>
                <c:pt idx="27">
                  <c:v>44753</c:v>
                </c:pt>
                <c:pt idx="28">
                  <c:v>44754</c:v>
                </c:pt>
                <c:pt idx="29">
                  <c:v>44755</c:v>
                </c:pt>
                <c:pt idx="30">
                  <c:v>44756</c:v>
                </c:pt>
                <c:pt idx="31">
                  <c:v>44757</c:v>
                </c:pt>
                <c:pt idx="32">
                  <c:v>44758</c:v>
                </c:pt>
                <c:pt idx="33">
                  <c:v>44759</c:v>
                </c:pt>
                <c:pt idx="34">
                  <c:v>44760</c:v>
                </c:pt>
                <c:pt idx="35">
                  <c:v>44761</c:v>
                </c:pt>
                <c:pt idx="36">
                  <c:v>44762</c:v>
                </c:pt>
                <c:pt idx="37">
                  <c:v>44763</c:v>
                </c:pt>
                <c:pt idx="38">
                  <c:v>44764</c:v>
                </c:pt>
                <c:pt idx="39">
                  <c:v>44765</c:v>
                </c:pt>
                <c:pt idx="40">
                  <c:v>44766</c:v>
                </c:pt>
                <c:pt idx="41">
                  <c:v>44768</c:v>
                </c:pt>
                <c:pt idx="42">
                  <c:v>44769</c:v>
                </c:pt>
                <c:pt idx="43">
                  <c:v>44770</c:v>
                </c:pt>
                <c:pt idx="44">
                  <c:v>44771</c:v>
                </c:pt>
                <c:pt idx="45">
                  <c:v>44772</c:v>
                </c:pt>
                <c:pt idx="46">
                  <c:v>44773</c:v>
                </c:pt>
                <c:pt idx="47">
                  <c:v>44774</c:v>
                </c:pt>
                <c:pt idx="48">
                  <c:v>44775</c:v>
                </c:pt>
                <c:pt idx="49">
                  <c:v>44776</c:v>
                </c:pt>
                <c:pt idx="50">
                  <c:v>44777</c:v>
                </c:pt>
                <c:pt idx="51">
                  <c:v>44778</c:v>
                </c:pt>
                <c:pt idx="52">
                  <c:v>44779</c:v>
                </c:pt>
                <c:pt idx="53">
                  <c:v>44780</c:v>
                </c:pt>
                <c:pt idx="54">
                  <c:v>44781</c:v>
                </c:pt>
                <c:pt idx="55">
                  <c:v>44782</c:v>
                </c:pt>
                <c:pt idx="56">
                  <c:v>44783</c:v>
                </c:pt>
                <c:pt idx="57">
                  <c:v>44784</c:v>
                </c:pt>
                <c:pt idx="58">
                  <c:v>44785</c:v>
                </c:pt>
                <c:pt idx="59">
                  <c:v>44786</c:v>
                </c:pt>
                <c:pt idx="60">
                  <c:v>44787</c:v>
                </c:pt>
                <c:pt idx="61">
                  <c:v>44788</c:v>
                </c:pt>
                <c:pt idx="62">
                  <c:v>44789</c:v>
                </c:pt>
                <c:pt idx="63">
                  <c:v>44790</c:v>
                </c:pt>
                <c:pt idx="64">
                  <c:v>44791</c:v>
                </c:pt>
                <c:pt idx="65">
                  <c:v>44792</c:v>
                </c:pt>
                <c:pt idx="66">
                  <c:v>44793</c:v>
                </c:pt>
                <c:pt idx="67">
                  <c:v>44794</c:v>
                </c:pt>
                <c:pt idx="68">
                  <c:v>44795</c:v>
                </c:pt>
                <c:pt idx="69">
                  <c:v>44796</c:v>
                </c:pt>
                <c:pt idx="70">
                  <c:v>44797</c:v>
                </c:pt>
                <c:pt idx="71">
                  <c:v>44798</c:v>
                </c:pt>
                <c:pt idx="72">
                  <c:v>44799</c:v>
                </c:pt>
                <c:pt idx="73">
                  <c:v>44800</c:v>
                </c:pt>
                <c:pt idx="74">
                  <c:v>44801</c:v>
                </c:pt>
                <c:pt idx="75">
                  <c:v>44802</c:v>
                </c:pt>
                <c:pt idx="76">
                  <c:v>44803</c:v>
                </c:pt>
                <c:pt idx="77">
                  <c:v>44804</c:v>
                </c:pt>
                <c:pt idx="78">
                  <c:v>44805</c:v>
                </c:pt>
                <c:pt idx="79">
                  <c:v>44806</c:v>
                </c:pt>
                <c:pt idx="80">
                  <c:v>44807</c:v>
                </c:pt>
                <c:pt idx="81">
                  <c:v>44808</c:v>
                </c:pt>
                <c:pt idx="82">
                  <c:v>44809</c:v>
                </c:pt>
                <c:pt idx="83">
                  <c:v>44810</c:v>
                </c:pt>
              </c:numCache>
            </c:numRef>
          </c:cat>
          <c:val>
            <c:numRef>
              <c:f>Sheet3!$D$86:$D$169</c:f>
              <c:numCache>
                <c:formatCode>General</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9D3E-4B92-BCE6-8BD572970EBE}"/>
            </c:ext>
          </c:extLst>
        </c:ser>
        <c:dLbls>
          <c:showLegendKey val="0"/>
          <c:showVal val="0"/>
          <c:showCatName val="0"/>
          <c:showSerName val="0"/>
          <c:showPercent val="0"/>
          <c:showBubbleSize val="0"/>
        </c:dLbls>
        <c:smooth val="0"/>
        <c:axId val="1222634992"/>
        <c:axId val="1222635472"/>
      </c:lineChart>
      <c:dateAx>
        <c:axId val="1222634992"/>
        <c:scaling>
          <c:orientation val="minMax"/>
        </c:scaling>
        <c:delete val="0"/>
        <c:axPos val="b"/>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35472"/>
        <c:crosses val="autoZero"/>
        <c:auto val="1"/>
        <c:lblOffset val="100"/>
        <c:baseTimeUnit val="days"/>
      </c:dateAx>
      <c:valAx>
        <c:axId val="1222635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3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 wise No of Interactions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4386942885131285E-2"/>
          <c:y val="0.16240282290189809"/>
          <c:w val="0.89142557286289892"/>
          <c:h val="0.54678546940944539"/>
        </c:manualLayout>
      </c:layout>
      <c:areaChart>
        <c:grouping val="standard"/>
        <c:varyColors val="0"/>
        <c:ser>
          <c:idx val="0"/>
          <c:order val="0"/>
          <c:spPr>
            <a:gradFill rotWithShape="1">
              <a:gsLst>
                <a:gs pos="0">
                  <a:schemeClr val="accent5">
                    <a:tint val="74000"/>
                  </a:schemeClr>
                </a:gs>
                <a:gs pos="49000">
                  <a:schemeClr val="accent5">
                    <a:tint val="96000"/>
                    <a:shade val="84000"/>
                    <a:satMod val="110000"/>
                  </a:schemeClr>
                </a:gs>
                <a:gs pos="49100">
                  <a:schemeClr val="accent5">
                    <a:shade val="55000"/>
                    <a:satMod val="150000"/>
                  </a:schemeClr>
                </a:gs>
                <a:gs pos="92000">
                  <a:schemeClr val="accent5">
                    <a:tint val="98000"/>
                    <a:shade val="90000"/>
                    <a:satMod val="128000"/>
                  </a:schemeClr>
                </a:gs>
                <a:gs pos="100000">
                  <a:schemeClr val="accent5">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cat>
            <c:numRef>
              <c:f>Sheet3!$F$87:$F$170</c:f>
              <c:numCache>
                <c:formatCode>m/d/yyyy</c:formatCode>
                <c:ptCount val="84"/>
                <c:pt idx="0">
                  <c:v>44725</c:v>
                </c:pt>
                <c:pt idx="1">
                  <c:v>44726</c:v>
                </c:pt>
                <c:pt idx="2">
                  <c:v>44727</c:v>
                </c:pt>
                <c:pt idx="3">
                  <c:v>44728</c:v>
                </c:pt>
                <c:pt idx="4">
                  <c:v>44729</c:v>
                </c:pt>
                <c:pt idx="5">
                  <c:v>44730</c:v>
                </c:pt>
                <c:pt idx="6">
                  <c:v>44731</c:v>
                </c:pt>
                <c:pt idx="7">
                  <c:v>44732</c:v>
                </c:pt>
                <c:pt idx="8">
                  <c:v>44733</c:v>
                </c:pt>
                <c:pt idx="9">
                  <c:v>44734</c:v>
                </c:pt>
                <c:pt idx="10">
                  <c:v>44735</c:v>
                </c:pt>
                <c:pt idx="11">
                  <c:v>44736</c:v>
                </c:pt>
                <c:pt idx="12">
                  <c:v>44737</c:v>
                </c:pt>
                <c:pt idx="13">
                  <c:v>44738</c:v>
                </c:pt>
                <c:pt idx="14">
                  <c:v>44739</c:v>
                </c:pt>
                <c:pt idx="15">
                  <c:v>44740</c:v>
                </c:pt>
                <c:pt idx="16">
                  <c:v>44742</c:v>
                </c:pt>
                <c:pt idx="17">
                  <c:v>44743</c:v>
                </c:pt>
                <c:pt idx="18">
                  <c:v>44744</c:v>
                </c:pt>
                <c:pt idx="19">
                  <c:v>44745</c:v>
                </c:pt>
                <c:pt idx="20">
                  <c:v>44746</c:v>
                </c:pt>
                <c:pt idx="21">
                  <c:v>44747</c:v>
                </c:pt>
                <c:pt idx="22">
                  <c:v>44748</c:v>
                </c:pt>
                <c:pt idx="23">
                  <c:v>44749</c:v>
                </c:pt>
                <c:pt idx="24">
                  <c:v>44750</c:v>
                </c:pt>
                <c:pt idx="25">
                  <c:v>44751</c:v>
                </c:pt>
                <c:pt idx="26">
                  <c:v>44752</c:v>
                </c:pt>
                <c:pt idx="27">
                  <c:v>44753</c:v>
                </c:pt>
                <c:pt idx="28">
                  <c:v>44754</c:v>
                </c:pt>
                <c:pt idx="29">
                  <c:v>44755</c:v>
                </c:pt>
                <c:pt idx="30">
                  <c:v>44756</c:v>
                </c:pt>
                <c:pt idx="31">
                  <c:v>44757</c:v>
                </c:pt>
                <c:pt idx="32">
                  <c:v>44758</c:v>
                </c:pt>
                <c:pt idx="33">
                  <c:v>44759</c:v>
                </c:pt>
                <c:pt idx="34">
                  <c:v>44760</c:v>
                </c:pt>
                <c:pt idx="35">
                  <c:v>44761</c:v>
                </c:pt>
                <c:pt idx="36">
                  <c:v>44762</c:v>
                </c:pt>
                <c:pt idx="37">
                  <c:v>44763</c:v>
                </c:pt>
                <c:pt idx="38">
                  <c:v>44764</c:v>
                </c:pt>
                <c:pt idx="39">
                  <c:v>44765</c:v>
                </c:pt>
                <c:pt idx="40">
                  <c:v>44766</c:v>
                </c:pt>
                <c:pt idx="41">
                  <c:v>44768</c:v>
                </c:pt>
                <c:pt idx="42">
                  <c:v>44769</c:v>
                </c:pt>
                <c:pt idx="43">
                  <c:v>44770</c:v>
                </c:pt>
                <c:pt idx="44">
                  <c:v>44771</c:v>
                </c:pt>
                <c:pt idx="45">
                  <c:v>44772</c:v>
                </c:pt>
                <c:pt idx="46">
                  <c:v>44773</c:v>
                </c:pt>
                <c:pt idx="47">
                  <c:v>44774</c:v>
                </c:pt>
                <c:pt idx="48">
                  <c:v>44775</c:v>
                </c:pt>
                <c:pt idx="49">
                  <c:v>44776</c:v>
                </c:pt>
                <c:pt idx="50">
                  <c:v>44777</c:v>
                </c:pt>
                <c:pt idx="51">
                  <c:v>44778</c:v>
                </c:pt>
                <c:pt idx="52">
                  <c:v>44779</c:v>
                </c:pt>
                <c:pt idx="53">
                  <c:v>44780</c:v>
                </c:pt>
                <c:pt idx="54">
                  <c:v>44781</c:v>
                </c:pt>
                <c:pt idx="55">
                  <c:v>44782</c:v>
                </c:pt>
                <c:pt idx="56">
                  <c:v>44783</c:v>
                </c:pt>
                <c:pt idx="57">
                  <c:v>44784</c:v>
                </c:pt>
                <c:pt idx="58">
                  <c:v>44785</c:v>
                </c:pt>
                <c:pt idx="59">
                  <c:v>44786</c:v>
                </c:pt>
                <c:pt idx="60">
                  <c:v>44787</c:v>
                </c:pt>
                <c:pt idx="61">
                  <c:v>44788</c:v>
                </c:pt>
                <c:pt idx="62">
                  <c:v>44789</c:v>
                </c:pt>
                <c:pt idx="63">
                  <c:v>44790</c:v>
                </c:pt>
                <c:pt idx="64">
                  <c:v>44791</c:v>
                </c:pt>
                <c:pt idx="65">
                  <c:v>44792</c:v>
                </c:pt>
                <c:pt idx="66">
                  <c:v>44793</c:v>
                </c:pt>
                <c:pt idx="67">
                  <c:v>44794</c:v>
                </c:pt>
                <c:pt idx="68">
                  <c:v>44795</c:v>
                </c:pt>
                <c:pt idx="69">
                  <c:v>44796</c:v>
                </c:pt>
                <c:pt idx="70">
                  <c:v>44797</c:v>
                </c:pt>
                <c:pt idx="71">
                  <c:v>44798</c:v>
                </c:pt>
                <c:pt idx="72">
                  <c:v>44799</c:v>
                </c:pt>
                <c:pt idx="73">
                  <c:v>44800</c:v>
                </c:pt>
                <c:pt idx="74">
                  <c:v>44801</c:v>
                </c:pt>
                <c:pt idx="75">
                  <c:v>44802</c:v>
                </c:pt>
                <c:pt idx="76">
                  <c:v>44803</c:v>
                </c:pt>
                <c:pt idx="77">
                  <c:v>44804</c:v>
                </c:pt>
                <c:pt idx="78">
                  <c:v>44805</c:v>
                </c:pt>
                <c:pt idx="79">
                  <c:v>44806</c:v>
                </c:pt>
                <c:pt idx="80">
                  <c:v>44807</c:v>
                </c:pt>
                <c:pt idx="81">
                  <c:v>44808</c:v>
                </c:pt>
                <c:pt idx="82">
                  <c:v>44809</c:v>
                </c:pt>
                <c:pt idx="83">
                  <c:v>44810</c:v>
                </c:pt>
              </c:numCache>
            </c:numRef>
          </c:cat>
          <c:val>
            <c:numRef>
              <c:f>Sheet3!$G$87:$G$170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B40C-49BF-8234-CF89C59B9787}"/>
            </c:ext>
          </c:extLst>
        </c:ser>
        <c:dLbls>
          <c:showLegendKey val="0"/>
          <c:showVal val="0"/>
          <c:showCatName val="0"/>
          <c:showSerName val="0"/>
          <c:showPercent val="0"/>
          <c:showBubbleSize val="0"/>
        </c:dLbls>
        <c:axId val="1313601968"/>
        <c:axId val="1313607728"/>
      </c:areaChart>
      <c:dateAx>
        <c:axId val="1313601968"/>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607728"/>
        <c:crosses val="autoZero"/>
        <c:auto val="1"/>
        <c:lblOffset val="100"/>
        <c:baseTimeUnit val="days"/>
      </c:dateAx>
      <c:valAx>
        <c:axId val="1313607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601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 board new VEERAMANIKANDAN.xlsx]Sheet2!PivotTable2</c:name>
    <c:fmtId val="61"/>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033027121609799E-2"/>
          <c:y val="6.0185185185185182E-2"/>
          <c:w val="0.93888888888888888"/>
          <c:h val="0.55093933447593502"/>
        </c:manualLayout>
      </c:layout>
      <c:barChart>
        <c:barDir val="col"/>
        <c:grouping val="clustered"/>
        <c:varyColors val="0"/>
        <c:ser>
          <c:idx val="0"/>
          <c:order val="0"/>
          <c:tx>
            <c:strRef>
              <c:f>Sheet2!$E$3</c:f>
              <c:strCache>
                <c:ptCount val="1"/>
                <c:pt idx="0">
                  <c:v>Total</c:v>
                </c:pt>
              </c:strCache>
            </c:strRef>
          </c:tx>
          <c:spPr>
            <a:solidFill>
              <a:schemeClr val="dk1">
                <a:tint val="88500"/>
              </a:schemeClr>
            </a:solidFill>
            <a:ln>
              <a:noFill/>
            </a:ln>
            <a:effectLst/>
          </c:spPr>
          <c:invertIfNegative val="0"/>
          <c:cat>
            <c:strRef>
              <c:f>Sheet2!$D$4:$D$88</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Sheet2!$E$4:$E$88</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EF69-40A7-9011-88449ACAD016}"/>
            </c:ext>
          </c:extLst>
        </c:ser>
        <c:dLbls>
          <c:showLegendKey val="0"/>
          <c:showVal val="0"/>
          <c:showCatName val="0"/>
          <c:showSerName val="0"/>
          <c:showPercent val="0"/>
          <c:showBubbleSize val="0"/>
        </c:dLbls>
        <c:gapWidth val="219"/>
        <c:overlap val="-27"/>
        <c:axId val="1757716207"/>
        <c:axId val="1757712847"/>
      </c:barChart>
      <c:catAx>
        <c:axId val="1757716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712847"/>
        <c:crosses val="autoZero"/>
        <c:auto val="1"/>
        <c:lblAlgn val="ctr"/>
        <c:lblOffset val="100"/>
        <c:noMultiLvlLbl val="0"/>
      </c:catAx>
      <c:valAx>
        <c:axId val="1757712847"/>
        <c:scaling>
          <c:orientation val="minMax"/>
        </c:scaling>
        <c:delete val="1"/>
        <c:axPos val="l"/>
        <c:numFmt formatCode="General" sourceLinked="1"/>
        <c:majorTickMark val="out"/>
        <c:minorTickMark val="none"/>
        <c:tickLblPos val="nextTo"/>
        <c:crossAx val="17577162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VEERAMANIKANDAN.xlsx]Sheet2!PivotTable4</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4610752627040755"/>
          <c:y val="0.31186498883901193"/>
          <c:w val="0.82232771445085606"/>
          <c:h val="0.50475139205730124"/>
        </c:manualLayout>
      </c:layout>
      <c:bar3DChart>
        <c:barDir val="col"/>
        <c:grouping val="clustered"/>
        <c:varyColors val="0"/>
        <c:ser>
          <c:idx val="0"/>
          <c:order val="0"/>
          <c:tx>
            <c:strRef>
              <c:f>Sheet2!$H$4</c:f>
              <c:strCache>
                <c:ptCount val="1"/>
                <c:pt idx="0">
                  <c:v>Total</c:v>
                </c:pt>
              </c:strCache>
            </c:strRef>
          </c:tx>
          <c:spPr>
            <a:solidFill>
              <a:schemeClr val="accent1"/>
            </a:solidFill>
            <a:ln>
              <a:noFill/>
            </a:ln>
            <a:effectLst/>
            <a:sp3d/>
          </c:spPr>
          <c:invertIfNegative val="0"/>
          <c:cat>
            <c:strRef>
              <c:f>Sheet2!$G$5:$G$89</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Sheet2!$H$5:$H$89</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extLst>
            <c:ext xmlns:c16="http://schemas.microsoft.com/office/drawing/2014/chart" uri="{C3380CC4-5D6E-409C-BE32-E72D297353CC}">
              <c16:uniqueId val="{00000000-CE5F-4435-9816-CDE367CEA7D6}"/>
            </c:ext>
          </c:extLst>
        </c:ser>
        <c:dLbls>
          <c:showLegendKey val="0"/>
          <c:showVal val="0"/>
          <c:showCatName val="0"/>
          <c:showSerName val="0"/>
          <c:showPercent val="0"/>
          <c:showBubbleSize val="0"/>
        </c:dLbls>
        <c:gapWidth val="150"/>
        <c:shape val="box"/>
        <c:axId val="1903546480"/>
        <c:axId val="1903530160"/>
        <c:axId val="0"/>
      </c:bar3DChart>
      <c:catAx>
        <c:axId val="1903546480"/>
        <c:scaling>
          <c:orientation val="minMax"/>
        </c:scaling>
        <c:delete val="0"/>
        <c:axPos val="b"/>
        <c:numFmt formatCode="General" sourceLinked="1"/>
        <c:majorTickMark val="out"/>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30160"/>
        <c:crosses val="autoZero"/>
        <c:auto val="1"/>
        <c:lblAlgn val="ctr"/>
        <c:lblOffset val="100"/>
        <c:noMultiLvlLbl val="0"/>
      </c:catAx>
      <c:valAx>
        <c:axId val="1903530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4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VEERAMANIKANDAN.xlsx]Sheet2!PivotTable3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341213553979512E-2"/>
          <c:y val="0.14260249554367202"/>
          <c:w val="0.91331757289204096"/>
          <c:h val="0.40148497480595674"/>
        </c:manualLayout>
      </c:layout>
      <c:barChart>
        <c:barDir val="col"/>
        <c:grouping val="clustered"/>
        <c:varyColors val="0"/>
        <c:ser>
          <c:idx val="0"/>
          <c:order val="0"/>
          <c:tx>
            <c:strRef>
              <c:f>Sheet2!$K$5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Sheet2!$J$6:$J$12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Sheet2!$K$6:$K$12</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0-408D-429D-9B64-A6EC4405FD75}"/>
            </c:ext>
          </c:extLst>
        </c:ser>
        <c:dLbls>
          <c:dLblPos val="outEnd"/>
          <c:showLegendKey val="0"/>
          <c:showVal val="1"/>
          <c:showCatName val="0"/>
          <c:showSerName val="0"/>
          <c:showPercent val="0"/>
          <c:showBubbleSize val="0"/>
        </c:dLbls>
        <c:gapWidth val="150"/>
        <c:axId val="534348768"/>
        <c:axId val="534335328"/>
      </c:barChart>
      <c:catAx>
        <c:axId val="5343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j-lt"/>
                <a:ea typeface="Calibri" panose="020F0502020204030204" pitchFamily="34" charset="0"/>
                <a:cs typeface="Calibri" panose="020F0502020204030204" pitchFamily="34" charset="0"/>
              </a:defRPr>
            </a:pPr>
            <a:endParaRPr lang="en-US"/>
          </a:p>
        </c:txPr>
        <c:crossAx val="534335328"/>
        <c:crosses val="autoZero"/>
        <c:auto val="1"/>
        <c:lblAlgn val="ctr"/>
        <c:lblOffset val="100"/>
        <c:noMultiLvlLbl val="0"/>
      </c:catAx>
      <c:valAx>
        <c:axId val="534335328"/>
        <c:scaling>
          <c:orientation val="minMax"/>
        </c:scaling>
        <c:delete val="1"/>
        <c:axPos val="l"/>
        <c:numFmt formatCode="General" sourceLinked="1"/>
        <c:majorTickMark val="none"/>
        <c:minorTickMark val="none"/>
        <c:tickLblPos val="nextTo"/>
        <c:crossAx val="53434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VEERAMANIKANDAN.xlsx]Sheet2!PivotTable5</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Sheet2!$N$5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2B-4FCE-8366-2907635C8C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2B-4FCE-8366-2907635C8CA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Sheet2!$M$6:$M$8</c:f>
              <c:strCache>
                <c:ptCount val="2"/>
                <c:pt idx="0">
                  <c:v>Online</c:v>
                </c:pt>
                <c:pt idx="1">
                  <c:v>Physical Visit</c:v>
                </c:pt>
              </c:strCache>
            </c:strRef>
          </c:cat>
          <c:val>
            <c:numRef>
              <c:f>Sheet2!$N$6:$N$8</c:f>
              <c:numCache>
                <c:formatCode>General</c:formatCode>
                <c:ptCount val="2"/>
                <c:pt idx="0">
                  <c:v>2418</c:v>
                </c:pt>
                <c:pt idx="1">
                  <c:v>2310</c:v>
                </c:pt>
              </c:numCache>
            </c:numRef>
          </c:val>
          <c:extLst>
            <c:ext xmlns:c16="http://schemas.microsoft.com/office/drawing/2014/chart" uri="{C3380CC4-5D6E-409C-BE32-E72D297353CC}">
              <c16:uniqueId val="{00000000-4A19-44C5-9A67-37F0B8BDADED}"/>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VEERAMANIKANDAN.xlsx]Sheet2!PivotTable6</c:name>
    <c:fmtId val="6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12065439672795E-2"/>
          <c:y val="3.7558685446009391E-2"/>
          <c:w val="0.88752556237218816"/>
          <c:h val="0.67888950500905698"/>
        </c:manualLayout>
      </c:layout>
      <c:barChart>
        <c:barDir val="col"/>
        <c:grouping val="clustered"/>
        <c:varyColors val="0"/>
        <c:ser>
          <c:idx val="0"/>
          <c:order val="0"/>
          <c:tx>
            <c:strRef>
              <c:f>Sheet2!$Q$5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Sheet2!$P$6:$P$10</c:f>
              <c:strCache>
                <c:ptCount val="4"/>
                <c:pt idx="0">
                  <c:v>Jun</c:v>
                </c:pt>
                <c:pt idx="1">
                  <c:v>Jul</c:v>
                </c:pt>
                <c:pt idx="2">
                  <c:v>Aug</c:v>
                </c:pt>
                <c:pt idx="3">
                  <c:v>Sep</c:v>
                </c:pt>
              </c:strCache>
            </c:strRef>
          </c:cat>
          <c:val>
            <c:numRef>
              <c:f>Sheet2!$Q$6:$Q$10</c:f>
              <c:numCache>
                <c:formatCode>0</c:formatCode>
                <c:ptCount val="4"/>
                <c:pt idx="0">
                  <c:v>85205.249563037738</c:v>
                </c:pt>
                <c:pt idx="1">
                  <c:v>98577.379478330622</c:v>
                </c:pt>
                <c:pt idx="2">
                  <c:v>45865.792903716065</c:v>
                </c:pt>
                <c:pt idx="3">
                  <c:v>7460.5916769255346</c:v>
                </c:pt>
              </c:numCache>
            </c:numRef>
          </c:val>
          <c:extLst>
            <c:ext xmlns:c16="http://schemas.microsoft.com/office/drawing/2014/chart" uri="{C3380CC4-5D6E-409C-BE32-E72D297353CC}">
              <c16:uniqueId val="{00000000-432F-438C-B5FC-6DFAED525CA1}"/>
            </c:ext>
          </c:extLst>
        </c:ser>
        <c:dLbls>
          <c:dLblPos val="outEnd"/>
          <c:showLegendKey val="0"/>
          <c:showVal val="1"/>
          <c:showCatName val="0"/>
          <c:showSerName val="0"/>
          <c:showPercent val="0"/>
          <c:showBubbleSize val="0"/>
        </c:dLbls>
        <c:gapWidth val="219"/>
        <c:overlap val="-27"/>
        <c:axId val="1616112256"/>
        <c:axId val="1616112736"/>
      </c:barChart>
      <c:catAx>
        <c:axId val="161611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112736"/>
        <c:crosses val="autoZero"/>
        <c:auto val="1"/>
        <c:lblAlgn val="ctr"/>
        <c:lblOffset val="100"/>
        <c:noMultiLvlLbl val="0"/>
      </c:catAx>
      <c:valAx>
        <c:axId val="1616112736"/>
        <c:scaling>
          <c:orientation val="minMax"/>
        </c:scaling>
        <c:delete val="1"/>
        <c:axPos val="l"/>
        <c:numFmt formatCode="0" sourceLinked="1"/>
        <c:majorTickMark val="none"/>
        <c:minorTickMark val="none"/>
        <c:tickLblPos val="nextTo"/>
        <c:crossAx val="16161122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VEERAMANIKANDAN.xlsx]Sheet5!PivotTable1</c:name>
    <c:fmtId val="6"/>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Sheet5!$C$5</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Sheet5!$B$6:$B$12</c:f>
              <c:strCache>
                <c:ptCount val="6"/>
                <c:pt idx="0">
                  <c:v>PIZB0001</c:v>
                </c:pt>
                <c:pt idx="1">
                  <c:v>PIZB0002</c:v>
                </c:pt>
                <c:pt idx="2">
                  <c:v>PIZB0003</c:v>
                </c:pt>
                <c:pt idx="3">
                  <c:v>PIZB0004</c:v>
                </c:pt>
                <c:pt idx="4">
                  <c:v>PIZB0005</c:v>
                </c:pt>
                <c:pt idx="5">
                  <c:v>PIZB0006</c:v>
                </c:pt>
              </c:strCache>
            </c:strRef>
          </c:cat>
          <c:val>
            <c:numRef>
              <c:f>Sheet5!$C$6:$C$12</c:f>
              <c:numCache>
                <c:formatCode>General</c:formatCode>
                <c:ptCount val="6"/>
                <c:pt idx="0">
                  <c:v>173</c:v>
                </c:pt>
                <c:pt idx="1">
                  <c:v>173</c:v>
                </c:pt>
                <c:pt idx="2">
                  <c:v>173</c:v>
                </c:pt>
                <c:pt idx="3">
                  <c:v>172</c:v>
                </c:pt>
                <c:pt idx="4">
                  <c:v>69</c:v>
                </c:pt>
                <c:pt idx="5">
                  <c:v>34</c:v>
                </c:pt>
              </c:numCache>
            </c:numRef>
          </c:val>
          <c:extLst>
            <c:ext xmlns:c16="http://schemas.microsoft.com/office/drawing/2014/chart" uri="{C3380CC4-5D6E-409C-BE32-E72D297353CC}">
              <c16:uniqueId val="{00000000-2FFC-4E04-954E-7A7F1DAD57E9}"/>
            </c:ext>
          </c:extLst>
        </c:ser>
        <c:dLbls>
          <c:dLblPos val="outEnd"/>
          <c:showLegendKey val="0"/>
          <c:showVal val="1"/>
          <c:showCatName val="0"/>
          <c:showSerName val="0"/>
          <c:showPercent val="0"/>
          <c:showBubbleSize val="0"/>
        </c:dLbls>
        <c:gapWidth val="326"/>
        <c:overlap val="-58"/>
        <c:axId val="541396191"/>
        <c:axId val="541397151"/>
      </c:barChart>
      <c:catAx>
        <c:axId val="541396191"/>
        <c:scaling>
          <c:orientation val="minMax"/>
        </c:scaling>
        <c:delete val="0"/>
        <c:axPos val="l"/>
        <c:numFmt formatCode="General" sourceLinked="1"/>
        <c:majorTickMark val="none"/>
        <c:minorTickMark val="none"/>
        <c:tickLblPos val="nextTo"/>
        <c:spPr>
          <a:solidFill>
            <a:schemeClr val="bg1"/>
          </a:solid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endParaRPr lang="en-US"/>
          </a:p>
        </c:txPr>
        <c:crossAx val="541397151"/>
        <c:crosses val="autoZero"/>
        <c:auto val="1"/>
        <c:lblAlgn val="ctr"/>
        <c:lblOffset val="100"/>
        <c:noMultiLvlLbl val="0"/>
      </c:catAx>
      <c:valAx>
        <c:axId val="54139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9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VEERAMANIKANDAN.xlsx]Sheet5!PivotTable3</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29396325459318"/>
          <c:y val="9.8765432098765427E-2"/>
          <c:w val="0.83182357640077598"/>
          <c:h val="0.63971485045850751"/>
        </c:manualLayout>
      </c:layout>
      <c:areaChart>
        <c:grouping val="standard"/>
        <c:varyColors val="0"/>
        <c:ser>
          <c:idx val="0"/>
          <c:order val="0"/>
          <c:tx>
            <c:strRef>
              <c:f>Sheet5!$J$5</c:f>
              <c:strCache>
                <c:ptCount val="1"/>
                <c:pt idx="0">
                  <c:v>Total</c:v>
                </c:pt>
              </c:strCache>
            </c:strRef>
          </c:tx>
          <c:spPr>
            <a:solidFill>
              <a:schemeClr val="accent1"/>
            </a:solidFill>
            <a:ln>
              <a:noFill/>
            </a:ln>
            <a:effectLst/>
          </c:spPr>
          <c:cat>
            <c:strRef>
              <c:f>Sheet5!$I$6:$I$90</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Sheet5!$J$6:$J$90</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extLst>
            <c:ext xmlns:c16="http://schemas.microsoft.com/office/drawing/2014/chart" uri="{C3380CC4-5D6E-409C-BE32-E72D297353CC}">
              <c16:uniqueId val="{00000000-257A-4941-9229-A47ED5387CF9}"/>
            </c:ext>
          </c:extLst>
        </c:ser>
        <c:dLbls>
          <c:showLegendKey val="0"/>
          <c:showVal val="0"/>
          <c:showCatName val="0"/>
          <c:showSerName val="0"/>
          <c:showPercent val="0"/>
          <c:showBubbleSize val="0"/>
        </c:dLbls>
        <c:axId val="1801468351"/>
        <c:axId val="1801467391"/>
      </c:areaChart>
      <c:catAx>
        <c:axId val="1801468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467391"/>
        <c:crosses val="autoZero"/>
        <c:auto val="1"/>
        <c:lblAlgn val="ctr"/>
        <c:lblOffset val="100"/>
        <c:noMultiLvlLbl val="0"/>
      </c:catAx>
      <c:valAx>
        <c:axId val="180146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4683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No of Interactions by Contact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explosion val="22"/>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1-FE2F-41F3-A7EA-87993397C754}"/>
              </c:ext>
            </c:extLst>
          </c:dPt>
          <c:dPt>
            <c:idx val="1"/>
            <c:bubble3D val="0"/>
            <c:explosion val="7"/>
            <c:spPr>
              <a:gradFill rotWithShape="1">
                <a:gsLst>
                  <a:gs pos="0">
                    <a:schemeClr val="accent4">
                      <a:tint val="74000"/>
                    </a:schemeClr>
                  </a:gs>
                  <a:gs pos="49000">
                    <a:schemeClr val="accent4">
                      <a:tint val="96000"/>
                      <a:shade val="84000"/>
                      <a:satMod val="110000"/>
                    </a:schemeClr>
                  </a:gs>
                  <a:gs pos="49100">
                    <a:schemeClr val="accent4">
                      <a:shade val="55000"/>
                      <a:satMod val="150000"/>
                    </a:schemeClr>
                  </a:gs>
                  <a:gs pos="92000">
                    <a:schemeClr val="accent4">
                      <a:tint val="98000"/>
                      <a:shade val="90000"/>
                      <a:satMod val="128000"/>
                    </a:schemeClr>
                  </a:gs>
                  <a:gs pos="100000">
                    <a:schemeClr val="accent4">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3-FE2F-41F3-A7EA-87993397C754}"/>
              </c:ext>
            </c:extLst>
          </c:dPt>
          <c:dPt>
            <c:idx val="2"/>
            <c:bubble3D val="0"/>
            <c:spPr>
              <a:gradFill rotWithShape="1">
                <a:gsLst>
                  <a:gs pos="0">
                    <a:schemeClr val="accent6">
                      <a:tint val="74000"/>
                    </a:schemeClr>
                  </a:gs>
                  <a:gs pos="49000">
                    <a:schemeClr val="accent6">
                      <a:tint val="96000"/>
                      <a:shade val="84000"/>
                      <a:satMod val="110000"/>
                    </a:schemeClr>
                  </a:gs>
                  <a:gs pos="49100">
                    <a:schemeClr val="accent6">
                      <a:shade val="55000"/>
                      <a:satMod val="150000"/>
                    </a:schemeClr>
                  </a:gs>
                  <a:gs pos="92000">
                    <a:schemeClr val="accent6">
                      <a:tint val="98000"/>
                      <a:shade val="90000"/>
                      <a:satMod val="128000"/>
                    </a:schemeClr>
                  </a:gs>
                  <a:gs pos="100000">
                    <a:schemeClr val="accent6">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5-FE2F-41F3-A7EA-87993397C754}"/>
              </c:ext>
            </c:extLst>
          </c:dPt>
          <c:dLbls>
            <c:dLbl>
              <c:idx val="0"/>
              <c:layout>
                <c:manualLayout>
                  <c:x val="0.21150479797979799"/>
                  <c:y val="1.061444444444444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2F-41F3-A7EA-87993397C754}"/>
                </c:ext>
              </c:extLst>
            </c:dLbl>
            <c:dLbl>
              <c:idx val="1"/>
              <c:layout>
                <c:manualLayout>
                  <c:x val="3.1748484848484845E-2"/>
                  <c:y val="2.73677777777777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2F-41F3-A7EA-87993397C754}"/>
                </c:ext>
              </c:extLst>
            </c:dLbl>
            <c:dLbl>
              <c:idx val="2"/>
              <c:layout>
                <c:manualLayout>
                  <c:x val="-1.7340151515151517E-2"/>
                  <c:y val="5.96577777777777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2F-41F3-A7EA-87993397C7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Sheet3!$A$46:$A$48</c:f>
              <c:strCache>
                <c:ptCount val="3"/>
                <c:pt idx="0">
                  <c:v>Complaint</c:v>
                </c:pt>
                <c:pt idx="1">
                  <c:v>Query</c:v>
                </c:pt>
                <c:pt idx="2">
                  <c:v>Request</c:v>
                </c:pt>
              </c:strCache>
            </c:strRef>
          </c:cat>
          <c:val>
            <c:numRef>
              <c:f>Sheet3!$B$46:$B$48</c:f>
              <c:numCache>
                <c:formatCode>General</c:formatCode>
                <c:ptCount val="3"/>
                <c:pt idx="0">
                  <c:v>72</c:v>
                </c:pt>
                <c:pt idx="1">
                  <c:v>300</c:v>
                </c:pt>
                <c:pt idx="2">
                  <c:v>422</c:v>
                </c:pt>
              </c:numCache>
            </c:numRef>
          </c:val>
          <c:extLst>
            <c:ext xmlns:c16="http://schemas.microsoft.com/office/drawing/2014/chart" uri="{C3380CC4-5D6E-409C-BE32-E72D297353CC}">
              <c16:uniqueId val="{00000006-FE2F-41F3-A7EA-87993397C7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VEERAMANIKANDAN.xlsx]Sheet5!PivotTable4</c:name>
    <c:fmtId val="2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462421848431736"/>
          <c:y val="0.32090988626421696"/>
          <c:w val="0.70537578151568259"/>
          <c:h val="0.39194977388389829"/>
        </c:manualLayout>
      </c:layout>
      <c:bar3DChart>
        <c:barDir val="col"/>
        <c:grouping val="stacked"/>
        <c:varyColors val="0"/>
        <c:ser>
          <c:idx val="0"/>
          <c:order val="0"/>
          <c:tx>
            <c:strRef>
              <c:f>Sheet5!$M$5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Sheet5!$L$6:$L$12</c:f>
              <c:strCache>
                <c:ptCount val="6"/>
                <c:pt idx="0">
                  <c:v>PIZB0001</c:v>
                </c:pt>
                <c:pt idx="1">
                  <c:v>PIZB0002</c:v>
                </c:pt>
                <c:pt idx="2">
                  <c:v>PIZB0003</c:v>
                </c:pt>
                <c:pt idx="3">
                  <c:v>PIZB0004</c:v>
                </c:pt>
                <c:pt idx="4">
                  <c:v>PIZB0005</c:v>
                </c:pt>
                <c:pt idx="5">
                  <c:v>PIZB0006</c:v>
                </c:pt>
              </c:strCache>
            </c:strRef>
          </c:cat>
          <c:val>
            <c:numRef>
              <c:f>Sheet5!$M$6:$M$12</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CA99-42FE-BF7D-DE70EF1E54C5}"/>
            </c:ext>
          </c:extLst>
        </c:ser>
        <c:dLbls>
          <c:showLegendKey val="0"/>
          <c:showVal val="1"/>
          <c:showCatName val="0"/>
          <c:showSerName val="0"/>
          <c:showPercent val="0"/>
          <c:showBubbleSize val="0"/>
        </c:dLbls>
        <c:gapWidth val="150"/>
        <c:shape val="box"/>
        <c:axId val="478491119"/>
        <c:axId val="478490639"/>
        <c:axId val="0"/>
      </c:bar3DChart>
      <c:catAx>
        <c:axId val="478491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90639"/>
        <c:crosses val="autoZero"/>
        <c:auto val="1"/>
        <c:lblAlgn val="ctr"/>
        <c:lblOffset val="100"/>
        <c:noMultiLvlLbl val="0"/>
      </c:catAx>
      <c:valAx>
        <c:axId val="47849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9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VEERAMANIKANDAN.xlsx]Sheet5!PivotTable5</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Sheet5!$P$5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18-4555-AE42-982559C64D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18-4555-AE42-982559C64D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18-4555-AE42-982559C64D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18-4555-AE42-982559C64D9E}"/>
              </c:ext>
            </c:extLst>
          </c:dPt>
          <c:cat>
            <c:strRef>
              <c:f>Sheet5!$O$6:$O$10</c:f>
              <c:strCache>
                <c:ptCount val="4"/>
                <c:pt idx="0">
                  <c:v>East</c:v>
                </c:pt>
                <c:pt idx="1">
                  <c:v>North</c:v>
                </c:pt>
                <c:pt idx="2">
                  <c:v>South</c:v>
                </c:pt>
                <c:pt idx="3">
                  <c:v>West</c:v>
                </c:pt>
              </c:strCache>
            </c:strRef>
          </c:cat>
          <c:val>
            <c:numRef>
              <c:f>Sheet5!$P$6:$P$10</c:f>
              <c:numCache>
                <c:formatCode>General</c:formatCode>
                <c:ptCount val="4"/>
                <c:pt idx="0">
                  <c:v>198</c:v>
                </c:pt>
                <c:pt idx="1">
                  <c:v>199</c:v>
                </c:pt>
                <c:pt idx="2">
                  <c:v>199</c:v>
                </c:pt>
                <c:pt idx="3">
                  <c:v>198</c:v>
                </c:pt>
              </c:numCache>
            </c:numRef>
          </c:val>
          <c:extLst>
            <c:ext xmlns:c16="http://schemas.microsoft.com/office/drawing/2014/chart" uri="{C3380CC4-5D6E-409C-BE32-E72D297353CC}">
              <c16:uniqueId val="{00000000-8F14-4534-B7EB-A4A8FAF239B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 wise C-Sat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8242074771627585E-2"/>
          <c:y val="0.15320296729851673"/>
          <c:w val="0.84614107611548561"/>
          <c:h val="0.6083646284500156"/>
        </c:manualLayout>
      </c:layout>
      <c:lineChart>
        <c:grouping val="standard"/>
        <c:varyColors val="0"/>
        <c:ser>
          <c:idx val="0"/>
          <c:order val="0"/>
          <c:spPr>
            <a:ln w="34925" cap="rnd">
              <a:solidFill>
                <a:schemeClr val="accent1"/>
              </a:solidFill>
              <a:round/>
            </a:ln>
            <a:effectLst>
              <a:outerShdw blurRad="39000" dist="25400" dir="5400000" rotWithShape="0">
                <a:scrgbClr r="0" g="0" b="0">
                  <a:shade val="33000"/>
                  <a:alpha val="83000"/>
                </a:scrgbClr>
              </a:outerShdw>
            </a:effectLst>
          </c:spPr>
          <c:marker>
            <c:symbol val="none"/>
          </c:marker>
          <c:cat>
            <c:numRef>
              <c:f>Sheet3!$C$86:$C$169</c:f>
              <c:numCache>
                <c:formatCode>m/d/yyyy</c:formatCode>
                <c:ptCount val="84"/>
                <c:pt idx="0">
                  <c:v>44725</c:v>
                </c:pt>
                <c:pt idx="1">
                  <c:v>44726</c:v>
                </c:pt>
                <c:pt idx="2">
                  <c:v>44727</c:v>
                </c:pt>
                <c:pt idx="3">
                  <c:v>44728</c:v>
                </c:pt>
                <c:pt idx="4">
                  <c:v>44729</c:v>
                </c:pt>
                <c:pt idx="5">
                  <c:v>44730</c:v>
                </c:pt>
                <c:pt idx="6">
                  <c:v>44731</c:v>
                </c:pt>
                <c:pt idx="7">
                  <c:v>44732</c:v>
                </c:pt>
                <c:pt idx="8">
                  <c:v>44733</c:v>
                </c:pt>
                <c:pt idx="9">
                  <c:v>44734</c:v>
                </c:pt>
                <c:pt idx="10">
                  <c:v>44735</c:v>
                </c:pt>
                <c:pt idx="11">
                  <c:v>44736</c:v>
                </c:pt>
                <c:pt idx="12">
                  <c:v>44737</c:v>
                </c:pt>
                <c:pt idx="13">
                  <c:v>44738</c:v>
                </c:pt>
                <c:pt idx="14">
                  <c:v>44739</c:v>
                </c:pt>
                <c:pt idx="15">
                  <c:v>44740</c:v>
                </c:pt>
                <c:pt idx="16">
                  <c:v>44742</c:v>
                </c:pt>
                <c:pt idx="17">
                  <c:v>44743</c:v>
                </c:pt>
                <c:pt idx="18">
                  <c:v>44744</c:v>
                </c:pt>
                <c:pt idx="19">
                  <c:v>44745</c:v>
                </c:pt>
                <c:pt idx="20">
                  <c:v>44746</c:v>
                </c:pt>
                <c:pt idx="21">
                  <c:v>44747</c:v>
                </c:pt>
                <c:pt idx="22">
                  <c:v>44748</c:v>
                </c:pt>
                <c:pt idx="23">
                  <c:v>44749</c:v>
                </c:pt>
                <c:pt idx="24">
                  <c:v>44750</c:v>
                </c:pt>
                <c:pt idx="25">
                  <c:v>44751</c:v>
                </c:pt>
                <c:pt idx="26">
                  <c:v>44752</c:v>
                </c:pt>
                <c:pt idx="27">
                  <c:v>44753</c:v>
                </c:pt>
                <c:pt idx="28">
                  <c:v>44754</c:v>
                </c:pt>
                <c:pt idx="29">
                  <c:v>44755</c:v>
                </c:pt>
                <c:pt idx="30">
                  <c:v>44756</c:v>
                </c:pt>
                <c:pt idx="31">
                  <c:v>44757</c:v>
                </c:pt>
                <c:pt idx="32">
                  <c:v>44758</c:v>
                </c:pt>
                <c:pt idx="33">
                  <c:v>44759</c:v>
                </c:pt>
                <c:pt idx="34">
                  <c:v>44760</c:v>
                </c:pt>
                <c:pt idx="35">
                  <c:v>44761</c:v>
                </c:pt>
                <c:pt idx="36">
                  <c:v>44762</c:v>
                </c:pt>
                <c:pt idx="37">
                  <c:v>44763</c:v>
                </c:pt>
                <c:pt idx="38">
                  <c:v>44764</c:v>
                </c:pt>
                <c:pt idx="39">
                  <c:v>44765</c:v>
                </c:pt>
                <c:pt idx="40">
                  <c:v>44766</c:v>
                </c:pt>
                <c:pt idx="41">
                  <c:v>44768</c:v>
                </c:pt>
                <c:pt idx="42">
                  <c:v>44769</c:v>
                </c:pt>
                <c:pt idx="43">
                  <c:v>44770</c:v>
                </c:pt>
                <c:pt idx="44">
                  <c:v>44771</c:v>
                </c:pt>
                <c:pt idx="45">
                  <c:v>44772</c:v>
                </c:pt>
                <c:pt idx="46">
                  <c:v>44773</c:v>
                </c:pt>
                <c:pt idx="47">
                  <c:v>44774</c:v>
                </c:pt>
                <c:pt idx="48">
                  <c:v>44775</c:v>
                </c:pt>
                <c:pt idx="49">
                  <c:v>44776</c:v>
                </c:pt>
                <c:pt idx="50">
                  <c:v>44777</c:v>
                </c:pt>
                <c:pt idx="51">
                  <c:v>44778</c:v>
                </c:pt>
                <c:pt idx="52">
                  <c:v>44779</c:v>
                </c:pt>
                <c:pt idx="53">
                  <c:v>44780</c:v>
                </c:pt>
                <c:pt idx="54">
                  <c:v>44781</c:v>
                </c:pt>
                <c:pt idx="55">
                  <c:v>44782</c:v>
                </c:pt>
                <c:pt idx="56">
                  <c:v>44783</c:v>
                </c:pt>
                <c:pt idx="57">
                  <c:v>44784</c:v>
                </c:pt>
                <c:pt idx="58">
                  <c:v>44785</c:v>
                </c:pt>
                <c:pt idx="59">
                  <c:v>44786</c:v>
                </c:pt>
                <c:pt idx="60">
                  <c:v>44787</c:v>
                </c:pt>
                <c:pt idx="61">
                  <c:v>44788</c:v>
                </c:pt>
                <c:pt idx="62">
                  <c:v>44789</c:v>
                </c:pt>
                <c:pt idx="63">
                  <c:v>44790</c:v>
                </c:pt>
                <c:pt idx="64">
                  <c:v>44791</c:v>
                </c:pt>
                <c:pt idx="65">
                  <c:v>44792</c:v>
                </c:pt>
                <c:pt idx="66">
                  <c:v>44793</c:v>
                </c:pt>
                <c:pt idx="67">
                  <c:v>44794</c:v>
                </c:pt>
                <c:pt idx="68">
                  <c:v>44795</c:v>
                </c:pt>
                <c:pt idx="69">
                  <c:v>44796</c:v>
                </c:pt>
                <c:pt idx="70">
                  <c:v>44797</c:v>
                </c:pt>
                <c:pt idx="71">
                  <c:v>44798</c:v>
                </c:pt>
                <c:pt idx="72">
                  <c:v>44799</c:v>
                </c:pt>
                <c:pt idx="73">
                  <c:v>44800</c:v>
                </c:pt>
                <c:pt idx="74">
                  <c:v>44801</c:v>
                </c:pt>
                <c:pt idx="75">
                  <c:v>44802</c:v>
                </c:pt>
                <c:pt idx="76">
                  <c:v>44803</c:v>
                </c:pt>
                <c:pt idx="77">
                  <c:v>44804</c:v>
                </c:pt>
                <c:pt idx="78">
                  <c:v>44805</c:v>
                </c:pt>
                <c:pt idx="79">
                  <c:v>44806</c:v>
                </c:pt>
                <c:pt idx="80">
                  <c:v>44807</c:v>
                </c:pt>
                <c:pt idx="81">
                  <c:v>44808</c:v>
                </c:pt>
                <c:pt idx="82">
                  <c:v>44809</c:v>
                </c:pt>
                <c:pt idx="83">
                  <c:v>44810</c:v>
                </c:pt>
              </c:numCache>
            </c:numRef>
          </c:cat>
          <c:val>
            <c:numRef>
              <c:f>Sheet3!$D$86:$D$169</c:f>
              <c:numCache>
                <c:formatCode>General</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EDC5-4A9E-A3BA-C1A991E88A13}"/>
            </c:ext>
          </c:extLst>
        </c:ser>
        <c:dLbls>
          <c:showLegendKey val="0"/>
          <c:showVal val="0"/>
          <c:showCatName val="0"/>
          <c:showSerName val="0"/>
          <c:showPercent val="0"/>
          <c:showBubbleSize val="0"/>
        </c:dLbls>
        <c:smooth val="0"/>
        <c:axId val="1222634992"/>
        <c:axId val="1222635472"/>
      </c:lineChart>
      <c:dateAx>
        <c:axId val="1222634992"/>
        <c:scaling>
          <c:orientation val="minMax"/>
        </c:scaling>
        <c:delete val="0"/>
        <c:axPos val="b"/>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35472"/>
        <c:crosses val="autoZero"/>
        <c:auto val="1"/>
        <c:lblOffset val="100"/>
        <c:baseTimeUnit val="days"/>
      </c:dateAx>
      <c:valAx>
        <c:axId val="1222635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63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0"/>
        </a:schemeClr>
      </a:solid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 wise No of Interactions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993670634920635E-2"/>
          <c:y val="0.13888425925925924"/>
          <c:w val="0.89142557286289892"/>
          <c:h val="0.54678546940944539"/>
        </c:manualLayout>
      </c:layout>
      <c:areaChart>
        <c:grouping val="standard"/>
        <c:varyColors val="0"/>
        <c:ser>
          <c:idx val="0"/>
          <c:order val="0"/>
          <c:spPr>
            <a:gradFill rotWithShape="1">
              <a:gsLst>
                <a:gs pos="0">
                  <a:schemeClr val="accent5">
                    <a:tint val="74000"/>
                  </a:schemeClr>
                </a:gs>
                <a:gs pos="49000">
                  <a:schemeClr val="accent5">
                    <a:tint val="96000"/>
                    <a:shade val="84000"/>
                    <a:satMod val="110000"/>
                  </a:schemeClr>
                </a:gs>
                <a:gs pos="49100">
                  <a:schemeClr val="accent5">
                    <a:shade val="55000"/>
                    <a:satMod val="150000"/>
                  </a:schemeClr>
                </a:gs>
                <a:gs pos="92000">
                  <a:schemeClr val="accent5">
                    <a:tint val="98000"/>
                    <a:shade val="90000"/>
                    <a:satMod val="128000"/>
                  </a:schemeClr>
                </a:gs>
                <a:gs pos="100000">
                  <a:schemeClr val="accent5">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cat>
            <c:numRef>
              <c:f>Sheet3!$F$87:$F$170</c:f>
              <c:numCache>
                <c:formatCode>m/d/yyyy</c:formatCode>
                <c:ptCount val="84"/>
                <c:pt idx="0">
                  <c:v>44725</c:v>
                </c:pt>
                <c:pt idx="1">
                  <c:v>44726</c:v>
                </c:pt>
                <c:pt idx="2">
                  <c:v>44727</c:v>
                </c:pt>
                <c:pt idx="3">
                  <c:v>44728</c:v>
                </c:pt>
                <c:pt idx="4">
                  <c:v>44729</c:v>
                </c:pt>
                <c:pt idx="5">
                  <c:v>44730</c:v>
                </c:pt>
                <c:pt idx="6">
                  <c:v>44731</c:v>
                </c:pt>
                <c:pt idx="7">
                  <c:v>44732</c:v>
                </c:pt>
                <c:pt idx="8">
                  <c:v>44733</c:v>
                </c:pt>
                <c:pt idx="9">
                  <c:v>44734</c:v>
                </c:pt>
                <c:pt idx="10">
                  <c:v>44735</c:v>
                </c:pt>
                <c:pt idx="11">
                  <c:v>44736</c:v>
                </c:pt>
                <c:pt idx="12">
                  <c:v>44737</c:v>
                </c:pt>
                <c:pt idx="13">
                  <c:v>44738</c:v>
                </c:pt>
                <c:pt idx="14">
                  <c:v>44739</c:v>
                </c:pt>
                <c:pt idx="15">
                  <c:v>44740</c:v>
                </c:pt>
                <c:pt idx="16">
                  <c:v>44742</c:v>
                </c:pt>
                <c:pt idx="17">
                  <c:v>44743</c:v>
                </c:pt>
                <c:pt idx="18">
                  <c:v>44744</c:v>
                </c:pt>
                <c:pt idx="19">
                  <c:v>44745</c:v>
                </c:pt>
                <c:pt idx="20">
                  <c:v>44746</c:v>
                </c:pt>
                <c:pt idx="21">
                  <c:v>44747</c:v>
                </c:pt>
                <c:pt idx="22">
                  <c:v>44748</c:v>
                </c:pt>
                <c:pt idx="23">
                  <c:v>44749</c:v>
                </c:pt>
                <c:pt idx="24">
                  <c:v>44750</c:v>
                </c:pt>
                <c:pt idx="25">
                  <c:v>44751</c:v>
                </c:pt>
                <c:pt idx="26">
                  <c:v>44752</c:v>
                </c:pt>
                <c:pt idx="27">
                  <c:v>44753</c:v>
                </c:pt>
                <c:pt idx="28">
                  <c:v>44754</c:v>
                </c:pt>
                <c:pt idx="29">
                  <c:v>44755</c:v>
                </c:pt>
                <c:pt idx="30">
                  <c:v>44756</c:v>
                </c:pt>
                <c:pt idx="31">
                  <c:v>44757</c:v>
                </c:pt>
                <c:pt idx="32">
                  <c:v>44758</c:v>
                </c:pt>
                <c:pt idx="33">
                  <c:v>44759</c:v>
                </c:pt>
                <c:pt idx="34">
                  <c:v>44760</c:v>
                </c:pt>
                <c:pt idx="35">
                  <c:v>44761</c:v>
                </c:pt>
                <c:pt idx="36">
                  <c:v>44762</c:v>
                </c:pt>
                <c:pt idx="37">
                  <c:v>44763</c:v>
                </c:pt>
                <c:pt idx="38">
                  <c:v>44764</c:v>
                </c:pt>
                <c:pt idx="39">
                  <c:v>44765</c:v>
                </c:pt>
                <c:pt idx="40">
                  <c:v>44766</c:v>
                </c:pt>
                <c:pt idx="41">
                  <c:v>44768</c:v>
                </c:pt>
                <c:pt idx="42">
                  <c:v>44769</c:v>
                </c:pt>
                <c:pt idx="43">
                  <c:v>44770</c:v>
                </c:pt>
                <c:pt idx="44">
                  <c:v>44771</c:v>
                </c:pt>
                <c:pt idx="45">
                  <c:v>44772</c:v>
                </c:pt>
                <c:pt idx="46">
                  <c:v>44773</c:v>
                </c:pt>
                <c:pt idx="47">
                  <c:v>44774</c:v>
                </c:pt>
                <c:pt idx="48">
                  <c:v>44775</c:v>
                </c:pt>
                <c:pt idx="49">
                  <c:v>44776</c:v>
                </c:pt>
                <c:pt idx="50">
                  <c:v>44777</c:v>
                </c:pt>
                <c:pt idx="51">
                  <c:v>44778</c:v>
                </c:pt>
                <c:pt idx="52">
                  <c:v>44779</c:v>
                </c:pt>
                <c:pt idx="53">
                  <c:v>44780</c:v>
                </c:pt>
                <c:pt idx="54">
                  <c:v>44781</c:v>
                </c:pt>
                <c:pt idx="55">
                  <c:v>44782</c:v>
                </c:pt>
                <c:pt idx="56">
                  <c:v>44783</c:v>
                </c:pt>
                <c:pt idx="57">
                  <c:v>44784</c:v>
                </c:pt>
                <c:pt idx="58">
                  <c:v>44785</c:v>
                </c:pt>
                <c:pt idx="59">
                  <c:v>44786</c:v>
                </c:pt>
                <c:pt idx="60">
                  <c:v>44787</c:v>
                </c:pt>
                <c:pt idx="61">
                  <c:v>44788</c:v>
                </c:pt>
                <c:pt idx="62">
                  <c:v>44789</c:v>
                </c:pt>
                <c:pt idx="63">
                  <c:v>44790</c:v>
                </c:pt>
                <c:pt idx="64">
                  <c:v>44791</c:v>
                </c:pt>
                <c:pt idx="65">
                  <c:v>44792</c:v>
                </c:pt>
                <c:pt idx="66">
                  <c:v>44793</c:v>
                </c:pt>
                <c:pt idx="67">
                  <c:v>44794</c:v>
                </c:pt>
                <c:pt idx="68">
                  <c:v>44795</c:v>
                </c:pt>
                <c:pt idx="69">
                  <c:v>44796</c:v>
                </c:pt>
                <c:pt idx="70">
                  <c:v>44797</c:v>
                </c:pt>
                <c:pt idx="71">
                  <c:v>44798</c:v>
                </c:pt>
                <c:pt idx="72">
                  <c:v>44799</c:v>
                </c:pt>
                <c:pt idx="73">
                  <c:v>44800</c:v>
                </c:pt>
                <c:pt idx="74">
                  <c:v>44801</c:v>
                </c:pt>
                <c:pt idx="75">
                  <c:v>44802</c:v>
                </c:pt>
                <c:pt idx="76">
                  <c:v>44803</c:v>
                </c:pt>
                <c:pt idx="77">
                  <c:v>44804</c:v>
                </c:pt>
                <c:pt idx="78">
                  <c:v>44805</c:v>
                </c:pt>
                <c:pt idx="79">
                  <c:v>44806</c:v>
                </c:pt>
                <c:pt idx="80">
                  <c:v>44807</c:v>
                </c:pt>
                <c:pt idx="81">
                  <c:v>44808</c:v>
                </c:pt>
                <c:pt idx="82">
                  <c:v>44809</c:v>
                </c:pt>
                <c:pt idx="83">
                  <c:v>44810</c:v>
                </c:pt>
              </c:numCache>
            </c:numRef>
          </c:cat>
          <c:val>
            <c:numRef>
              <c:f>Sheet3!$G$87:$G$170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E15F-4316-BFCC-C33E7F1D7E10}"/>
            </c:ext>
          </c:extLst>
        </c:ser>
        <c:dLbls>
          <c:showLegendKey val="0"/>
          <c:showVal val="0"/>
          <c:showCatName val="0"/>
          <c:showSerName val="0"/>
          <c:showPercent val="0"/>
          <c:showBubbleSize val="0"/>
        </c:dLbls>
        <c:axId val="1313601968"/>
        <c:axId val="1313607728"/>
      </c:areaChart>
      <c:dateAx>
        <c:axId val="1313601968"/>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607728"/>
        <c:crosses val="autoZero"/>
        <c:auto val="1"/>
        <c:lblOffset val="100"/>
        <c:baseTimeUnit val="days"/>
      </c:dateAx>
      <c:valAx>
        <c:axId val="1313607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601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1000"/>
        </a:schemeClr>
      </a:solid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Avg  C-sat by  Contact type</a:t>
            </a:r>
          </a:p>
        </c:rich>
      </c:tx>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Sheet3!$A$58</c:f>
              <c:strCache>
                <c:ptCount val="1"/>
                <c:pt idx="0">
                  <c:v>Complaint</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Sheet3!$B$58</c:f>
              <c:numCache>
                <c:formatCode>General</c:formatCode>
                <c:ptCount val="1"/>
                <c:pt idx="0">
                  <c:v>6.6</c:v>
                </c:pt>
              </c:numCache>
            </c:numRef>
          </c:val>
          <c:extLst>
            <c:ext xmlns:c16="http://schemas.microsoft.com/office/drawing/2014/chart" uri="{C3380CC4-5D6E-409C-BE32-E72D297353CC}">
              <c16:uniqueId val="{00000000-A896-4BB3-AB11-1EEE973FB862}"/>
            </c:ext>
          </c:extLst>
        </c:ser>
        <c:ser>
          <c:idx val="1"/>
          <c:order val="1"/>
          <c:tx>
            <c:strRef>
              <c:f>Sheet3!$A$59</c:f>
              <c:strCache>
                <c:ptCount val="1"/>
                <c:pt idx="0">
                  <c:v>Query</c:v>
                </c:pt>
              </c:strCache>
            </c:strRef>
          </c:tx>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Sheet3!$B$59</c:f>
              <c:numCache>
                <c:formatCode>General</c:formatCode>
                <c:ptCount val="1"/>
                <c:pt idx="0">
                  <c:v>6.9</c:v>
                </c:pt>
              </c:numCache>
            </c:numRef>
          </c:val>
          <c:extLst>
            <c:ext xmlns:c16="http://schemas.microsoft.com/office/drawing/2014/chart" uri="{C3380CC4-5D6E-409C-BE32-E72D297353CC}">
              <c16:uniqueId val="{00000001-A896-4BB3-AB11-1EEE973FB862}"/>
            </c:ext>
          </c:extLst>
        </c:ser>
        <c:ser>
          <c:idx val="2"/>
          <c:order val="2"/>
          <c:tx>
            <c:strRef>
              <c:f>Sheet3!$A$60</c:f>
              <c:strCache>
                <c:ptCount val="1"/>
                <c:pt idx="0">
                  <c:v>Request</c:v>
                </c:pt>
              </c:strCache>
            </c:strRef>
          </c:tx>
          <c:spPr>
            <a:gradFill rotWithShape="1">
              <a:gsLst>
                <a:gs pos="0">
                  <a:schemeClr val="accent3">
                    <a:tint val="74000"/>
                  </a:schemeClr>
                </a:gs>
                <a:gs pos="49000">
                  <a:schemeClr val="accent3">
                    <a:tint val="96000"/>
                    <a:shade val="84000"/>
                    <a:satMod val="110000"/>
                  </a:schemeClr>
                </a:gs>
                <a:gs pos="49100">
                  <a:schemeClr val="accent3">
                    <a:shade val="55000"/>
                    <a:satMod val="150000"/>
                  </a:schemeClr>
                </a:gs>
                <a:gs pos="92000">
                  <a:schemeClr val="accent3">
                    <a:tint val="98000"/>
                    <a:shade val="90000"/>
                    <a:satMod val="128000"/>
                  </a:schemeClr>
                </a:gs>
                <a:gs pos="100000">
                  <a:schemeClr val="accent3">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Sheet3!$B$60</c:f>
              <c:numCache>
                <c:formatCode>General</c:formatCode>
                <c:ptCount val="1"/>
                <c:pt idx="0">
                  <c:v>7.2</c:v>
                </c:pt>
              </c:numCache>
            </c:numRef>
          </c:val>
          <c:extLst>
            <c:ext xmlns:c16="http://schemas.microsoft.com/office/drawing/2014/chart" uri="{C3380CC4-5D6E-409C-BE32-E72D297353CC}">
              <c16:uniqueId val="{00000002-A896-4BB3-AB11-1EEE973FB862}"/>
            </c:ext>
          </c:extLst>
        </c:ser>
        <c:dLbls>
          <c:dLblPos val="outEnd"/>
          <c:showLegendKey val="0"/>
          <c:showVal val="1"/>
          <c:showCatName val="0"/>
          <c:showSerName val="0"/>
          <c:showPercent val="0"/>
          <c:showBubbleSize val="0"/>
        </c:dLbls>
        <c:gapWidth val="100"/>
        <c:overlap val="-24"/>
        <c:axId val="1222624432"/>
        <c:axId val="1222610992"/>
      </c:barChart>
      <c:valAx>
        <c:axId val="1222610992"/>
        <c:scaling>
          <c:orientation val="minMax"/>
        </c:scaling>
        <c:delete val="1"/>
        <c:axPos val="l"/>
        <c:numFmt formatCode="General" sourceLinked="1"/>
        <c:majorTickMark val="out"/>
        <c:minorTickMark val="none"/>
        <c:tickLblPos val="nextTo"/>
        <c:crossAx val="1222624432"/>
        <c:crosses val="autoZero"/>
        <c:crossBetween val="between"/>
      </c:valAx>
      <c:catAx>
        <c:axId val="1222624432"/>
        <c:scaling>
          <c:orientation val="minMax"/>
        </c:scaling>
        <c:delete val="1"/>
        <c:axPos val="b"/>
        <c:majorTickMark val="out"/>
        <c:minorTickMark val="none"/>
        <c:tickLblPos val="nextTo"/>
        <c:crossAx val="122261099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0"/>
        </a:schemeClr>
      </a:solid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VEERAMANIKANDAN.xlsx]Sheet5!PivotTable1</c:name>
    <c:fmtId val="1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7DACB">
              <a:alpha val="48000"/>
            </a:srgbClr>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63444610300812"/>
          <c:y val="3.4264349031842715E-2"/>
          <c:w val="0.79929558247169952"/>
          <c:h val="0.85128094578955726"/>
        </c:manualLayout>
      </c:layout>
      <c:barChart>
        <c:barDir val="bar"/>
        <c:grouping val="clustered"/>
        <c:varyColors val="0"/>
        <c:ser>
          <c:idx val="0"/>
          <c:order val="0"/>
          <c:tx>
            <c:strRef>
              <c:f>Sheet5!$C$5</c:f>
              <c:strCache>
                <c:ptCount val="1"/>
                <c:pt idx="0">
                  <c:v>Total</c:v>
                </c:pt>
              </c:strCache>
            </c:strRef>
          </c:tx>
          <c:spPr>
            <a:solidFill>
              <a:srgbClr val="67DACB">
                <a:alpha val="48000"/>
              </a:srgbClr>
            </a:solidFill>
            <a:ln>
              <a:noFill/>
            </a:ln>
            <a:effectLst>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Sheet5!$B$6:$B$12</c:f>
              <c:strCache>
                <c:ptCount val="6"/>
                <c:pt idx="0">
                  <c:v>PIZB0001</c:v>
                </c:pt>
                <c:pt idx="1">
                  <c:v>PIZB0002</c:v>
                </c:pt>
                <c:pt idx="2">
                  <c:v>PIZB0003</c:v>
                </c:pt>
                <c:pt idx="3">
                  <c:v>PIZB0004</c:v>
                </c:pt>
                <c:pt idx="4">
                  <c:v>PIZB0005</c:v>
                </c:pt>
                <c:pt idx="5">
                  <c:v>PIZB0006</c:v>
                </c:pt>
              </c:strCache>
            </c:strRef>
          </c:cat>
          <c:val>
            <c:numRef>
              <c:f>Sheet5!$C$6:$C$12</c:f>
              <c:numCache>
                <c:formatCode>General</c:formatCode>
                <c:ptCount val="6"/>
                <c:pt idx="0">
                  <c:v>173</c:v>
                </c:pt>
                <c:pt idx="1">
                  <c:v>173</c:v>
                </c:pt>
                <c:pt idx="2">
                  <c:v>173</c:v>
                </c:pt>
                <c:pt idx="3">
                  <c:v>172</c:v>
                </c:pt>
                <c:pt idx="4">
                  <c:v>69</c:v>
                </c:pt>
                <c:pt idx="5">
                  <c:v>34</c:v>
                </c:pt>
              </c:numCache>
            </c:numRef>
          </c:val>
          <c:extLst>
            <c:ext xmlns:c16="http://schemas.microsoft.com/office/drawing/2014/chart" uri="{C3380CC4-5D6E-409C-BE32-E72D297353CC}">
              <c16:uniqueId val="{00000000-C6F0-442D-9248-3A48587B00D8}"/>
            </c:ext>
          </c:extLst>
        </c:ser>
        <c:dLbls>
          <c:dLblPos val="outEnd"/>
          <c:showLegendKey val="0"/>
          <c:showVal val="1"/>
          <c:showCatName val="0"/>
          <c:showSerName val="0"/>
          <c:showPercent val="0"/>
          <c:showBubbleSize val="0"/>
        </c:dLbls>
        <c:gapWidth val="326"/>
        <c:overlap val="-58"/>
        <c:axId val="541396191"/>
        <c:axId val="541397151"/>
      </c:barChart>
      <c:catAx>
        <c:axId val="541396191"/>
        <c:scaling>
          <c:orientation val="minMax"/>
        </c:scaling>
        <c:delete val="0"/>
        <c:axPos val="l"/>
        <c:numFmt formatCode="General" sourceLinked="1"/>
        <c:majorTickMark val="none"/>
        <c:minorTickMark val="none"/>
        <c:tickLblPos val="nextTo"/>
        <c:spPr>
          <a:solidFill>
            <a:schemeClr val="bg1"/>
          </a:solid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endParaRPr lang="en-US"/>
          </a:p>
        </c:txPr>
        <c:crossAx val="541397151"/>
        <c:crosses val="autoZero"/>
        <c:auto val="1"/>
        <c:lblAlgn val="ctr"/>
        <c:lblOffset val="100"/>
        <c:noMultiLvlLbl val="0"/>
      </c:catAx>
      <c:valAx>
        <c:axId val="54139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9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VEERAMANIKANDAN.xlsx]Sheet5!PivotTable2</c:name>
    <c:fmtId val="21"/>
  </c:pivotSource>
  <c:chart>
    <c:autoTitleDeleted val="1"/>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c:spPr>
        <c:marker>
          <c:symbol val="circle"/>
          <c:size val="5"/>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12700">
              <a:solidFill>
                <a:schemeClr val="lt2"/>
              </a:solidFill>
              <a:round/>
            </a:ln>
            <a:effectLst>
              <a:outerShdw blurRad="39000" dist="25400" dir="5400000" rotWithShape="0">
                <a:scrgbClr r="0" g="0" b="0">
                  <a:shade val="33000"/>
                  <a:alpha val="83000"/>
                </a:sc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7DACB">
              <a:alpha val="65000"/>
            </a:srgbClr>
          </a:solidFill>
          <a:ln>
            <a:noFill/>
          </a:ln>
          <a:effectLst>
            <a:outerShdw blurRad="50800" dist="38100" dir="5400000" algn="t" rotWithShape="0">
              <a:srgbClr val="4FFFFF">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75027273426364E-2"/>
          <c:y val="0.10268558781117607"/>
          <c:w val="0.85104994545314727"/>
          <c:h val="0.76813903575939813"/>
        </c:manualLayout>
      </c:layout>
      <c:areaChart>
        <c:grouping val="standard"/>
        <c:varyColors val="0"/>
        <c:ser>
          <c:idx val="0"/>
          <c:order val="0"/>
          <c:tx>
            <c:strRef>
              <c:f>Sheet5!$G$5</c:f>
              <c:strCache>
                <c:ptCount val="1"/>
                <c:pt idx="0">
                  <c:v>Total</c:v>
                </c:pt>
              </c:strCache>
            </c:strRef>
          </c:tx>
          <c:spPr>
            <a:solidFill>
              <a:srgbClr val="67DACB">
                <a:alpha val="65000"/>
              </a:srgbClr>
            </a:solidFill>
            <a:ln>
              <a:noFill/>
            </a:ln>
            <a:effectLst>
              <a:outerShdw blurRad="50800" dist="38100" dir="5400000" algn="t" rotWithShape="0">
                <a:srgbClr val="4FFFFF">
                  <a:alpha val="40000"/>
                </a:srgbClr>
              </a:outerShdw>
            </a:effectLst>
          </c:spPr>
          <c:cat>
            <c:strRef>
              <c:f>Sheet5!$F$6:$F$90</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Sheet5!$G$6:$G$90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591E-4B72-B6BF-6EF60611E12A}"/>
            </c:ext>
          </c:extLst>
        </c:ser>
        <c:dLbls>
          <c:showLegendKey val="0"/>
          <c:showVal val="0"/>
          <c:showCatName val="0"/>
          <c:showSerName val="0"/>
          <c:showPercent val="0"/>
          <c:showBubbleSize val="0"/>
        </c:dLbls>
        <c:axId val="480307775"/>
        <c:axId val="480309695"/>
      </c:areaChart>
      <c:catAx>
        <c:axId val="480307775"/>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480309695"/>
        <c:crosses val="autoZero"/>
        <c:auto val="1"/>
        <c:lblAlgn val="ctr"/>
        <c:lblOffset val="100"/>
        <c:noMultiLvlLbl val="0"/>
      </c:catAx>
      <c:valAx>
        <c:axId val="480309695"/>
        <c:scaling>
          <c:orientation val="minMax"/>
        </c:scaling>
        <c:delete val="1"/>
        <c:axPos val="l"/>
        <c:numFmt formatCode="General" sourceLinked="1"/>
        <c:majorTickMark val="out"/>
        <c:minorTickMark val="none"/>
        <c:tickLblPos val="nextTo"/>
        <c:crossAx val="480307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new VEERAMANIKANDAN.xlsx]Sheet5!PivotTable3</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6C62">
              <a:alpha val="51000"/>
            </a:srgb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15178863664197E-2"/>
          <c:y val="3.2680865430489342E-2"/>
          <c:w val="0.86256964227267163"/>
          <c:h val="0.84193990491144943"/>
        </c:manualLayout>
      </c:layout>
      <c:areaChart>
        <c:grouping val="standard"/>
        <c:varyColors val="0"/>
        <c:ser>
          <c:idx val="0"/>
          <c:order val="0"/>
          <c:tx>
            <c:strRef>
              <c:f>Sheet5!$J$5</c:f>
              <c:strCache>
                <c:ptCount val="1"/>
                <c:pt idx="0">
                  <c:v>Total</c:v>
                </c:pt>
              </c:strCache>
            </c:strRef>
          </c:tx>
          <c:spPr>
            <a:solidFill>
              <a:srgbClr val="046C62">
                <a:alpha val="51000"/>
              </a:srgbClr>
            </a:solidFill>
            <a:ln>
              <a:noFill/>
            </a:ln>
            <a:effectLst>
              <a:outerShdw blurRad="50800" dist="38100" dir="2700000" algn="tl" rotWithShape="0">
                <a:prstClr val="black">
                  <a:alpha val="40000"/>
                </a:prstClr>
              </a:outerShdw>
            </a:effectLst>
          </c:spPr>
          <c:cat>
            <c:strRef>
              <c:f>Sheet5!$I$6:$I$90</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Sheet5!$J$6:$J$90</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extLst>
            <c:ext xmlns:c16="http://schemas.microsoft.com/office/drawing/2014/chart" uri="{C3380CC4-5D6E-409C-BE32-E72D297353CC}">
              <c16:uniqueId val="{00000000-3C42-4C20-9E28-726C43353A7C}"/>
            </c:ext>
          </c:extLst>
        </c:ser>
        <c:dLbls>
          <c:showLegendKey val="0"/>
          <c:showVal val="0"/>
          <c:showCatName val="0"/>
          <c:showSerName val="0"/>
          <c:showPercent val="0"/>
          <c:showBubbleSize val="0"/>
        </c:dLbls>
        <c:axId val="1801468351"/>
        <c:axId val="1801467391"/>
      </c:areaChart>
      <c:catAx>
        <c:axId val="1801468351"/>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467391"/>
        <c:crosses val="autoZero"/>
        <c:auto val="1"/>
        <c:lblAlgn val="ctr"/>
        <c:lblOffset val="100"/>
        <c:noMultiLvlLbl val="0"/>
      </c:catAx>
      <c:valAx>
        <c:axId val="1801467391"/>
        <c:scaling>
          <c:orientation val="minMax"/>
        </c:scaling>
        <c:delete val="1"/>
        <c:axPos val="l"/>
        <c:numFmt formatCode="General" sourceLinked="1"/>
        <c:majorTickMark val="none"/>
        <c:minorTickMark val="none"/>
        <c:tickLblPos val="nextTo"/>
        <c:crossAx val="18014683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8">
  <a:schemeClr val="accent5"/>
</cs:colorStyle>
</file>

<file path=xl/charts/colors2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7.svg"/><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image" Target="../media/image6.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emf"/><Relationship Id="rId10"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svg"/><Relationship Id="rId18" Type="http://schemas.openxmlformats.org/officeDocument/2006/relationships/image" Target="../media/image20.png"/><Relationship Id="rId3" Type="http://schemas.openxmlformats.org/officeDocument/2006/relationships/chart" Target="../charts/chart9.xml"/><Relationship Id="rId21" Type="http://schemas.openxmlformats.org/officeDocument/2006/relationships/image" Target="../media/image23.svg"/><Relationship Id="rId7" Type="http://schemas.openxmlformats.org/officeDocument/2006/relationships/image" Target="../media/image9.svg"/><Relationship Id="rId12" Type="http://schemas.openxmlformats.org/officeDocument/2006/relationships/image" Target="../media/image14.png"/><Relationship Id="rId17" Type="http://schemas.openxmlformats.org/officeDocument/2006/relationships/image" Target="../media/image19.svg"/><Relationship Id="rId2" Type="http://schemas.openxmlformats.org/officeDocument/2006/relationships/chart" Target="../charts/chart8.xml"/><Relationship Id="rId16" Type="http://schemas.openxmlformats.org/officeDocument/2006/relationships/image" Target="../media/image18.png"/><Relationship Id="rId20" Type="http://schemas.openxmlformats.org/officeDocument/2006/relationships/image" Target="../media/image22.png"/><Relationship Id="rId1" Type="http://schemas.openxmlformats.org/officeDocument/2006/relationships/chart" Target="../charts/chart7.xml"/><Relationship Id="rId6" Type="http://schemas.openxmlformats.org/officeDocument/2006/relationships/image" Target="../media/image8.png"/><Relationship Id="rId11" Type="http://schemas.openxmlformats.org/officeDocument/2006/relationships/image" Target="../media/image13.svg"/><Relationship Id="rId5" Type="http://schemas.openxmlformats.org/officeDocument/2006/relationships/chart" Target="../charts/chart11.xml"/><Relationship Id="rId15" Type="http://schemas.openxmlformats.org/officeDocument/2006/relationships/image" Target="../media/image17.svg"/><Relationship Id="rId10" Type="http://schemas.openxmlformats.org/officeDocument/2006/relationships/image" Target="../media/image12.png"/><Relationship Id="rId19" Type="http://schemas.openxmlformats.org/officeDocument/2006/relationships/image" Target="../media/image21.svg"/><Relationship Id="rId4" Type="http://schemas.openxmlformats.org/officeDocument/2006/relationships/chart" Target="../charts/chart10.xml"/><Relationship Id="rId9" Type="http://schemas.openxmlformats.org/officeDocument/2006/relationships/image" Target="../media/image11.sv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31.svg"/><Relationship Id="rId13" Type="http://schemas.openxmlformats.org/officeDocument/2006/relationships/chart" Target="../charts/chart16.xml"/><Relationship Id="rId3" Type="http://schemas.openxmlformats.org/officeDocument/2006/relationships/image" Target="../media/image26.png"/><Relationship Id="rId7" Type="http://schemas.openxmlformats.org/officeDocument/2006/relationships/image" Target="../media/image30.png"/><Relationship Id="rId12" Type="http://schemas.openxmlformats.org/officeDocument/2006/relationships/chart" Target="../charts/chart15.xml"/><Relationship Id="rId2" Type="http://schemas.openxmlformats.org/officeDocument/2006/relationships/image" Target="../media/image25.svg"/><Relationship Id="rId1" Type="http://schemas.openxmlformats.org/officeDocument/2006/relationships/image" Target="../media/image24.png"/><Relationship Id="rId6" Type="http://schemas.openxmlformats.org/officeDocument/2006/relationships/image" Target="../media/image29.svg"/><Relationship Id="rId11" Type="http://schemas.openxmlformats.org/officeDocument/2006/relationships/chart" Target="../charts/chart14.xml"/><Relationship Id="rId5" Type="http://schemas.openxmlformats.org/officeDocument/2006/relationships/image" Target="../media/image28.png"/><Relationship Id="rId10" Type="http://schemas.openxmlformats.org/officeDocument/2006/relationships/chart" Target="../charts/chart13.xml"/><Relationship Id="rId4" Type="http://schemas.openxmlformats.org/officeDocument/2006/relationships/image" Target="../media/image27.svg"/><Relationship Id="rId9"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xdr:col>
      <xdr:colOff>1744980</xdr:colOff>
      <xdr:row>1</xdr:row>
      <xdr:rowOff>68580</xdr:rowOff>
    </xdr:from>
    <xdr:to>
      <xdr:col>3</xdr:col>
      <xdr:colOff>449580</xdr:colOff>
      <xdr:row>4</xdr:row>
      <xdr:rowOff>30480</xdr:rowOff>
    </xdr:to>
    <xdr:sp macro="" textlink="">
      <xdr:nvSpPr>
        <xdr:cNvPr id="2" name="Rectangle: Rounded Corners 1">
          <a:extLst>
            <a:ext uri="{FF2B5EF4-FFF2-40B4-BE49-F238E27FC236}">
              <a16:creationId xmlns:a16="http://schemas.microsoft.com/office/drawing/2014/main" id="{5D7A6D13-7B53-1E3F-3A2A-D526F4AD4B32}"/>
            </a:ext>
          </a:extLst>
        </xdr:cNvPr>
        <xdr:cNvSpPr/>
      </xdr:nvSpPr>
      <xdr:spPr>
        <a:xfrm>
          <a:off x="2354580" y="251460"/>
          <a:ext cx="1737360" cy="678180"/>
        </a:xfrm>
        <a:prstGeom prst="roundRect">
          <a:avLst/>
        </a:prstGeom>
        <a:solidFill>
          <a:srgbClr val="FFD85D"/>
        </a:solidFill>
        <a:ln>
          <a:solidFill>
            <a:schemeClr val="accent2">
              <a:lumMod val="40000"/>
              <a:lumOff val="60000"/>
            </a:schemeClr>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556260</xdr:colOff>
      <xdr:row>1</xdr:row>
      <xdr:rowOff>22860</xdr:rowOff>
    </xdr:from>
    <xdr:to>
      <xdr:col>7</xdr:col>
      <xdr:colOff>60960</xdr:colOff>
      <xdr:row>4</xdr:row>
      <xdr:rowOff>106680</xdr:rowOff>
    </xdr:to>
    <xdr:sp macro="" textlink="">
      <xdr:nvSpPr>
        <xdr:cNvPr id="4" name="Rectangle: Rounded Corners 3">
          <a:extLst>
            <a:ext uri="{FF2B5EF4-FFF2-40B4-BE49-F238E27FC236}">
              <a16:creationId xmlns:a16="http://schemas.microsoft.com/office/drawing/2014/main" id="{3D57C53A-CA38-4D60-99E5-CE64549A15E8}"/>
            </a:ext>
          </a:extLst>
        </xdr:cNvPr>
        <xdr:cNvSpPr/>
      </xdr:nvSpPr>
      <xdr:spPr>
        <a:xfrm>
          <a:off x="4198620" y="205740"/>
          <a:ext cx="1943100" cy="800100"/>
        </a:xfrm>
        <a:prstGeom prst="roundRect">
          <a:avLst/>
        </a:prstGeom>
        <a:solidFill>
          <a:srgbClr val="F0904E"/>
        </a:solidFill>
        <a:ln>
          <a:solidFill>
            <a:schemeClr val="accent2">
              <a:lumMod val="20000"/>
              <a:lumOff val="80000"/>
            </a:schemeClr>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175260</xdr:colOff>
      <xdr:row>0</xdr:row>
      <xdr:rowOff>99060</xdr:rowOff>
    </xdr:from>
    <xdr:to>
      <xdr:col>12</xdr:col>
      <xdr:colOff>22860</xdr:colOff>
      <xdr:row>5</xdr:row>
      <xdr:rowOff>38100</xdr:rowOff>
    </xdr:to>
    <xdr:sp macro="" textlink="">
      <xdr:nvSpPr>
        <xdr:cNvPr id="5" name="Rectangle: Rounded Corners 4">
          <a:extLst>
            <a:ext uri="{FF2B5EF4-FFF2-40B4-BE49-F238E27FC236}">
              <a16:creationId xmlns:a16="http://schemas.microsoft.com/office/drawing/2014/main" id="{E59B3199-6E63-4E6A-8963-FEECA8013B6C}"/>
            </a:ext>
          </a:extLst>
        </xdr:cNvPr>
        <xdr:cNvSpPr/>
      </xdr:nvSpPr>
      <xdr:spPr>
        <a:xfrm>
          <a:off x="6256020" y="99060"/>
          <a:ext cx="2895600" cy="1021080"/>
        </a:xfrm>
        <a:prstGeom prst="roundRect">
          <a:avLst/>
        </a:prstGeom>
        <a:solidFill>
          <a:srgbClr val="89C064"/>
        </a:solidFill>
        <a:ln>
          <a:solidFill>
            <a:schemeClr val="accent2">
              <a:lumMod val="40000"/>
              <a:lumOff val="60000"/>
            </a:schemeClr>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365760</xdr:colOff>
      <xdr:row>1</xdr:row>
      <xdr:rowOff>47700</xdr:rowOff>
    </xdr:from>
    <xdr:to>
      <xdr:col>8</xdr:col>
      <xdr:colOff>403860</xdr:colOff>
      <xdr:row>3</xdr:row>
      <xdr:rowOff>162000</xdr:rowOff>
    </xdr:to>
    <xdr:pic>
      <xdr:nvPicPr>
        <xdr:cNvPr id="7" name="Graphic 6" descr="Customer review with solid fill">
          <a:extLst>
            <a:ext uri="{FF2B5EF4-FFF2-40B4-BE49-F238E27FC236}">
              <a16:creationId xmlns:a16="http://schemas.microsoft.com/office/drawing/2014/main" id="{83603158-6295-54F4-413C-44D854DA9C3E}"/>
            </a:ext>
          </a:extLst>
        </xdr:cNvPr>
        <xdr:cNvPicPr>
          <a:picLocks noChangeAspect="1"/>
        </xdr:cNvPicPr>
      </xdr:nvPicPr>
      <xdr:blipFill>
        <a:blip xmlns:r="http://schemas.openxmlformats.org/officeDocument/2006/relationships" r:embed="rId1">
          <a:alphaModFix amt="50000"/>
          <a:extLst>
            <a:ext uri="{96DAC541-7B7A-43D3-8B79-37D633B846F1}">
              <asvg:svgBlip xmlns:asvg="http://schemas.microsoft.com/office/drawing/2016/SVG/main" r:embed="rId2"/>
            </a:ext>
          </a:extLst>
        </a:blip>
        <a:stretch>
          <a:fillRect/>
        </a:stretch>
      </xdr:blipFill>
      <xdr:spPr>
        <a:xfrm>
          <a:off x="6446520" y="230580"/>
          <a:ext cx="647700" cy="647700"/>
        </a:xfrm>
        <a:prstGeom prst="rect">
          <a:avLst/>
        </a:prstGeom>
        <a:effectLst>
          <a:outerShdw blurRad="63500" sx="102000" sy="102000" algn="ctr" rotWithShape="0">
            <a:prstClr val="black">
              <a:alpha val="40000"/>
            </a:prstClr>
          </a:outerShdw>
        </a:effectLst>
      </xdr:spPr>
    </xdr:pic>
    <xdr:clientData/>
  </xdr:twoCellAnchor>
  <xdr:twoCellAnchor editAs="oneCell">
    <xdr:from>
      <xdr:col>4</xdr:col>
      <xdr:colOff>56160</xdr:colOff>
      <xdr:row>2</xdr:row>
      <xdr:rowOff>22860</xdr:rowOff>
    </xdr:from>
    <xdr:to>
      <xdr:col>4</xdr:col>
      <xdr:colOff>556260</xdr:colOff>
      <xdr:row>3</xdr:row>
      <xdr:rowOff>172440</xdr:rowOff>
    </xdr:to>
    <xdr:pic>
      <xdr:nvPicPr>
        <xdr:cNvPr id="11" name="Graphic 10" descr="Shooting star with solid fill">
          <a:extLst>
            <a:ext uri="{FF2B5EF4-FFF2-40B4-BE49-F238E27FC236}">
              <a16:creationId xmlns:a16="http://schemas.microsoft.com/office/drawing/2014/main" id="{978EF49F-B499-85B5-C6B7-0959BC066805}"/>
            </a:ext>
          </a:extLst>
        </xdr:cNvPr>
        <xdr:cNvPicPr>
          <a:picLocks noChangeAspect="1"/>
        </xdr:cNvPicPr>
      </xdr:nvPicPr>
      <xdr:blipFill>
        <a:blip xmlns:r="http://schemas.openxmlformats.org/officeDocument/2006/relationships" r:embed="rId3">
          <a:alphaModFix amt="40000"/>
          <a:extLst>
            <a:ext uri="{96DAC541-7B7A-43D3-8B79-37D633B846F1}">
              <asvg:svgBlip xmlns:asvg="http://schemas.microsoft.com/office/drawing/2016/SVG/main" r:embed="rId4"/>
            </a:ext>
          </a:extLst>
        </a:blip>
        <a:stretch>
          <a:fillRect/>
        </a:stretch>
      </xdr:blipFill>
      <xdr:spPr>
        <a:xfrm>
          <a:off x="4308120" y="388620"/>
          <a:ext cx="500100" cy="500100"/>
        </a:xfrm>
        <a:prstGeom prst="rect">
          <a:avLst/>
        </a:prstGeom>
      </xdr:spPr>
    </xdr:pic>
    <xdr:clientData/>
  </xdr:twoCellAnchor>
  <xdr:twoCellAnchor editAs="oneCell">
    <xdr:from>
      <xdr:col>4</xdr:col>
      <xdr:colOff>0</xdr:colOff>
      <xdr:row>7</xdr:row>
      <xdr:rowOff>15240</xdr:rowOff>
    </xdr:from>
    <xdr:to>
      <xdr:col>5</xdr:col>
      <xdr:colOff>7620</xdr:colOff>
      <xdr:row>8</xdr:row>
      <xdr:rowOff>7620</xdr:rowOff>
    </xdr:to>
    <xdr:pic>
      <xdr:nvPicPr>
        <xdr:cNvPr id="14" name="Picture 13">
          <a:extLst>
            <a:ext uri="{FF2B5EF4-FFF2-40B4-BE49-F238E27FC236}">
              <a16:creationId xmlns:a16="http://schemas.microsoft.com/office/drawing/2014/main" id="{0DF2FAC9-A473-0A38-352D-A6D01D3439C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rot="755993">
          <a:off x="4251960" y="1607820"/>
          <a:ext cx="61722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190501</xdr:colOff>
      <xdr:row>5</xdr:row>
      <xdr:rowOff>106681</xdr:rowOff>
    </xdr:from>
    <xdr:to>
      <xdr:col>2</xdr:col>
      <xdr:colOff>397741</xdr:colOff>
      <xdr:row>15</xdr:row>
      <xdr:rowOff>77881</xdr:rowOff>
    </xdr:to>
    <xdr:graphicFrame macro="">
      <xdr:nvGraphicFramePr>
        <xdr:cNvPr id="19" name="Chart 18">
          <a:extLst>
            <a:ext uri="{FF2B5EF4-FFF2-40B4-BE49-F238E27FC236}">
              <a16:creationId xmlns:a16="http://schemas.microsoft.com/office/drawing/2014/main" id="{960D8918-7876-4DA2-899F-E3DF9DCB7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464821</xdr:colOff>
      <xdr:row>5</xdr:row>
      <xdr:rowOff>121921</xdr:rowOff>
    </xdr:from>
    <xdr:to>
      <xdr:col>8</xdr:col>
      <xdr:colOff>47221</xdr:colOff>
      <xdr:row>15</xdr:row>
      <xdr:rowOff>93121</xdr:rowOff>
    </xdr:to>
    <xdr:graphicFrame macro="">
      <xdr:nvGraphicFramePr>
        <xdr:cNvPr id="20" name="Chart 19">
          <a:extLst>
            <a:ext uri="{FF2B5EF4-FFF2-40B4-BE49-F238E27FC236}">
              <a16:creationId xmlns:a16="http://schemas.microsoft.com/office/drawing/2014/main" id="{FC3DEB47-4F46-41FF-954F-597C86A4F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129540</xdr:colOff>
      <xdr:row>5</xdr:row>
      <xdr:rowOff>106680</xdr:rowOff>
    </xdr:from>
    <xdr:to>
      <xdr:col>11</xdr:col>
      <xdr:colOff>280740</xdr:colOff>
      <xdr:row>15</xdr:row>
      <xdr:rowOff>77880</xdr:rowOff>
    </xdr:to>
    <xdr:graphicFrame macro="">
      <xdr:nvGraphicFramePr>
        <xdr:cNvPr id="21" name="Chart 20">
          <a:extLst>
            <a:ext uri="{FF2B5EF4-FFF2-40B4-BE49-F238E27FC236}">
              <a16:creationId xmlns:a16="http://schemas.microsoft.com/office/drawing/2014/main" id="{EABFD7BE-BB70-4E4E-89A6-0FD2CCDD3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198120</xdr:colOff>
      <xdr:row>16</xdr:row>
      <xdr:rowOff>0</xdr:rowOff>
    </xdr:from>
    <xdr:to>
      <xdr:col>6</xdr:col>
      <xdr:colOff>126960</xdr:colOff>
      <xdr:row>27</xdr:row>
      <xdr:rowOff>148320</xdr:rowOff>
    </xdr:to>
    <xdr:graphicFrame macro="">
      <xdr:nvGraphicFramePr>
        <xdr:cNvPr id="22" name="Chart 21">
          <a:extLst>
            <a:ext uri="{FF2B5EF4-FFF2-40B4-BE49-F238E27FC236}">
              <a16:creationId xmlns:a16="http://schemas.microsoft.com/office/drawing/2014/main" id="{54AEE967-C859-459F-8CDD-85E983DB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182880</xdr:colOff>
      <xdr:row>15</xdr:row>
      <xdr:rowOff>152400</xdr:rowOff>
    </xdr:from>
    <xdr:to>
      <xdr:col>15</xdr:col>
      <xdr:colOff>96480</xdr:colOff>
      <xdr:row>27</xdr:row>
      <xdr:rowOff>117840</xdr:rowOff>
    </xdr:to>
    <xdr:graphicFrame macro="">
      <xdr:nvGraphicFramePr>
        <xdr:cNvPr id="23" name="Chart 22">
          <a:extLst>
            <a:ext uri="{FF2B5EF4-FFF2-40B4-BE49-F238E27FC236}">
              <a16:creationId xmlns:a16="http://schemas.microsoft.com/office/drawing/2014/main" id="{DE3318F0-B18A-4579-AE33-FDAF7070B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373380</xdr:colOff>
      <xdr:row>5</xdr:row>
      <xdr:rowOff>114300</xdr:rowOff>
    </xdr:from>
    <xdr:to>
      <xdr:col>14</xdr:col>
      <xdr:colOff>524580</xdr:colOff>
      <xdr:row>15</xdr:row>
      <xdr:rowOff>85500</xdr:rowOff>
    </xdr:to>
    <xdr:graphicFrame macro="">
      <xdr:nvGraphicFramePr>
        <xdr:cNvPr id="24" name="Chart 23">
          <a:extLst>
            <a:ext uri="{FF2B5EF4-FFF2-40B4-BE49-F238E27FC236}">
              <a16:creationId xmlns:a16="http://schemas.microsoft.com/office/drawing/2014/main" id="{D84E7249-38D7-4C76-8AD3-C734A8634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60960</xdr:colOff>
      <xdr:row>1</xdr:row>
      <xdr:rowOff>99060</xdr:rowOff>
    </xdr:from>
    <xdr:to>
      <xdr:col>1</xdr:col>
      <xdr:colOff>1752600</xdr:colOff>
      <xdr:row>3</xdr:row>
      <xdr:rowOff>167640</xdr:rowOff>
    </xdr:to>
    <xdr:sp macro="" textlink="">
      <xdr:nvSpPr>
        <xdr:cNvPr id="25" name="TextBox 24">
          <a:extLst>
            <a:ext uri="{FF2B5EF4-FFF2-40B4-BE49-F238E27FC236}">
              <a16:creationId xmlns:a16="http://schemas.microsoft.com/office/drawing/2014/main" id="{3ABC0DAD-E3B6-1605-F57A-DE886A2E208B}"/>
            </a:ext>
          </a:extLst>
        </xdr:cNvPr>
        <xdr:cNvSpPr txBox="1"/>
      </xdr:nvSpPr>
      <xdr:spPr>
        <a:xfrm>
          <a:off x="670560" y="281940"/>
          <a:ext cx="1691640" cy="6019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t>   </a:t>
          </a:r>
          <a:r>
            <a:rPr lang="en-IN" sz="1400" b="1" baseline="0">
              <a:solidFill>
                <a:srgbClr val="FFCC00"/>
              </a:solidFill>
            </a:rPr>
            <a:t>Customer Service</a:t>
          </a:r>
          <a:br>
            <a:rPr lang="en-IN" sz="1400" b="1" baseline="0"/>
          </a:br>
          <a:r>
            <a:rPr lang="en-IN" sz="1400" b="1" baseline="0"/>
            <a:t>         </a:t>
          </a:r>
          <a:r>
            <a:rPr lang="en-IN" sz="1100" b="1" baseline="0">
              <a:solidFill>
                <a:schemeClr val="dk1"/>
              </a:solidFill>
              <a:effectLst/>
              <a:latin typeface="+mn-lt"/>
              <a:ea typeface="+mn-ea"/>
              <a:cs typeface="+mn-cs"/>
            </a:rPr>
            <a:t>DASBOARD</a:t>
          </a:r>
          <a:endParaRPr lang="en-IN" sz="1400" b="1"/>
        </a:p>
      </xdr:txBody>
    </xdr:sp>
    <xdr:clientData/>
  </xdr:twoCellAnchor>
  <xdr:twoCellAnchor editAs="oneCell">
    <xdr:from>
      <xdr:col>1</xdr:col>
      <xdr:colOff>1866900</xdr:colOff>
      <xdr:row>1</xdr:row>
      <xdr:rowOff>152400</xdr:rowOff>
    </xdr:from>
    <xdr:to>
      <xdr:col>1</xdr:col>
      <xdr:colOff>2377440</xdr:colOff>
      <xdr:row>3</xdr:row>
      <xdr:rowOff>129540</xdr:rowOff>
    </xdr:to>
    <xdr:pic>
      <xdr:nvPicPr>
        <xdr:cNvPr id="27" name="Graphic 26" descr="Shopping cart with solid fill">
          <a:extLst>
            <a:ext uri="{FF2B5EF4-FFF2-40B4-BE49-F238E27FC236}">
              <a16:creationId xmlns:a16="http://schemas.microsoft.com/office/drawing/2014/main" id="{7A118FB0-0A91-60F9-EAAD-9111071117AA}"/>
            </a:ext>
          </a:extLst>
        </xdr:cNvPr>
        <xdr:cNvPicPr>
          <a:picLocks noChangeAspect="1"/>
        </xdr:cNvPicPr>
      </xdr:nvPicPr>
      <xdr:blipFill>
        <a:blip xmlns:r="http://schemas.openxmlformats.org/officeDocument/2006/relationships" r:embed="rId12">
          <a:alphaModFix amt="99000"/>
          <a:extLst>
            <a:ext uri="{96DAC541-7B7A-43D3-8B79-37D633B846F1}">
              <asvg:svgBlip xmlns:asvg="http://schemas.microsoft.com/office/drawing/2016/SVG/main" r:embed="rId13"/>
            </a:ext>
          </a:extLst>
        </a:blip>
        <a:stretch>
          <a:fillRect/>
        </a:stretch>
      </xdr:blipFill>
      <xdr:spPr>
        <a:xfrm>
          <a:off x="2476500" y="335280"/>
          <a:ext cx="510540" cy="510540"/>
        </a:xfrm>
        <a:prstGeom prst="rect">
          <a:avLst/>
        </a:prstGeom>
        <a:effectLst>
          <a:outerShdw blurRad="63500" sx="102000" sy="102000" algn="ctr" rotWithShape="0">
            <a:prstClr val="black">
              <a:alpha val="40000"/>
            </a:prstClr>
          </a:outerShdw>
        </a:effectLst>
      </xdr:spPr>
    </xdr:pic>
    <xdr:clientData/>
  </xdr:twoCellAnchor>
  <xdr:twoCellAnchor>
    <xdr:from>
      <xdr:col>2</xdr:col>
      <xdr:colOff>60960</xdr:colOff>
      <xdr:row>1</xdr:row>
      <xdr:rowOff>106680</xdr:rowOff>
    </xdr:from>
    <xdr:to>
      <xdr:col>3</xdr:col>
      <xdr:colOff>457200</xdr:colOff>
      <xdr:row>3</xdr:row>
      <xdr:rowOff>91440</xdr:rowOff>
    </xdr:to>
    <xdr:sp macro="" textlink="">
      <xdr:nvSpPr>
        <xdr:cNvPr id="28" name="TextBox 27">
          <a:extLst>
            <a:ext uri="{FF2B5EF4-FFF2-40B4-BE49-F238E27FC236}">
              <a16:creationId xmlns:a16="http://schemas.microsoft.com/office/drawing/2014/main" id="{BE306603-787B-DB0D-448E-677F4C997A9F}"/>
            </a:ext>
          </a:extLst>
        </xdr:cNvPr>
        <xdr:cNvSpPr txBox="1"/>
      </xdr:nvSpPr>
      <xdr:spPr>
        <a:xfrm>
          <a:off x="3093720" y="289560"/>
          <a:ext cx="1005840" cy="5181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709</a:t>
          </a:r>
        </a:p>
      </xdr:txBody>
    </xdr:sp>
    <xdr:clientData/>
  </xdr:twoCellAnchor>
  <xdr:twoCellAnchor>
    <xdr:from>
      <xdr:col>1</xdr:col>
      <xdr:colOff>2400300</xdr:colOff>
      <xdr:row>2</xdr:row>
      <xdr:rowOff>144780</xdr:rowOff>
    </xdr:from>
    <xdr:to>
      <xdr:col>3</xdr:col>
      <xdr:colOff>220980</xdr:colOff>
      <xdr:row>3</xdr:row>
      <xdr:rowOff>129540</xdr:rowOff>
    </xdr:to>
    <xdr:sp macro="" textlink="">
      <xdr:nvSpPr>
        <xdr:cNvPr id="29" name="TextBox 28">
          <a:extLst>
            <a:ext uri="{FF2B5EF4-FFF2-40B4-BE49-F238E27FC236}">
              <a16:creationId xmlns:a16="http://schemas.microsoft.com/office/drawing/2014/main" id="{27ED410E-2BBA-D127-24E9-CCA94C92489D}"/>
            </a:ext>
          </a:extLst>
        </xdr:cNvPr>
        <xdr:cNvSpPr txBox="1"/>
      </xdr:nvSpPr>
      <xdr:spPr>
        <a:xfrm>
          <a:off x="3009900" y="510540"/>
          <a:ext cx="853440" cy="3352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Orders</a:t>
          </a:r>
        </a:p>
      </xdr:txBody>
    </xdr:sp>
    <xdr:clientData/>
  </xdr:twoCellAnchor>
  <xdr:twoCellAnchor>
    <xdr:from>
      <xdr:col>5</xdr:col>
      <xdr:colOff>76200</xdr:colOff>
      <xdr:row>1</xdr:row>
      <xdr:rowOff>106680</xdr:rowOff>
    </xdr:from>
    <xdr:to>
      <xdr:col>6</xdr:col>
      <xdr:colOff>350520</xdr:colOff>
      <xdr:row>2</xdr:row>
      <xdr:rowOff>213360</xdr:rowOff>
    </xdr:to>
    <xdr:sp macro="" textlink="Sheet1!N2">
      <xdr:nvSpPr>
        <xdr:cNvPr id="30" name="TextBox 29">
          <a:extLst>
            <a:ext uri="{FF2B5EF4-FFF2-40B4-BE49-F238E27FC236}">
              <a16:creationId xmlns:a16="http://schemas.microsoft.com/office/drawing/2014/main" id="{0046998E-6103-BEA7-1418-891001D0685E}"/>
            </a:ext>
          </a:extLst>
        </xdr:cNvPr>
        <xdr:cNvSpPr txBox="1"/>
      </xdr:nvSpPr>
      <xdr:spPr>
        <a:xfrm>
          <a:off x="4937760" y="289560"/>
          <a:ext cx="883920" cy="28956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918F9C-68FA-4E8D-BBE7-E455E136CD80}" type="TxLink">
            <a:rPr lang="en-US" sz="1800" b="1" i="0" u="none" strike="noStrike">
              <a:solidFill>
                <a:schemeClr val="bg1"/>
              </a:solidFill>
              <a:latin typeface="Calibri"/>
              <a:ea typeface="Calibri"/>
              <a:cs typeface="Calibri"/>
            </a:rPr>
            <a:pPr/>
            <a:t>7.03</a:t>
          </a:fld>
          <a:endParaRPr lang="en-IN" sz="1800" b="1">
            <a:solidFill>
              <a:schemeClr val="bg1"/>
            </a:solidFill>
          </a:endParaRPr>
        </a:p>
      </xdr:txBody>
    </xdr:sp>
    <xdr:clientData/>
  </xdr:twoCellAnchor>
  <xdr:twoCellAnchor>
    <xdr:from>
      <xdr:col>4</xdr:col>
      <xdr:colOff>441960</xdr:colOff>
      <xdr:row>2</xdr:row>
      <xdr:rowOff>281940</xdr:rowOff>
    </xdr:from>
    <xdr:to>
      <xdr:col>6</xdr:col>
      <xdr:colOff>502920</xdr:colOff>
      <xdr:row>3</xdr:row>
      <xdr:rowOff>167640</xdr:rowOff>
    </xdr:to>
    <xdr:sp macro="" textlink="">
      <xdr:nvSpPr>
        <xdr:cNvPr id="31" name="TextBox 30">
          <a:extLst>
            <a:ext uri="{FF2B5EF4-FFF2-40B4-BE49-F238E27FC236}">
              <a16:creationId xmlns:a16="http://schemas.microsoft.com/office/drawing/2014/main" id="{03DC48CB-E431-424B-B8EF-C10652C3D997}"/>
            </a:ext>
          </a:extLst>
        </xdr:cNvPr>
        <xdr:cNvSpPr txBox="1"/>
      </xdr:nvSpPr>
      <xdr:spPr>
        <a:xfrm>
          <a:off x="4693920" y="647700"/>
          <a:ext cx="1280160" cy="23622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rPr>
            <a:t>Ratings</a:t>
          </a:r>
          <a:r>
            <a:rPr lang="en-IN" sz="1000" b="1" baseline="0">
              <a:solidFill>
                <a:schemeClr val="bg1"/>
              </a:solidFill>
            </a:rPr>
            <a:t> given by cus</a:t>
          </a:r>
          <a:endParaRPr lang="en-IN" sz="1000" b="1">
            <a:solidFill>
              <a:schemeClr val="bg1"/>
            </a:solidFill>
          </a:endParaRPr>
        </a:p>
      </xdr:txBody>
    </xdr:sp>
    <xdr:clientData/>
  </xdr:twoCellAnchor>
  <xdr:twoCellAnchor>
    <xdr:from>
      <xdr:col>8</xdr:col>
      <xdr:colOff>487680</xdr:colOff>
      <xdr:row>1</xdr:row>
      <xdr:rowOff>68580</xdr:rowOff>
    </xdr:from>
    <xdr:to>
      <xdr:col>11</xdr:col>
      <xdr:colOff>403860</xdr:colOff>
      <xdr:row>4</xdr:row>
      <xdr:rowOff>91440</xdr:rowOff>
    </xdr:to>
    <xdr:sp macro="" textlink="">
      <xdr:nvSpPr>
        <xdr:cNvPr id="32" name="TextBox 31">
          <a:extLst>
            <a:ext uri="{FF2B5EF4-FFF2-40B4-BE49-F238E27FC236}">
              <a16:creationId xmlns:a16="http://schemas.microsoft.com/office/drawing/2014/main" id="{1DF411E2-A4DF-A80C-8C25-E64D4DB940E2}"/>
            </a:ext>
          </a:extLst>
        </xdr:cNvPr>
        <xdr:cNvSpPr txBox="1"/>
      </xdr:nvSpPr>
      <xdr:spPr>
        <a:xfrm>
          <a:off x="7178040" y="251460"/>
          <a:ext cx="1744980" cy="73914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Roch Cousineau</a:t>
          </a:r>
          <a:br>
            <a:rPr lang="en-IN" sz="1200" b="1">
              <a:solidFill>
                <a:schemeClr val="bg1"/>
              </a:solidFill>
            </a:rPr>
          </a:br>
          <a:r>
            <a:rPr lang="en-IN" sz="1200" b="1">
              <a:solidFill>
                <a:schemeClr val="bg1"/>
              </a:solidFill>
            </a:rPr>
            <a:t>Adrien Martin</a:t>
          </a:r>
          <a:br>
            <a:rPr lang="en-IN" sz="1200" b="1">
              <a:solidFill>
                <a:schemeClr val="bg1"/>
              </a:solidFill>
            </a:rPr>
          </a:br>
          <a:r>
            <a:rPr lang="en-IN" sz="1200" b="1">
              <a:solidFill>
                <a:schemeClr val="bg1"/>
              </a:solidFill>
            </a:rPr>
            <a:t>Albain Forestier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259080</xdr:colOff>
      <xdr:row>0</xdr:row>
      <xdr:rowOff>129540</xdr:rowOff>
    </xdr:from>
    <xdr:to>
      <xdr:col>22</xdr:col>
      <xdr:colOff>75377</xdr:colOff>
      <xdr:row>27</xdr:row>
      <xdr:rowOff>144780</xdr:rowOff>
    </xdr:to>
    <xdr:sp macro="" textlink="">
      <xdr:nvSpPr>
        <xdr:cNvPr id="2" name="Rectangle: Rounded Corners 1">
          <a:extLst>
            <a:ext uri="{FF2B5EF4-FFF2-40B4-BE49-F238E27FC236}">
              <a16:creationId xmlns:a16="http://schemas.microsoft.com/office/drawing/2014/main" id="{38BAEA99-3A21-4709-7F03-EA8750E236E6}"/>
            </a:ext>
          </a:extLst>
        </xdr:cNvPr>
        <xdr:cNvSpPr/>
      </xdr:nvSpPr>
      <xdr:spPr>
        <a:xfrm>
          <a:off x="259080" y="129540"/>
          <a:ext cx="13227497" cy="4953000"/>
        </a:xfrm>
        <a:prstGeom prst="roundRect">
          <a:avLst>
            <a:gd name="adj" fmla="val 11572"/>
          </a:avLst>
        </a:prstGeom>
        <a:solidFill>
          <a:schemeClr val="bg1">
            <a:alpha val="99000"/>
          </a:schemeClr>
        </a:solidFill>
        <a:ln>
          <a:noFill/>
        </a:ln>
        <a:effectLst>
          <a:outerShdw blurRad="647700" dist="38100" sx="102000" sy="102000" algn="ctr" rotWithShape="0">
            <a:prstClr val="black">
              <a:alpha val="29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0</xdr:col>
      <xdr:colOff>285750</xdr:colOff>
      <xdr:row>7</xdr:row>
      <xdr:rowOff>60960</xdr:rowOff>
    </xdr:from>
    <xdr:to>
      <xdr:col>1</xdr:col>
      <xdr:colOff>53340</xdr:colOff>
      <xdr:row>22</xdr:row>
      <xdr:rowOff>30480</xdr:rowOff>
    </xdr:to>
    <xdr:sp macro="" textlink="">
      <xdr:nvSpPr>
        <xdr:cNvPr id="12" name="Flowchart: Manual Operation 11">
          <a:extLst>
            <a:ext uri="{FF2B5EF4-FFF2-40B4-BE49-F238E27FC236}">
              <a16:creationId xmlns:a16="http://schemas.microsoft.com/office/drawing/2014/main" id="{A7405C69-39D7-43FD-0BF8-07F2AD71E45A}"/>
            </a:ext>
          </a:extLst>
        </xdr:cNvPr>
        <xdr:cNvSpPr/>
      </xdr:nvSpPr>
      <xdr:spPr>
        <a:xfrm rot="16200000">
          <a:off x="-882015" y="2508885"/>
          <a:ext cx="2712720" cy="377190"/>
        </a:xfrm>
        <a:custGeom>
          <a:avLst/>
          <a:gdLst>
            <a:gd name="connsiteX0" fmla="*/ 0 w 10000"/>
            <a:gd name="connsiteY0" fmla="*/ 0 h 10000"/>
            <a:gd name="connsiteX1" fmla="*/ 10000 w 10000"/>
            <a:gd name="connsiteY1" fmla="*/ 0 h 10000"/>
            <a:gd name="connsiteX2" fmla="*/ 8000 w 10000"/>
            <a:gd name="connsiteY2" fmla="*/ 10000 h 10000"/>
            <a:gd name="connsiteX3" fmla="*/ 2000 w 10000"/>
            <a:gd name="connsiteY3" fmla="*/ 10000 h 10000"/>
            <a:gd name="connsiteX4" fmla="*/ 0 w 10000"/>
            <a:gd name="connsiteY4" fmla="*/ 0 h 10000"/>
            <a:gd name="connsiteX0" fmla="*/ 439 w 10439"/>
            <a:gd name="connsiteY0" fmla="*/ 0 h 10000"/>
            <a:gd name="connsiteX1" fmla="*/ 10439 w 10439"/>
            <a:gd name="connsiteY1" fmla="*/ 0 h 10000"/>
            <a:gd name="connsiteX2" fmla="*/ 8439 w 10439"/>
            <a:gd name="connsiteY2" fmla="*/ 10000 h 10000"/>
            <a:gd name="connsiteX3" fmla="*/ 2439 w 10439"/>
            <a:gd name="connsiteY3" fmla="*/ 10000 h 10000"/>
            <a:gd name="connsiteX4" fmla="*/ 439 w 10439"/>
            <a:gd name="connsiteY4" fmla="*/ 0 h 10000"/>
            <a:gd name="connsiteX0" fmla="*/ 439 w 10878"/>
            <a:gd name="connsiteY0" fmla="*/ 0 h 10000"/>
            <a:gd name="connsiteX1" fmla="*/ 10439 w 10878"/>
            <a:gd name="connsiteY1" fmla="*/ 0 h 10000"/>
            <a:gd name="connsiteX2" fmla="*/ 8439 w 10878"/>
            <a:gd name="connsiteY2" fmla="*/ 10000 h 10000"/>
            <a:gd name="connsiteX3" fmla="*/ 2439 w 10878"/>
            <a:gd name="connsiteY3" fmla="*/ 10000 h 10000"/>
            <a:gd name="connsiteX4" fmla="*/ 439 w 10878"/>
            <a:gd name="connsiteY4" fmla="*/ 0 h 10000"/>
            <a:gd name="connsiteX0" fmla="*/ 0 w 10439"/>
            <a:gd name="connsiteY0" fmla="*/ 0 h 10000"/>
            <a:gd name="connsiteX1" fmla="*/ 10000 w 10439"/>
            <a:gd name="connsiteY1" fmla="*/ 0 h 10000"/>
            <a:gd name="connsiteX2" fmla="*/ 8000 w 10439"/>
            <a:gd name="connsiteY2" fmla="*/ 10000 h 10000"/>
            <a:gd name="connsiteX3" fmla="*/ 2000 w 10439"/>
            <a:gd name="connsiteY3" fmla="*/ 10000 h 10000"/>
            <a:gd name="connsiteX4" fmla="*/ 0 w 10439"/>
            <a:gd name="connsiteY4" fmla="*/ 0 h 10000"/>
            <a:gd name="connsiteX0" fmla="*/ 0 w 10439"/>
            <a:gd name="connsiteY0" fmla="*/ 0 h 10000"/>
            <a:gd name="connsiteX1" fmla="*/ 10000 w 10439"/>
            <a:gd name="connsiteY1" fmla="*/ 0 h 10000"/>
            <a:gd name="connsiteX2" fmla="*/ 8000 w 10439"/>
            <a:gd name="connsiteY2" fmla="*/ 10000 h 10000"/>
            <a:gd name="connsiteX3" fmla="*/ 2000 w 10439"/>
            <a:gd name="connsiteY3" fmla="*/ 10000 h 10000"/>
            <a:gd name="connsiteX4" fmla="*/ 0 w 10439"/>
            <a:gd name="connsiteY4" fmla="*/ 0 h 10000"/>
            <a:gd name="connsiteX0" fmla="*/ 0 w 10000"/>
            <a:gd name="connsiteY0" fmla="*/ 0 h 10000"/>
            <a:gd name="connsiteX1" fmla="*/ 10000 w 10000"/>
            <a:gd name="connsiteY1" fmla="*/ 0 h 10000"/>
            <a:gd name="connsiteX2" fmla="*/ 8000 w 10000"/>
            <a:gd name="connsiteY2" fmla="*/ 10000 h 10000"/>
            <a:gd name="connsiteX3" fmla="*/ 2000 w 10000"/>
            <a:gd name="connsiteY3" fmla="*/ 10000 h 10000"/>
            <a:gd name="connsiteX4" fmla="*/ 0 w 10000"/>
            <a:gd name="connsiteY4" fmla="*/ 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000" h="10000">
              <a:moveTo>
                <a:pt x="0" y="0"/>
              </a:moveTo>
              <a:lnTo>
                <a:pt x="10000" y="0"/>
              </a:lnTo>
              <a:cubicBezTo>
                <a:pt x="8353" y="2414"/>
                <a:pt x="9333" y="8333"/>
                <a:pt x="8000" y="10000"/>
              </a:cubicBezTo>
              <a:lnTo>
                <a:pt x="2000" y="10000"/>
              </a:lnTo>
              <a:cubicBezTo>
                <a:pt x="667" y="8333"/>
                <a:pt x="1647" y="4157"/>
                <a:pt x="0" y="0"/>
              </a:cubicBezTo>
              <a:close/>
            </a:path>
          </a:pathLst>
        </a:custGeom>
        <a:solidFill>
          <a:srgbClr val="046C6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76200</xdr:colOff>
      <xdr:row>2</xdr:row>
      <xdr:rowOff>137160</xdr:rowOff>
    </xdr:from>
    <xdr:to>
      <xdr:col>21</xdr:col>
      <xdr:colOff>251100</xdr:colOff>
      <xdr:row>8</xdr:row>
      <xdr:rowOff>119880</xdr:rowOff>
    </xdr:to>
    <xdr:grpSp>
      <xdr:nvGrpSpPr>
        <xdr:cNvPr id="3" name="Group 2">
          <a:extLst>
            <a:ext uri="{FF2B5EF4-FFF2-40B4-BE49-F238E27FC236}">
              <a16:creationId xmlns:a16="http://schemas.microsoft.com/office/drawing/2014/main" id="{CD5037C7-7066-6AA4-1F23-91974B30A78A}"/>
            </a:ext>
          </a:extLst>
        </xdr:cNvPr>
        <xdr:cNvGrpSpPr/>
      </xdr:nvGrpSpPr>
      <xdr:grpSpPr>
        <a:xfrm>
          <a:off x="685800" y="502920"/>
          <a:ext cx="12366900" cy="1080000"/>
          <a:chOff x="685800" y="624840"/>
          <a:chExt cx="12366900" cy="1080000"/>
        </a:xfrm>
        <a:effectLst>
          <a:outerShdw blurRad="939800" sx="102000" sy="102000" algn="ctr" rotWithShape="0">
            <a:srgbClr val="4FFFFF">
              <a:alpha val="40000"/>
            </a:srgbClr>
          </a:outerShdw>
        </a:effectLst>
      </xdr:grpSpPr>
      <xdr:sp macro="" textlink="">
        <xdr:nvSpPr>
          <xdr:cNvPr id="28" name="Rectangle: Rounded Corners 27">
            <a:extLst>
              <a:ext uri="{FF2B5EF4-FFF2-40B4-BE49-F238E27FC236}">
                <a16:creationId xmlns:a16="http://schemas.microsoft.com/office/drawing/2014/main" id="{B5EE3B0D-F60D-F0C4-2E56-75B0CC4A0942}"/>
              </a:ext>
            </a:extLst>
          </xdr:cNvPr>
          <xdr:cNvSpPr/>
        </xdr:nvSpPr>
        <xdr:spPr>
          <a:xfrm>
            <a:off x="3947160" y="624840"/>
            <a:ext cx="2880000" cy="1080000"/>
          </a:xfrm>
          <a:prstGeom prst="roundRect">
            <a:avLst/>
          </a:prstGeom>
          <a:solidFill>
            <a:srgbClr val="175D55">
              <a:alpha val="85000"/>
            </a:srgbClr>
          </a:solidFill>
          <a:ln w="9525" cap="flat">
            <a:noFill/>
            <a:prstDash val="solid"/>
            <a:miter/>
          </a:ln>
          <a:effectLst>
            <a:outerShdw blurRad="317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F8BEB2B9-E1EC-4BED-E4B5-BF7679E12C03}"/>
              </a:ext>
            </a:extLst>
          </xdr:cNvPr>
          <xdr:cNvSpPr/>
        </xdr:nvSpPr>
        <xdr:spPr>
          <a:xfrm>
            <a:off x="7139940" y="624840"/>
            <a:ext cx="2880000" cy="1080000"/>
          </a:xfrm>
          <a:prstGeom prst="roundRect">
            <a:avLst/>
          </a:prstGeom>
          <a:solidFill>
            <a:srgbClr val="175D55">
              <a:alpha val="85000"/>
            </a:srgbClr>
          </a:solidFill>
          <a:ln w="9525" cap="flat">
            <a:noFill/>
            <a:prstDash val="solid"/>
            <a:miter/>
          </a:ln>
          <a:effectLst>
            <a:outerShdw blurRad="317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03EB261F-2436-4F46-93A4-CBCB22C0E9B9}"/>
              </a:ext>
            </a:extLst>
          </xdr:cNvPr>
          <xdr:cNvSpPr/>
        </xdr:nvSpPr>
        <xdr:spPr>
          <a:xfrm>
            <a:off x="10172700" y="624840"/>
            <a:ext cx="2880000" cy="1080000"/>
          </a:xfrm>
          <a:prstGeom prst="roundRect">
            <a:avLst/>
          </a:prstGeom>
          <a:solidFill>
            <a:srgbClr val="175D55">
              <a:alpha val="85000"/>
            </a:srgbClr>
          </a:solidFill>
          <a:ln w="9525" cap="flat">
            <a:noFill/>
            <a:prstDash val="solid"/>
            <a:miter/>
          </a:ln>
          <a:effectLst>
            <a:outerShdw blurRad="317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56C46ABE-E7E3-5950-811A-9C3197D60A02}"/>
              </a:ext>
            </a:extLst>
          </xdr:cNvPr>
          <xdr:cNvSpPr/>
        </xdr:nvSpPr>
        <xdr:spPr>
          <a:xfrm>
            <a:off x="685800" y="624840"/>
            <a:ext cx="2880000" cy="1080000"/>
          </a:xfrm>
          <a:prstGeom prst="roundRect">
            <a:avLst/>
          </a:prstGeom>
          <a:solidFill>
            <a:srgbClr val="175D55">
              <a:alpha val="85000"/>
            </a:srgbClr>
          </a:solidFill>
          <a:ln w="9525" cap="flat">
            <a:noFill/>
            <a:prstDash val="solid"/>
            <a:miter/>
          </a:ln>
          <a:effectLst>
            <a:outerShdw blurRad="317500" sx="102000" sy="102000" algn="ctr" rotWithShape="0">
              <a:prstClr val="black">
                <a:alpha val="2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16</xdr:col>
      <xdr:colOff>281940</xdr:colOff>
      <xdr:row>8</xdr:row>
      <xdr:rowOff>144780</xdr:rowOff>
    </xdr:from>
    <xdr:to>
      <xdr:col>21</xdr:col>
      <xdr:colOff>563880</xdr:colOff>
      <xdr:row>22</xdr:row>
      <xdr:rowOff>22860</xdr:rowOff>
    </xdr:to>
    <xdr:sp macro="" textlink="">
      <xdr:nvSpPr>
        <xdr:cNvPr id="33" name="Rectangle: Rounded Corners 32">
          <a:extLst>
            <a:ext uri="{FF2B5EF4-FFF2-40B4-BE49-F238E27FC236}">
              <a16:creationId xmlns:a16="http://schemas.microsoft.com/office/drawing/2014/main" id="{CAF83EFD-23DF-1729-A9A7-8B97FA295C33}"/>
            </a:ext>
          </a:extLst>
        </xdr:cNvPr>
        <xdr:cNvSpPr/>
      </xdr:nvSpPr>
      <xdr:spPr>
        <a:xfrm rot="5400000">
          <a:off x="10481310" y="1162050"/>
          <a:ext cx="2438400" cy="3329940"/>
        </a:xfrm>
        <a:prstGeom prst="roundRect">
          <a:avLst>
            <a:gd name="adj" fmla="val 11520"/>
          </a:avLst>
        </a:prstGeom>
        <a:solidFill>
          <a:schemeClr val="bg1"/>
        </a:solidFill>
        <a:ln>
          <a:noFill/>
        </a:ln>
        <a:effectLst>
          <a:outerShdw blurRad="787400" sx="102000" sy="102000" algn="ctr" rotWithShape="0">
            <a:srgbClr val="2D9D91">
              <a:alpha val="5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358963</xdr:colOff>
      <xdr:row>11</xdr:row>
      <xdr:rowOff>121920</xdr:rowOff>
    </xdr:from>
    <xdr:to>
      <xdr:col>21</xdr:col>
      <xdr:colOff>495300</xdr:colOff>
      <xdr:row>21</xdr:row>
      <xdr:rowOff>167640</xdr:rowOff>
    </xdr:to>
    <xdr:graphicFrame macro="">
      <xdr:nvGraphicFramePr>
        <xdr:cNvPr id="35" name="Chart 34">
          <a:extLst>
            <a:ext uri="{FF2B5EF4-FFF2-40B4-BE49-F238E27FC236}">
              <a16:creationId xmlns:a16="http://schemas.microsoft.com/office/drawing/2014/main" id="{46159BAF-FBE3-46D1-A99B-95CCF8E1A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220980</xdr:colOff>
      <xdr:row>10</xdr:row>
      <xdr:rowOff>15240</xdr:rowOff>
    </xdr:from>
    <xdr:to>
      <xdr:col>7</xdr:col>
      <xdr:colOff>586740</xdr:colOff>
      <xdr:row>18</xdr:row>
      <xdr:rowOff>167640</xdr:rowOff>
    </xdr:to>
    <xdr:sp macro="" textlink="">
      <xdr:nvSpPr>
        <xdr:cNvPr id="38" name="Rectangle: Rounded Corners 37">
          <a:extLst>
            <a:ext uri="{FF2B5EF4-FFF2-40B4-BE49-F238E27FC236}">
              <a16:creationId xmlns:a16="http://schemas.microsoft.com/office/drawing/2014/main" id="{3EA3E1B1-111D-4B49-41D5-4735C3AC5921}"/>
            </a:ext>
          </a:extLst>
        </xdr:cNvPr>
        <xdr:cNvSpPr/>
      </xdr:nvSpPr>
      <xdr:spPr>
        <a:xfrm>
          <a:off x="830580" y="1844040"/>
          <a:ext cx="4023360" cy="1615440"/>
        </a:xfrm>
        <a:prstGeom prst="roundRect">
          <a:avLst/>
        </a:prstGeom>
        <a:solidFill>
          <a:schemeClr val="bg1"/>
        </a:solidFill>
        <a:ln>
          <a:noFill/>
        </a:ln>
        <a:effectLst>
          <a:outerShdw blurRad="787400" sx="102000" sy="102000" algn="ctr" rotWithShape="0">
            <a:srgbClr val="2D9D91">
              <a:alpha val="5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153224</xdr:colOff>
      <xdr:row>19</xdr:row>
      <xdr:rowOff>154734</xdr:rowOff>
    </xdr:from>
    <xdr:to>
      <xdr:col>8</xdr:col>
      <xdr:colOff>242604</xdr:colOff>
      <xdr:row>26</xdr:row>
      <xdr:rowOff>168464</xdr:rowOff>
    </xdr:to>
    <xdr:sp macro="" textlink="">
      <xdr:nvSpPr>
        <xdr:cNvPr id="39" name="Rectangle: Rounded Corners 38">
          <a:extLst>
            <a:ext uri="{FF2B5EF4-FFF2-40B4-BE49-F238E27FC236}">
              <a16:creationId xmlns:a16="http://schemas.microsoft.com/office/drawing/2014/main" id="{6788D914-20EB-C417-B75C-1EEF66FA0E4F}"/>
            </a:ext>
          </a:extLst>
        </xdr:cNvPr>
        <xdr:cNvSpPr/>
      </xdr:nvSpPr>
      <xdr:spPr>
        <a:xfrm>
          <a:off x="762824" y="3629454"/>
          <a:ext cx="4356580" cy="1293890"/>
        </a:xfrm>
        <a:prstGeom prst="roundRect">
          <a:avLst/>
        </a:prstGeom>
        <a:solidFill>
          <a:schemeClr val="bg1"/>
        </a:solidFill>
        <a:ln>
          <a:noFill/>
        </a:ln>
        <a:effectLst>
          <a:outerShdw blurRad="787400" sx="102000" sy="102000" algn="ctr" rotWithShape="0">
            <a:srgbClr val="2D9D91">
              <a:alpha val="5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464820</xdr:colOff>
      <xdr:row>19</xdr:row>
      <xdr:rowOff>114300</xdr:rowOff>
    </xdr:from>
    <xdr:to>
      <xdr:col>16</xdr:col>
      <xdr:colOff>91440</xdr:colOff>
      <xdr:row>27</xdr:row>
      <xdr:rowOff>29863</xdr:rowOff>
    </xdr:to>
    <xdr:sp macro="" textlink="">
      <xdr:nvSpPr>
        <xdr:cNvPr id="40" name="Rectangle: Rounded Corners 39">
          <a:extLst>
            <a:ext uri="{FF2B5EF4-FFF2-40B4-BE49-F238E27FC236}">
              <a16:creationId xmlns:a16="http://schemas.microsoft.com/office/drawing/2014/main" id="{4185D401-E8CF-090D-16F0-A7AFB050CE37}"/>
            </a:ext>
          </a:extLst>
        </xdr:cNvPr>
        <xdr:cNvSpPr/>
      </xdr:nvSpPr>
      <xdr:spPr>
        <a:xfrm>
          <a:off x="5341620" y="3589020"/>
          <a:ext cx="4503420" cy="1378603"/>
        </a:xfrm>
        <a:prstGeom prst="roundRect">
          <a:avLst/>
        </a:prstGeom>
        <a:solidFill>
          <a:schemeClr val="bg1"/>
        </a:solidFill>
        <a:ln>
          <a:noFill/>
        </a:ln>
        <a:effectLst>
          <a:outerShdw blurRad="787400" sx="102000" sy="102000" algn="ctr" rotWithShape="0">
            <a:srgbClr val="2D9D91">
              <a:alpha val="5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599870</xdr:colOff>
      <xdr:row>18</xdr:row>
      <xdr:rowOff>106680</xdr:rowOff>
    </xdr:from>
    <xdr:to>
      <xdr:col>8</xdr:col>
      <xdr:colOff>320040</xdr:colOff>
      <xdr:row>27</xdr:row>
      <xdr:rowOff>166954</xdr:rowOff>
    </xdr:to>
    <xdr:graphicFrame macro="">
      <xdr:nvGraphicFramePr>
        <xdr:cNvPr id="41" name="Chart 40">
          <a:extLst>
            <a:ext uri="{FF2B5EF4-FFF2-40B4-BE49-F238E27FC236}">
              <a16:creationId xmlns:a16="http://schemas.microsoft.com/office/drawing/2014/main" id="{7BA99796-5B4F-4F5F-9362-4DCC5DF10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169492</xdr:colOff>
      <xdr:row>18</xdr:row>
      <xdr:rowOff>1</xdr:rowOff>
    </xdr:from>
    <xdr:to>
      <xdr:col>16</xdr:col>
      <xdr:colOff>327660</xdr:colOff>
      <xdr:row>27</xdr:row>
      <xdr:rowOff>137161</xdr:rowOff>
    </xdr:to>
    <xdr:graphicFrame macro="">
      <xdr:nvGraphicFramePr>
        <xdr:cNvPr id="42" name="Chart 41">
          <a:extLst>
            <a:ext uri="{FF2B5EF4-FFF2-40B4-BE49-F238E27FC236}">
              <a16:creationId xmlns:a16="http://schemas.microsoft.com/office/drawing/2014/main" id="{8A741BCE-E4FC-4D1D-8BAF-F084ECA32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129540</xdr:colOff>
      <xdr:row>10</xdr:row>
      <xdr:rowOff>45720</xdr:rowOff>
    </xdr:from>
    <xdr:to>
      <xdr:col>12</xdr:col>
      <xdr:colOff>175260</xdr:colOff>
      <xdr:row>18</xdr:row>
      <xdr:rowOff>144780</xdr:rowOff>
    </xdr:to>
    <xdr:sp macro="" textlink="">
      <xdr:nvSpPr>
        <xdr:cNvPr id="45" name="Rectangle: Rounded Corners 44">
          <a:extLst>
            <a:ext uri="{FF2B5EF4-FFF2-40B4-BE49-F238E27FC236}">
              <a16:creationId xmlns:a16="http://schemas.microsoft.com/office/drawing/2014/main" id="{DE130D25-052A-70B7-E1A5-7A1D1FF29A2B}"/>
            </a:ext>
          </a:extLst>
        </xdr:cNvPr>
        <xdr:cNvSpPr/>
      </xdr:nvSpPr>
      <xdr:spPr>
        <a:xfrm>
          <a:off x="5006340" y="1874520"/>
          <a:ext cx="2484120" cy="1562100"/>
        </a:xfrm>
        <a:prstGeom prst="roundRect">
          <a:avLst/>
        </a:prstGeom>
        <a:solidFill>
          <a:schemeClr val="bg1"/>
        </a:solidFill>
        <a:ln>
          <a:noFill/>
        </a:ln>
        <a:effectLst>
          <a:outerShdw blurRad="787400" sx="102000" sy="102000" algn="ctr" rotWithShape="0">
            <a:srgbClr val="2D9D91">
              <a:alpha val="56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441960</xdr:colOff>
      <xdr:row>11</xdr:row>
      <xdr:rowOff>121920</xdr:rowOff>
    </xdr:from>
    <xdr:to>
      <xdr:col>8</xdr:col>
      <xdr:colOff>121920</xdr:colOff>
      <xdr:row>19</xdr:row>
      <xdr:rowOff>175260</xdr:rowOff>
    </xdr:to>
    <xdr:graphicFrame macro="">
      <xdr:nvGraphicFramePr>
        <xdr:cNvPr id="47" name="Chart 46">
          <a:extLst>
            <a:ext uri="{FF2B5EF4-FFF2-40B4-BE49-F238E27FC236}">
              <a16:creationId xmlns:a16="http://schemas.microsoft.com/office/drawing/2014/main" id="{67868FD1-6C11-4463-83CA-0EBAF3D17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274320</xdr:colOff>
      <xdr:row>10</xdr:row>
      <xdr:rowOff>60960</xdr:rowOff>
    </xdr:from>
    <xdr:to>
      <xdr:col>11</xdr:col>
      <xdr:colOff>457200</xdr:colOff>
      <xdr:row>19</xdr:row>
      <xdr:rowOff>137160</xdr:rowOff>
    </xdr:to>
    <xdr:graphicFrame macro="">
      <xdr:nvGraphicFramePr>
        <xdr:cNvPr id="48" name="Chart 47">
          <a:extLst>
            <a:ext uri="{FF2B5EF4-FFF2-40B4-BE49-F238E27FC236}">
              <a16:creationId xmlns:a16="http://schemas.microsoft.com/office/drawing/2014/main" id="{B0DDF853-B3C8-40AA-8BBE-12E607F42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327660</xdr:colOff>
      <xdr:row>10</xdr:row>
      <xdr:rowOff>76201</xdr:rowOff>
    </xdr:from>
    <xdr:to>
      <xdr:col>16</xdr:col>
      <xdr:colOff>152400</xdr:colOff>
      <xdr:row>18</xdr:row>
      <xdr:rowOff>60960</xdr:rowOff>
    </xdr:to>
    <mc:AlternateContent xmlns:mc="http://schemas.openxmlformats.org/markup-compatibility/2006" xmlns:a14="http://schemas.microsoft.com/office/drawing/2010/main">
      <mc:Choice Requires="a14">
        <xdr:graphicFrame macro="">
          <xdr:nvGraphicFramePr>
            <xdr:cNvPr id="49" name="Region">
              <a:extLst>
                <a:ext uri="{FF2B5EF4-FFF2-40B4-BE49-F238E27FC236}">
                  <a16:creationId xmlns:a16="http://schemas.microsoft.com/office/drawing/2014/main" id="{D3DE1049-8BBD-4D6C-8E8F-C56DF45BE8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42860" y="1905001"/>
              <a:ext cx="226314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388620</xdr:colOff>
      <xdr:row>22</xdr:row>
      <xdr:rowOff>68580</xdr:rowOff>
    </xdr:from>
    <xdr:to>
      <xdr:col>21</xdr:col>
      <xdr:colOff>350520</xdr:colOff>
      <xdr:row>27</xdr:row>
      <xdr:rowOff>30480</xdr:rowOff>
    </xdr:to>
    <mc:AlternateContent xmlns:mc="http://schemas.openxmlformats.org/markup-compatibility/2006" xmlns:a14="http://schemas.microsoft.com/office/drawing/2010/main">
      <mc:Choice Requires="a14">
        <xdr:graphicFrame macro="">
          <xdr:nvGraphicFramePr>
            <xdr:cNvPr id="4" name="Product ID 1">
              <a:extLst>
                <a:ext uri="{FF2B5EF4-FFF2-40B4-BE49-F238E27FC236}">
                  <a16:creationId xmlns:a16="http://schemas.microsoft.com/office/drawing/2014/main" id="{48937EEF-6DC7-47F0-88D3-557EC5497261}"/>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10142220" y="4091940"/>
              <a:ext cx="30099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121920</xdr:colOff>
      <xdr:row>2</xdr:row>
      <xdr:rowOff>137160</xdr:rowOff>
    </xdr:from>
    <xdr:to>
      <xdr:col>5</xdr:col>
      <xdr:colOff>304800</xdr:colOff>
      <xdr:row>5</xdr:row>
      <xdr:rowOff>106680</xdr:rowOff>
    </xdr:to>
    <xdr:sp macro="" textlink="Sheet6!I2">
      <xdr:nvSpPr>
        <xdr:cNvPr id="5" name="TextBox 4">
          <a:extLst>
            <a:ext uri="{FF2B5EF4-FFF2-40B4-BE49-F238E27FC236}">
              <a16:creationId xmlns:a16="http://schemas.microsoft.com/office/drawing/2014/main" id="{FD410818-6F9E-FCE1-86AE-291ECB0DBD78}"/>
            </a:ext>
          </a:extLst>
        </xdr:cNvPr>
        <xdr:cNvSpPr txBox="1"/>
      </xdr:nvSpPr>
      <xdr:spPr>
        <a:xfrm>
          <a:off x="1950720" y="502920"/>
          <a:ext cx="14020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91A0E0-2E9B-4F2B-B56B-162EE312902B}" type="TxLink">
            <a:rPr lang="en-US"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rPr>
            <a:pPr/>
            <a:t>438968</a:t>
          </a:fld>
          <a:endParaRPr lang="en-IN" sz="2400" b="1">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ndParaRPr>
        </a:p>
      </xdr:txBody>
    </xdr:sp>
    <xdr:clientData/>
  </xdr:twoCellAnchor>
  <xdr:twoCellAnchor>
    <xdr:from>
      <xdr:col>8</xdr:col>
      <xdr:colOff>487680</xdr:colOff>
      <xdr:row>2</xdr:row>
      <xdr:rowOff>137160</xdr:rowOff>
    </xdr:from>
    <xdr:to>
      <xdr:col>11</xdr:col>
      <xdr:colOff>60960</xdr:colOff>
      <xdr:row>6</xdr:row>
      <xdr:rowOff>137160</xdr:rowOff>
    </xdr:to>
    <xdr:sp macro="" textlink="Sheet6!I3">
      <xdr:nvSpPr>
        <xdr:cNvPr id="6" name="TextBox 5">
          <a:extLst>
            <a:ext uri="{FF2B5EF4-FFF2-40B4-BE49-F238E27FC236}">
              <a16:creationId xmlns:a16="http://schemas.microsoft.com/office/drawing/2014/main" id="{34952DB8-E215-048F-8918-CB54D645D3B3}"/>
            </a:ext>
          </a:extLst>
        </xdr:cNvPr>
        <xdr:cNvSpPr txBox="1"/>
      </xdr:nvSpPr>
      <xdr:spPr>
        <a:xfrm>
          <a:off x="5364480" y="502920"/>
          <a:ext cx="1402080" cy="73152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761230C-DE8D-4894-8A7F-FABF29F73D55}" type="TxLink">
            <a:rPr lang="en-US"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rPr>
            <a:pPr marL="0" indent="0"/>
            <a:t>794</a:t>
          </a:fld>
          <a:endParaRPr lang="en-IN"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endParaRPr>
        </a:p>
      </xdr:txBody>
    </xdr:sp>
    <xdr:clientData/>
  </xdr:twoCellAnchor>
  <xdr:twoCellAnchor>
    <xdr:from>
      <xdr:col>13</xdr:col>
      <xdr:colOff>449580</xdr:colOff>
      <xdr:row>2</xdr:row>
      <xdr:rowOff>137160</xdr:rowOff>
    </xdr:from>
    <xdr:to>
      <xdr:col>16</xdr:col>
      <xdr:colOff>22860</xdr:colOff>
      <xdr:row>5</xdr:row>
      <xdr:rowOff>106680</xdr:rowOff>
    </xdr:to>
    <xdr:sp macro="" textlink="Sheet6!I5">
      <xdr:nvSpPr>
        <xdr:cNvPr id="7" name="TextBox 6">
          <a:extLst>
            <a:ext uri="{FF2B5EF4-FFF2-40B4-BE49-F238E27FC236}">
              <a16:creationId xmlns:a16="http://schemas.microsoft.com/office/drawing/2014/main" id="{81698166-49EB-D4B0-DA30-3922432B8195}"/>
            </a:ext>
          </a:extLst>
        </xdr:cNvPr>
        <xdr:cNvSpPr txBox="1"/>
      </xdr:nvSpPr>
      <xdr:spPr>
        <a:xfrm>
          <a:off x="8374380" y="502920"/>
          <a:ext cx="14020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97ED62-D78F-4EB1-B427-5C99A0F03A70}" type="TxLink">
            <a:rPr lang="en-US"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rPr>
            <a:pPr marL="0" indent="0"/>
            <a:t>553</a:t>
          </a:fld>
          <a:endParaRPr lang="en-IN"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endParaRPr>
        </a:p>
      </xdr:txBody>
    </xdr:sp>
    <xdr:clientData/>
  </xdr:twoCellAnchor>
  <xdr:twoCellAnchor editAs="oneCell">
    <xdr:from>
      <xdr:col>1</xdr:col>
      <xdr:colOff>114300</xdr:colOff>
      <xdr:row>3</xdr:row>
      <xdr:rowOff>22860</xdr:rowOff>
    </xdr:from>
    <xdr:to>
      <xdr:col>2</xdr:col>
      <xdr:colOff>419100</xdr:colOff>
      <xdr:row>8</xdr:row>
      <xdr:rowOff>22860</xdr:rowOff>
    </xdr:to>
    <xdr:pic>
      <xdr:nvPicPr>
        <xdr:cNvPr id="9" name="Graphic 8" descr="Rocket with solid fill">
          <a:extLst>
            <a:ext uri="{FF2B5EF4-FFF2-40B4-BE49-F238E27FC236}">
              <a16:creationId xmlns:a16="http://schemas.microsoft.com/office/drawing/2014/main" id="{E733E6F7-41E3-C56B-F438-0EB861CDBE8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23900" y="571500"/>
          <a:ext cx="914400" cy="914400"/>
        </a:xfrm>
        <a:prstGeom prst="rect">
          <a:avLst/>
        </a:prstGeom>
        <a:effectLst>
          <a:outerShdw blurRad="317500" sx="102000" sy="102000" algn="ctr" rotWithShape="0">
            <a:prstClr val="black">
              <a:alpha val="25000"/>
            </a:prstClr>
          </a:outerShdw>
        </a:effectLst>
      </xdr:spPr>
    </xdr:pic>
    <xdr:clientData/>
  </xdr:twoCellAnchor>
  <xdr:twoCellAnchor editAs="oneCell">
    <xdr:from>
      <xdr:col>6</xdr:col>
      <xdr:colOff>335280</xdr:colOff>
      <xdr:row>2</xdr:row>
      <xdr:rowOff>137160</xdr:rowOff>
    </xdr:from>
    <xdr:to>
      <xdr:col>8</xdr:col>
      <xdr:colOff>30480</xdr:colOff>
      <xdr:row>7</xdr:row>
      <xdr:rowOff>137160</xdr:rowOff>
    </xdr:to>
    <xdr:pic>
      <xdr:nvPicPr>
        <xdr:cNvPr id="11" name="Graphic 10" descr="Burger and drink with solid fill">
          <a:extLst>
            <a:ext uri="{FF2B5EF4-FFF2-40B4-BE49-F238E27FC236}">
              <a16:creationId xmlns:a16="http://schemas.microsoft.com/office/drawing/2014/main" id="{7D99196B-8167-5139-3D1E-F943CE7A5F5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992880" y="502920"/>
          <a:ext cx="914400" cy="914400"/>
        </a:xfrm>
        <a:prstGeom prst="rect">
          <a:avLst/>
        </a:prstGeom>
        <a:effectLst/>
      </xdr:spPr>
    </xdr:pic>
    <xdr:clientData/>
  </xdr:twoCellAnchor>
  <xdr:twoCellAnchor>
    <xdr:from>
      <xdr:col>18</xdr:col>
      <xdr:colOff>533400</xdr:colOff>
      <xdr:row>2</xdr:row>
      <xdr:rowOff>137160</xdr:rowOff>
    </xdr:from>
    <xdr:to>
      <xdr:col>21</xdr:col>
      <xdr:colOff>106680</xdr:colOff>
      <xdr:row>5</xdr:row>
      <xdr:rowOff>106680</xdr:rowOff>
    </xdr:to>
    <xdr:sp macro="" textlink="Sheet6!I4">
      <xdr:nvSpPr>
        <xdr:cNvPr id="13" name="TextBox 12">
          <a:extLst>
            <a:ext uri="{FF2B5EF4-FFF2-40B4-BE49-F238E27FC236}">
              <a16:creationId xmlns:a16="http://schemas.microsoft.com/office/drawing/2014/main" id="{06F64B9A-38CB-3932-ECA9-404B54081347}"/>
            </a:ext>
          </a:extLst>
        </xdr:cNvPr>
        <xdr:cNvSpPr txBox="1"/>
      </xdr:nvSpPr>
      <xdr:spPr>
        <a:xfrm>
          <a:off x="11506200" y="502920"/>
          <a:ext cx="14020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BF42AE4-20FD-4C41-8A33-D05BE42ABB4D}" type="TxLink">
            <a:rPr lang="en-US"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rPr>
            <a:pPr marL="0" indent="0"/>
            <a:t>24%</a:t>
          </a:fld>
          <a:endParaRPr lang="en-IN" sz="2400" b="1" i="0" u="none" strike="noStrike">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endParaRPr>
        </a:p>
      </xdr:txBody>
    </xdr:sp>
    <xdr:clientData/>
  </xdr:twoCellAnchor>
  <xdr:twoCellAnchor editAs="oneCell">
    <xdr:from>
      <xdr:col>11</xdr:col>
      <xdr:colOff>525780</xdr:colOff>
      <xdr:row>3</xdr:row>
      <xdr:rowOff>0</xdr:rowOff>
    </xdr:from>
    <xdr:to>
      <xdr:col>13</xdr:col>
      <xdr:colOff>220980</xdr:colOff>
      <xdr:row>8</xdr:row>
      <xdr:rowOff>0</xdr:rowOff>
    </xdr:to>
    <xdr:pic>
      <xdr:nvPicPr>
        <xdr:cNvPr id="15" name="Graphic 14" descr="Database with solid fill">
          <a:extLst>
            <a:ext uri="{FF2B5EF4-FFF2-40B4-BE49-F238E27FC236}">
              <a16:creationId xmlns:a16="http://schemas.microsoft.com/office/drawing/2014/main" id="{A9F58208-A937-CEAE-9029-A1FB79546DE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231380" y="548640"/>
          <a:ext cx="914400" cy="914400"/>
        </a:xfrm>
        <a:prstGeom prst="rect">
          <a:avLst/>
        </a:prstGeom>
        <a:effectLst/>
      </xdr:spPr>
    </xdr:pic>
    <xdr:clientData/>
  </xdr:twoCellAnchor>
  <xdr:twoCellAnchor editAs="oneCell">
    <xdr:from>
      <xdr:col>16</xdr:col>
      <xdr:colOff>579120</xdr:colOff>
      <xdr:row>2</xdr:row>
      <xdr:rowOff>121920</xdr:rowOff>
    </xdr:from>
    <xdr:to>
      <xdr:col>18</xdr:col>
      <xdr:colOff>274320</xdr:colOff>
      <xdr:row>7</xdr:row>
      <xdr:rowOff>121920</xdr:rowOff>
    </xdr:to>
    <xdr:pic>
      <xdr:nvPicPr>
        <xdr:cNvPr id="17" name="Graphic 16" descr="Scales of justice with solid fill">
          <a:extLst>
            <a:ext uri="{FF2B5EF4-FFF2-40B4-BE49-F238E27FC236}">
              <a16:creationId xmlns:a16="http://schemas.microsoft.com/office/drawing/2014/main" id="{0682F604-AE91-E398-5764-D8753ED68D6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332720" y="487680"/>
          <a:ext cx="914400" cy="914400"/>
        </a:xfrm>
        <a:prstGeom prst="rect">
          <a:avLst/>
        </a:prstGeom>
        <a:effectLst/>
      </xdr:spPr>
    </xdr:pic>
    <xdr:clientData/>
  </xdr:twoCellAnchor>
  <xdr:twoCellAnchor>
    <xdr:from>
      <xdr:col>3</xdr:col>
      <xdr:colOff>144780</xdr:colOff>
      <xdr:row>5</xdr:row>
      <xdr:rowOff>121920</xdr:rowOff>
    </xdr:from>
    <xdr:to>
      <xdr:col>5</xdr:col>
      <xdr:colOff>327660</xdr:colOff>
      <xdr:row>8</xdr:row>
      <xdr:rowOff>91440</xdr:rowOff>
    </xdr:to>
    <xdr:sp macro="" textlink="">
      <xdr:nvSpPr>
        <xdr:cNvPr id="18" name="TextBox 17">
          <a:extLst>
            <a:ext uri="{FF2B5EF4-FFF2-40B4-BE49-F238E27FC236}">
              <a16:creationId xmlns:a16="http://schemas.microsoft.com/office/drawing/2014/main" id="{CD293079-8CF8-66DD-01FB-03090919D55A}"/>
            </a:ext>
          </a:extLst>
        </xdr:cNvPr>
        <xdr:cNvSpPr txBox="1"/>
      </xdr:nvSpPr>
      <xdr:spPr>
        <a:xfrm>
          <a:off x="1973580" y="1036320"/>
          <a:ext cx="14020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Totel</a:t>
          </a:r>
          <a:r>
            <a:rPr lang="en-US" sz="1800" b="1" i="0" u="none" strike="noStrike" baseline="0">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sales</a:t>
          </a:r>
          <a:endPar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8</xdr:col>
      <xdr:colOff>236220</xdr:colOff>
      <xdr:row>5</xdr:row>
      <xdr:rowOff>121920</xdr:rowOff>
    </xdr:from>
    <xdr:to>
      <xdr:col>10</xdr:col>
      <xdr:colOff>419100</xdr:colOff>
      <xdr:row>8</xdr:row>
      <xdr:rowOff>91440</xdr:rowOff>
    </xdr:to>
    <xdr:sp macro="" textlink="">
      <xdr:nvSpPr>
        <xdr:cNvPr id="22" name="TextBox 21">
          <a:extLst>
            <a:ext uri="{FF2B5EF4-FFF2-40B4-BE49-F238E27FC236}">
              <a16:creationId xmlns:a16="http://schemas.microsoft.com/office/drawing/2014/main" id="{ADD8B8F2-221F-4D9D-CDDD-877041E13ACE}"/>
            </a:ext>
          </a:extLst>
        </xdr:cNvPr>
        <xdr:cNvSpPr txBox="1"/>
      </xdr:nvSpPr>
      <xdr:spPr>
        <a:xfrm>
          <a:off x="5113020" y="1036320"/>
          <a:ext cx="14020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Totel</a:t>
          </a:r>
          <a:r>
            <a:rPr lang="en-US" sz="1800" b="1" i="0" u="none" strike="noStrike" baseline="0">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Orders</a:t>
          </a:r>
          <a:endPar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13</xdr:col>
      <xdr:colOff>381000</xdr:colOff>
      <xdr:row>5</xdr:row>
      <xdr:rowOff>121920</xdr:rowOff>
    </xdr:from>
    <xdr:to>
      <xdr:col>16</xdr:col>
      <xdr:colOff>266700</xdr:colOff>
      <xdr:row>8</xdr:row>
      <xdr:rowOff>91440</xdr:rowOff>
    </xdr:to>
    <xdr:sp macro="" textlink="">
      <xdr:nvSpPr>
        <xdr:cNvPr id="23" name="TextBox 22">
          <a:extLst>
            <a:ext uri="{FF2B5EF4-FFF2-40B4-BE49-F238E27FC236}">
              <a16:creationId xmlns:a16="http://schemas.microsoft.com/office/drawing/2014/main" id="{D8561256-8418-2385-F201-82CA793426BC}"/>
            </a:ext>
          </a:extLst>
        </xdr:cNvPr>
        <xdr:cNvSpPr txBox="1"/>
      </xdr:nvSpPr>
      <xdr:spPr>
        <a:xfrm>
          <a:off x="8305800" y="1036320"/>
          <a:ext cx="171450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Per</a:t>
          </a:r>
          <a:r>
            <a:rPr lang="en-US" sz="1800" b="1" i="0" u="none" strike="noStrike" baseline="0">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Day Sales</a:t>
          </a:r>
          <a:endPar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18</xdr:col>
      <xdr:colOff>411480</xdr:colOff>
      <xdr:row>5</xdr:row>
      <xdr:rowOff>121920</xdr:rowOff>
    </xdr:from>
    <xdr:to>
      <xdr:col>21</xdr:col>
      <xdr:colOff>327660</xdr:colOff>
      <xdr:row>8</xdr:row>
      <xdr:rowOff>91440</xdr:rowOff>
    </xdr:to>
    <xdr:sp macro="" textlink="">
      <xdr:nvSpPr>
        <xdr:cNvPr id="24" name="TextBox 23">
          <a:extLst>
            <a:ext uri="{FF2B5EF4-FFF2-40B4-BE49-F238E27FC236}">
              <a16:creationId xmlns:a16="http://schemas.microsoft.com/office/drawing/2014/main" id="{FDE4E3AD-1432-53B4-E585-7D799B8FE07B}"/>
            </a:ext>
          </a:extLst>
        </xdr:cNvPr>
        <xdr:cNvSpPr txBox="1"/>
      </xdr:nvSpPr>
      <xdr:spPr>
        <a:xfrm>
          <a:off x="11384280" y="1036320"/>
          <a:ext cx="174498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Huge</a:t>
          </a:r>
          <a:r>
            <a:rPr lang="en-US" sz="1800" b="1" i="0" u="none" strike="noStrike" baseline="0">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Discount</a:t>
          </a:r>
          <a:endParaRPr lang="en-US" sz="1800" b="1" i="0" u="none" strike="noStrike">
            <a:ln>
              <a:no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0</xdr:col>
      <xdr:colOff>316440</xdr:colOff>
      <xdr:row>9</xdr:row>
      <xdr:rowOff>137160</xdr:rowOff>
    </xdr:from>
    <xdr:to>
      <xdr:col>1</xdr:col>
      <xdr:colOff>66840</xdr:colOff>
      <xdr:row>19</xdr:row>
      <xdr:rowOff>90900</xdr:rowOff>
    </xdr:to>
    <xdr:grpSp>
      <xdr:nvGrpSpPr>
        <xdr:cNvPr id="51" name="Group 50">
          <a:extLst>
            <a:ext uri="{FF2B5EF4-FFF2-40B4-BE49-F238E27FC236}">
              <a16:creationId xmlns:a16="http://schemas.microsoft.com/office/drawing/2014/main" id="{440BC9B0-5F13-BCF2-0732-77B5B1D78B38}"/>
            </a:ext>
          </a:extLst>
        </xdr:cNvPr>
        <xdr:cNvGrpSpPr/>
      </xdr:nvGrpSpPr>
      <xdr:grpSpPr>
        <a:xfrm>
          <a:off x="316440" y="1783080"/>
          <a:ext cx="360000" cy="1782540"/>
          <a:chOff x="316440" y="1783080"/>
          <a:chExt cx="360000" cy="1782540"/>
        </a:xfrm>
        <a:solidFill>
          <a:srgbClr val="4CFADD">
            <a:alpha val="90000"/>
          </a:srgbClr>
        </a:solidFill>
      </xdr:grpSpPr>
      <xdr:pic>
        <xdr:nvPicPr>
          <xdr:cNvPr id="26" name="Graphic 25" descr="Burger and drink with solid fill">
            <a:extLst>
              <a:ext uri="{FF2B5EF4-FFF2-40B4-BE49-F238E27FC236}">
                <a16:creationId xmlns:a16="http://schemas.microsoft.com/office/drawing/2014/main" id="{08196A60-2F02-6685-AA7A-61AEAFC379E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16440" y="1783080"/>
            <a:ext cx="360000" cy="360000"/>
          </a:xfrm>
          <a:prstGeom prst="rect">
            <a:avLst/>
          </a:prstGeom>
          <a:effectLst>
            <a:outerShdw blurRad="317500" sx="102000" sy="102000" algn="ctr" rotWithShape="0">
              <a:prstClr val="black">
                <a:alpha val="25000"/>
              </a:prstClr>
            </a:outerShdw>
          </a:effectLst>
        </xdr:spPr>
      </xdr:pic>
      <xdr:pic>
        <xdr:nvPicPr>
          <xdr:cNvPr id="32" name="Graphic 31" descr="Coffee with solid fill">
            <a:extLst>
              <a:ext uri="{FF2B5EF4-FFF2-40B4-BE49-F238E27FC236}">
                <a16:creationId xmlns:a16="http://schemas.microsoft.com/office/drawing/2014/main" id="{D5BECE04-A005-44AD-91D2-A2D585ED3DCC}"/>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316440" y="3205620"/>
            <a:ext cx="360000" cy="360000"/>
          </a:xfrm>
          <a:prstGeom prst="rect">
            <a:avLst/>
          </a:prstGeom>
          <a:effectLst>
            <a:outerShdw blurRad="317500" sx="102000" sy="102000" algn="ctr" rotWithShape="0">
              <a:prstClr val="black">
                <a:alpha val="25000"/>
              </a:prstClr>
            </a:outerShdw>
          </a:effectLst>
        </xdr:spPr>
      </xdr:pic>
      <xdr:pic>
        <xdr:nvPicPr>
          <xdr:cNvPr id="36" name="Graphic 35" descr="Fork and knife with solid fill">
            <a:extLst>
              <a:ext uri="{FF2B5EF4-FFF2-40B4-BE49-F238E27FC236}">
                <a16:creationId xmlns:a16="http://schemas.microsoft.com/office/drawing/2014/main" id="{4035B7AD-2F9C-8707-4A8D-CCE524D861BF}"/>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316440" y="2319300"/>
            <a:ext cx="360000" cy="360000"/>
          </a:xfrm>
          <a:prstGeom prst="rect">
            <a:avLst/>
          </a:prstGeom>
          <a:effectLst>
            <a:outerShdw blurRad="317500" sx="102000" sy="102000" algn="ctr" rotWithShape="0">
              <a:prstClr val="black">
                <a:alpha val="25000"/>
              </a:prstClr>
            </a:outerShdw>
          </a:effectLst>
        </xdr:spPr>
      </xdr:pic>
    </xdr:grpSp>
    <xdr:clientData/>
  </xdr:twoCellAnchor>
  <xdr:twoCellAnchor>
    <xdr:from>
      <xdr:col>0</xdr:col>
      <xdr:colOff>316440</xdr:colOff>
      <xdr:row>15</xdr:row>
      <xdr:rowOff>30900</xdr:rowOff>
    </xdr:from>
    <xdr:to>
      <xdr:col>1</xdr:col>
      <xdr:colOff>66840</xdr:colOff>
      <xdr:row>17</xdr:row>
      <xdr:rowOff>25140</xdr:rowOff>
    </xdr:to>
    <xdr:pic>
      <xdr:nvPicPr>
        <xdr:cNvPr id="46" name="Graphic 45" descr="Table setting with solid fill">
          <a:extLst>
            <a:ext uri="{FF2B5EF4-FFF2-40B4-BE49-F238E27FC236}">
              <a16:creationId xmlns:a16="http://schemas.microsoft.com/office/drawing/2014/main" id="{291DB711-45C5-8560-57A6-A86BD177A0B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316440" y="2774100"/>
          <a:ext cx="360000" cy="360000"/>
        </a:xfrm>
        <a:prstGeom prst="rect">
          <a:avLst/>
        </a:prstGeom>
      </xdr:spPr>
    </xdr:pic>
    <xdr:clientData/>
  </xdr:twoCellAnchor>
  <xdr:twoCellAnchor>
    <xdr:from>
      <xdr:col>7</xdr:col>
      <xdr:colOff>579120</xdr:colOff>
      <xdr:row>0</xdr:row>
      <xdr:rowOff>0</xdr:rowOff>
    </xdr:from>
    <xdr:to>
      <xdr:col>16</xdr:col>
      <xdr:colOff>579120</xdr:colOff>
      <xdr:row>2</xdr:row>
      <xdr:rowOff>152400</xdr:rowOff>
    </xdr:to>
    <xdr:sp macro="" textlink="">
      <xdr:nvSpPr>
        <xdr:cNvPr id="52" name="TextBox 51">
          <a:extLst>
            <a:ext uri="{FF2B5EF4-FFF2-40B4-BE49-F238E27FC236}">
              <a16:creationId xmlns:a16="http://schemas.microsoft.com/office/drawing/2014/main" id="{76993574-6D82-4252-B177-03F5B90FA632}"/>
            </a:ext>
          </a:extLst>
        </xdr:cNvPr>
        <xdr:cNvSpPr txBox="1"/>
      </xdr:nvSpPr>
      <xdr:spPr>
        <a:xfrm>
          <a:off x="4846320" y="0"/>
          <a:ext cx="5486400" cy="51816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ln>
                <a:noFill/>
              </a:ln>
              <a:solidFill>
                <a:srgbClr val="FFFF00">
                  <a:alpha val="93000"/>
                </a:srgbClr>
              </a:solidFill>
              <a:effectLst>
                <a:outerShdw blurRad="127000" dist="38100" dir="2700000" algn="tl" rotWithShape="0">
                  <a:prstClr val="black">
                    <a:alpha val="46000"/>
                  </a:prstClr>
                </a:outerShdw>
              </a:effectLst>
              <a:latin typeface="Arial Black" panose="020B0A04020102020204" pitchFamily="34" charset="0"/>
              <a:ea typeface="Calibri"/>
              <a:cs typeface="Calibri"/>
            </a:rPr>
            <a:t>FINANCE</a:t>
          </a:r>
          <a:r>
            <a:rPr lang="en-US" sz="2400" b="1" i="0" u="none" strike="noStrike" baseline="0">
              <a:ln>
                <a:noFill/>
              </a:ln>
              <a:solidFill>
                <a:srgbClr val="4FFFFF">
                  <a:alpha val="93000"/>
                </a:srgbClr>
              </a:solidFill>
              <a:effectLst>
                <a:outerShdw blurRad="127000" dist="38100" dir="2700000" algn="tl" rotWithShape="0">
                  <a:prstClr val="black">
                    <a:alpha val="46000"/>
                  </a:prstClr>
                </a:outerShdw>
              </a:effectLst>
              <a:latin typeface="Bauhaus 93" panose="04030905020B02020C02" pitchFamily="82" charset="0"/>
              <a:ea typeface="Calibri"/>
              <a:cs typeface="Calibri"/>
            </a:rPr>
            <a:t> </a:t>
          </a:r>
          <a:r>
            <a:rPr lang="en-US" sz="1800" b="1" i="0" u="none" strike="noStrike" baseline="0">
              <a:ln>
                <a:noFill/>
              </a:ln>
              <a:solidFill>
                <a:srgbClr val="FFFFFF">
                  <a:alpha val="93000"/>
                </a:srgbClr>
              </a:solidFill>
              <a:effectLst>
                <a:outerShdw blurRad="127000" dist="38100" dir="2700000" algn="tl" rotWithShape="0">
                  <a:prstClr val="black">
                    <a:alpha val="46000"/>
                  </a:prstClr>
                </a:outerShdw>
              </a:effectLst>
              <a:latin typeface="Arial Black" panose="020B0A04020102020204" pitchFamily="34" charset="0"/>
              <a:ea typeface="Calibri"/>
              <a:cs typeface="Calibri"/>
            </a:rPr>
            <a:t>DASHBOARD</a:t>
          </a:r>
          <a:endParaRPr lang="en-US" sz="1800" b="1" i="0" u="none" strike="noStrike">
            <a:ln>
              <a:noFill/>
            </a:ln>
            <a:solidFill>
              <a:srgbClr val="FFFFFF">
                <a:alpha val="93000"/>
              </a:srgbClr>
            </a:solidFill>
            <a:effectLst>
              <a:outerShdw blurRad="127000" dist="38100" dir="2700000" algn="tl" rotWithShape="0">
                <a:prstClr val="black">
                  <a:alpha val="46000"/>
                </a:prstClr>
              </a:outerShdw>
            </a:effectLst>
            <a:latin typeface="Arial Black" panose="020B0A04020102020204" pitchFamily="34" charset="0"/>
            <a:ea typeface="Calibri"/>
            <a:cs typeface="Calibri"/>
          </a:endParaRPr>
        </a:p>
      </xdr:txBody>
    </xdr:sp>
    <xdr:clientData/>
  </xdr:twoCellAnchor>
  <xdr:twoCellAnchor>
    <xdr:from>
      <xdr:col>3</xdr:col>
      <xdr:colOff>381000</xdr:colOff>
      <xdr:row>10</xdr:row>
      <xdr:rowOff>53340</xdr:rowOff>
    </xdr:from>
    <xdr:to>
      <xdr:col>5</xdr:col>
      <xdr:colOff>464820</xdr:colOff>
      <xdr:row>11</xdr:row>
      <xdr:rowOff>68580</xdr:rowOff>
    </xdr:to>
    <xdr:sp macro="" textlink="">
      <xdr:nvSpPr>
        <xdr:cNvPr id="10" name="TextBox 9">
          <a:extLst>
            <a:ext uri="{FF2B5EF4-FFF2-40B4-BE49-F238E27FC236}">
              <a16:creationId xmlns:a16="http://schemas.microsoft.com/office/drawing/2014/main" id="{28D1540D-D947-AA81-2962-D0FD8C53A914}"/>
            </a:ext>
          </a:extLst>
        </xdr:cNvPr>
        <xdr:cNvSpPr txBox="1"/>
      </xdr:nvSpPr>
      <xdr:spPr>
        <a:xfrm>
          <a:off x="2209800" y="1882140"/>
          <a:ext cx="1303020" cy="1981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Best Seals Product</a:t>
          </a:r>
        </a:p>
      </xdr:txBody>
    </xdr:sp>
    <xdr:clientData/>
  </xdr:twoCellAnchor>
  <xdr:twoCellAnchor>
    <xdr:from>
      <xdr:col>9</xdr:col>
      <xdr:colOff>38100</xdr:colOff>
      <xdr:row>10</xdr:row>
      <xdr:rowOff>91440</xdr:rowOff>
    </xdr:from>
    <xdr:to>
      <xdr:col>11</xdr:col>
      <xdr:colOff>121920</xdr:colOff>
      <xdr:row>11</xdr:row>
      <xdr:rowOff>106680</xdr:rowOff>
    </xdr:to>
    <xdr:sp macro="" textlink="">
      <xdr:nvSpPr>
        <xdr:cNvPr id="19" name="TextBox 18">
          <a:extLst>
            <a:ext uri="{FF2B5EF4-FFF2-40B4-BE49-F238E27FC236}">
              <a16:creationId xmlns:a16="http://schemas.microsoft.com/office/drawing/2014/main" id="{1B081D84-A89E-930F-B75B-5231091486B2}"/>
            </a:ext>
          </a:extLst>
        </xdr:cNvPr>
        <xdr:cNvSpPr txBox="1"/>
      </xdr:nvSpPr>
      <xdr:spPr>
        <a:xfrm>
          <a:off x="5524500" y="1920240"/>
          <a:ext cx="1303020" cy="1981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Best Seals Area</a:t>
          </a:r>
        </a:p>
      </xdr:txBody>
    </xdr:sp>
    <xdr:clientData/>
  </xdr:twoCellAnchor>
  <xdr:twoCellAnchor>
    <xdr:from>
      <xdr:col>3</xdr:col>
      <xdr:colOff>464820</xdr:colOff>
      <xdr:row>20</xdr:row>
      <xdr:rowOff>15240</xdr:rowOff>
    </xdr:from>
    <xdr:to>
      <xdr:col>5</xdr:col>
      <xdr:colOff>548640</xdr:colOff>
      <xdr:row>21</xdr:row>
      <xdr:rowOff>30480</xdr:rowOff>
    </xdr:to>
    <xdr:sp macro="" textlink="">
      <xdr:nvSpPr>
        <xdr:cNvPr id="20" name="TextBox 19">
          <a:extLst>
            <a:ext uri="{FF2B5EF4-FFF2-40B4-BE49-F238E27FC236}">
              <a16:creationId xmlns:a16="http://schemas.microsoft.com/office/drawing/2014/main" id="{B1ACF83B-1C05-3BFD-6AF0-4EEAFBA78A21}"/>
            </a:ext>
          </a:extLst>
        </xdr:cNvPr>
        <xdr:cNvSpPr txBox="1"/>
      </xdr:nvSpPr>
      <xdr:spPr>
        <a:xfrm>
          <a:off x="2293620" y="3672840"/>
          <a:ext cx="1303020" cy="1981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Day wiise</a:t>
          </a:r>
          <a:r>
            <a:rPr lang="en-IN" sz="1000" b="1" i="0" u="none" strike="noStrike" baseline="0">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sales </a:t>
          </a:r>
          <a:endPar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11</xdr:col>
      <xdr:colOff>381000</xdr:colOff>
      <xdr:row>19</xdr:row>
      <xdr:rowOff>152400</xdr:rowOff>
    </xdr:from>
    <xdr:to>
      <xdr:col>13</xdr:col>
      <xdr:colOff>464820</xdr:colOff>
      <xdr:row>20</xdr:row>
      <xdr:rowOff>167640</xdr:rowOff>
    </xdr:to>
    <xdr:sp macro="" textlink="">
      <xdr:nvSpPr>
        <xdr:cNvPr id="25" name="TextBox 24">
          <a:extLst>
            <a:ext uri="{FF2B5EF4-FFF2-40B4-BE49-F238E27FC236}">
              <a16:creationId xmlns:a16="http://schemas.microsoft.com/office/drawing/2014/main" id="{DF650118-992D-6C24-62F7-E6DF46B6894B}"/>
            </a:ext>
          </a:extLst>
        </xdr:cNvPr>
        <xdr:cNvSpPr txBox="1"/>
      </xdr:nvSpPr>
      <xdr:spPr>
        <a:xfrm>
          <a:off x="7086600" y="3627120"/>
          <a:ext cx="1303020" cy="1981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Day wiise</a:t>
          </a:r>
          <a:r>
            <a:rPr lang="en-IN" sz="1000" b="1" i="0" u="none" strike="noStrike" baseline="0">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Revenue</a:t>
          </a:r>
          <a:endParaRPr lang="en-IN" sz="10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twoCellAnchor>
    <xdr:from>
      <xdr:col>18</xdr:col>
      <xdr:colOff>0</xdr:colOff>
      <xdr:row>9</xdr:row>
      <xdr:rowOff>38100</xdr:rowOff>
    </xdr:from>
    <xdr:to>
      <xdr:col>20</xdr:col>
      <xdr:colOff>228600</xdr:colOff>
      <xdr:row>10</xdr:row>
      <xdr:rowOff>68580</xdr:rowOff>
    </xdr:to>
    <xdr:sp macro="" textlink="">
      <xdr:nvSpPr>
        <xdr:cNvPr id="27" name="TextBox 26">
          <a:extLst>
            <a:ext uri="{FF2B5EF4-FFF2-40B4-BE49-F238E27FC236}">
              <a16:creationId xmlns:a16="http://schemas.microsoft.com/office/drawing/2014/main" id="{E7B5091A-FB70-CD02-9772-DDB9095EEA2D}"/>
            </a:ext>
          </a:extLst>
        </xdr:cNvPr>
        <xdr:cNvSpPr txBox="1"/>
      </xdr:nvSpPr>
      <xdr:spPr>
        <a:xfrm>
          <a:off x="10972800" y="1684020"/>
          <a:ext cx="1447800" cy="2133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Product</a:t>
          </a:r>
          <a:r>
            <a:rPr lang="en-IN" sz="1200" b="1" i="0" u="none" strike="noStrike" baseline="0">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rPr>
            <a:t> best sales </a:t>
          </a:r>
          <a:endParaRPr lang="en-IN" sz="1200" b="1" i="0" u="none" strike="noStrike">
            <a:ln>
              <a:solidFill>
                <a:srgbClr val="4CFADD"/>
              </a:solidFill>
            </a:ln>
            <a:solidFill>
              <a:srgbClr val="4FFFFF">
                <a:alpha val="93000"/>
              </a:srgbClr>
            </a:solidFill>
            <a:effectLst>
              <a:outerShdw blurRad="127000" dist="38100" dir="2700000" algn="tl" rotWithShape="0">
                <a:prstClr val="black">
                  <a:alpha val="46000"/>
                </a:prstClr>
              </a:outerShdw>
            </a:effectLst>
            <a:latin typeface="+mn-lt"/>
            <a:ea typeface="Calibri"/>
            <a:cs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384848</xdr:colOff>
      <xdr:row>7</xdr:row>
      <xdr:rowOff>129540</xdr:rowOff>
    </xdr:from>
    <xdr:to>
      <xdr:col>18</xdr:col>
      <xdr:colOff>592666</xdr:colOff>
      <xdr:row>19</xdr:row>
      <xdr:rowOff>161637</xdr:rowOff>
    </xdr:to>
    <xdr:sp macro="" textlink="">
      <xdr:nvSpPr>
        <xdr:cNvPr id="14" name="Rectangle: Rounded Corners 13">
          <a:extLst>
            <a:ext uri="{FF2B5EF4-FFF2-40B4-BE49-F238E27FC236}">
              <a16:creationId xmlns:a16="http://schemas.microsoft.com/office/drawing/2014/main" id="{72CEC8A3-F3C5-911A-026C-8A92FB7AAE92}"/>
            </a:ext>
          </a:extLst>
        </xdr:cNvPr>
        <xdr:cNvSpPr/>
      </xdr:nvSpPr>
      <xdr:spPr>
        <a:xfrm>
          <a:off x="8919248" y="1390304"/>
          <a:ext cx="2646218" cy="2193406"/>
        </a:xfrm>
        <a:prstGeom prst="roundRect">
          <a:avLst>
            <a:gd name="adj" fmla="val 7576"/>
          </a:avLst>
        </a:prstGeom>
        <a:solidFill>
          <a:schemeClr val="bg1"/>
        </a:solidFill>
        <a:ln>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525779</xdr:colOff>
      <xdr:row>7</xdr:row>
      <xdr:rowOff>129540</xdr:rowOff>
    </xdr:from>
    <xdr:to>
      <xdr:col>14</xdr:col>
      <xdr:colOff>311726</xdr:colOff>
      <xdr:row>19</xdr:row>
      <xdr:rowOff>161637</xdr:rowOff>
    </xdr:to>
    <xdr:sp macro="" textlink="">
      <xdr:nvSpPr>
        <xdr:cNvPr id="13" name="Rectangle: Rounded Corners 12">
          <a:extLst>
            <a:ext uri="{FF2B5EF4-FFF2-40B4-BE49-F238E27FC236}">
              <a16:creationId xmlns:a16="http://schemas.microsoft.com/office/drawing/2014/main" id="{DCC39617-F0C7-6DD7-A25A-0E771F8A5713}"/>
            </a:ext>
          </a:extLst>
        </xdr:cNvPr>
        <xdr:cNvSpPr/>
      </xdr:nvSpPr>
      <xdr:spPr>
        <a:xfrm>
          <a:off x="5402579" y="1390304"/>
          <a:ext cx="3443547" cy="2193406"/>
        </a:xfrm>
        <a:prstGeom prst="roundRect">
          <a:avLst>
            <a:gd name="adj" fmla="val 7576"/>
          </a:avLst>
        </a:prstGeom>
        <a:solidFill>
          <a:schemeClr val="bg1"/>
        </a:solidFill>
        <a:ln>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20</xdr:row>
      <xdr:rowOff>7698</xdr:rowOff>
    </xdr:from>
    <xdr:to>
      <xdr:col>19</xdr:col>
      <xdr:colOff>23090</xdr:colOff>
      <xdr:row>32</xdr:row>
      <xdr:rowOff>41565</xdr:rowOff>
    </xdr:to>
    <xdr:sp macro="" textlink="">
      <xdr:nvSpPr>
        <xdr:cNvPr id="12" name="Rectangle: Rounded Corners 11">
          <a:extLst>
            <a:ext uri="{FF2B5EF4-FFF2-40B4-BE49-F238E27FC236}">
              <a16:creationId xmlns:a16="http://schemas.microsoft.com/office/drawing/2014/main" id="{411B37BE-3199-808E-F2B1-56E1F5B37716}"/>
            </a:ext>
          </a:extLst>
        </xdr:cNvPr>
        <xdr:cNvSpPr/>
      </xdr:nvSpPr>
      <xdr:spPr>
        <a:xfrm>
          <a:off x="0" y="3609880"/>
          <a:ext cx="11605490" cy="2195176"/>
        </a:xfrm>
        <a:prstGeom prst="roundRect">
          <a:avLst>
            <a:gd name="adj" fmla="val 5653"/>
          </a:avLst>
        </a:prstGeom>
        <a:solidFill>
          <a:schemeClr val="bg1"/>
        </a:solidFill>
        <a:ln>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15240</xdr:colOff>
      <xdr:row>7</xdr:row>
      <xdr:rowOff>129540</xdr:rowOff>
    </xdr:from>
    <xdr:to>
      <xdr:col>8</xdr:col>
      <xdr:colOff>449580</xdr:colOff>
      <xdr:row>19</xdr:row>
      <xdr:rowOff>153940</xdr:rowOff>
    </xdr:to>
    <xdr:sp macro="" textlink="">
      <xdr:nvSpPr>
        <xdr:cNvPr id="9" name="Rectangle: Rounded Corners 8">
          <a:extLst>
            <a:ext uri="{FF2B5EF4-FFF2-40B4-BE49-F238E27FC236}">
              <a16:creationId xmlns:a16="http://schemas.microsoft.com/office/drawing/2014/main" id="{B20F4663-2C75-69E2-0C7B-B3DEB3AD5998}"/>
            </a:ext>
          </a:extLst>
        </xdr:cNvPr>
        <xdr:cNvSpPr/>
      </xdr:nvSpPr>
      <xdr:spPr>
        <a:xfrm>
          <a:off x="15240" y="1422631"/>
          <a:ext cx="5298825" cy="2241127"/>
        </a:xfrm>
        <a:prstGeom prst="roundRect">
          <a:avLst>
            <a:gd name="adj" fmla="val 7576"/>
          </a:avLst>
        </a:prstGeom>
        <a:solidFill>
          <a:schemeClr val="bg1"/>
        </a:solidFill>
        <a:ln>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0</xdr:row>
      <xdr:rowOff>30480</xdr:rowOff>
    </xdr:from>
    <xdr:to>
      <xdr:col>18</xdr:col>
      <xdr:colOff>548640</xdr:colOff>
      <xdr:row>2</xdr:row>
      <xdr:rowOff>99060</xdr:rowOff>
    </xdr:to>
    <xdr:sp macro="" textlink="">
      <xdr:nvSpPr>
        <xdr:cNvPr id="2" name="Rectangle: Rounded Corners 1">
          <a:extLst>
            <a:ext uri="{FF2B5EF4-FFF2-40B4-BE49-F238E27FC236}">
              <a16:creationId xmlns:a16="http://schemas.microsoft.com/office/drawing/2014/main" id="{0D84608E-9221-DDE7-D6B4-07B786C0883F}"/>
            </a:ext>
          </a:extLst>
        </xdr:cNvPr>
        <xdr:cNvSpPr/>
      </xdr:nvSpPr>
      <xdr:spPr>
        <a:xfrm>
          <a:off x="0" y="30480"/>
          <a:ext cx="11521440" cy="434340"/>
        </a:xfrm>
        <a:prstGeom prst="roundRect">
          <a:avLst>
            <a:gd name="adj" fmla="val 22386"/>
          </a:avLst>
        </a:prstGeom>
        <a:solidFill>
          <a:schemeClr val="bg1"/>
        </a:solidFill>
        <a:ln>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533400</xdr:colOff>
      <xdr:row>10</xdr:row>
      <xdr:rowOff>144780</xdr:rowOff>
    </xdr:from>
    <xdr:to>
      <xdr:col>11</xdr:col>
      <xdr:colOff>365760</xdr:colOff>
      <xdr:row>12</xdr:row>
      <xdr:rowOff>137160</xdr:rowOff>
    </xdr:to>
    <xdr:cxnSp macro="">
      <xdr:nvCxnSpPr>
        <xdr:cNvPr id="74" name="Straight Connector 73">
          <a:extLst>
            <a:ext uri="{FF2B5EF4-FFF2-40B4-BE49-F238E27FC236}">
              <a16:creationId xmlns:a16="http://schemas.microsoft.com/office/drawing/2014/main" id="{CDDAA76E-1B07-40F4-E2C9-917D968632F7}"/>
            </a:ext>
          </a:extLst>
        </xdr:cNvPr>
        <xdr:cNvCxnSpPr/>
      </xdr:nvCxnSpPr>
      <xdr:spPr>
        <a:xfrm>
          <a:off x="6629400" y="1973580"/>
          <a:ext cx="441960" cy="358140"/>
        </a:xfrm>
        <a:prstGeom prst="line">
          <a:avLst/>
        </a:prstGeom>
        <a:solidFill>
          <a:srgbClr val="000000"/>
        </a:solidFill>
        <a:ln w="6648" cap="flat">
          <a:noFill/>
          <a:prstDash val="solid"/>
          <a:miter/>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xdr:colOff>
      <xdr:row>2</xdr:row>
      <xdr:rowOff>160020</xdr:rowOff>
    </xdr:from>
    <xdr:to>
      <xdr:col>19</xdr:col>
      <xdr:colOff>114300</xdr:colOff>
      <xdr:row>8</xdr:row>
      <xdr:rowOff>114300</xdr:rowOff>
    </xdr:to>
    <xdr:grpSp>
      <xdr:nvGrpSpPr>
        <xdr:cNvPr id="33" name="Group 32">
          <a:extLst>
            <a:ext uri="{FF2B5EF4-FFF2-40B4-BE49-F238E27FC236}">
              <a16:creationId xmlns:a16="http://schemas.microsoft.com/office/drawing/2014/main" id="{343EC3C5-70FB-9B14-62A1-65E5F9C19FA8}"/>
            </a:ext>
          </a:extLst>
        </xdr:cNvPr>
        <xdr:cNvGrpSpPr/>
      </xdr:nvGrpSpPr>
      <xdr:grpSpPr>
        <a:xfrm>
          <a:off x="22860" y="525780"/>
          <a:ext cx="11673840" cy="1051560"/>
          <a:chOff x="22860" y="518160"/>
          <a:chExt cx="11148060" cy="1051560"/>
        </a:xfrm>
      </xdr:grpSpPr>
      <xdr:grpSp>
        <xdr:nvGrpSpPr>
          <xdr:cNvPr id="5" name="Group 4">
            <a:extLst>
              <a:ext uri="{FF2B5EF4-FFF2-40B4-BE49-F238E27FC236}">
                <a16:creationId xmlns:a16="http://schemas.microsoft.com/office/drawing/2014/main" id="{B0126DF1-4F7F-AE68-C8AF-C2F5D8FA117E}"/>
              </a:ext>
            </a:extLst>
          </xdr:cNvPr>
          <xdr:cNvGrpSpPr/>
        </xdr:nvGrpSpPr>
        <xdr:grpSpPr>
          <a:xfrm>
            <a:off x="22860" y="518160"/>
            <a:ext cx="2160000" cy="815340"/>
            <a:chOff x="15240" y="883920"/>
            <a:chExt cx="1920240" cy="820715"/>
          </a:xfrm>
        </xdr:grpSpPr>
        <xdr:sp macro="" textlink="">
          <xdr:nvSpPr>
            <xdr:cNvPr id="3" name="Rectangle: Rounded Corners 2">
              <a:extLst>
                <a:ext uri="{FF2B5EF4-FFF2-40B4-BE49-F238E27FC236}">
                  <a16:creationId xmlns:a16="http://schemas.microsoft.com/office/drawing/2014/main" id="{6B5E9944-5086-01E9-DA04-C48105D62256}"/>
                </a:ext>
              </a:extLst>
            </xdr:cNvPr>
            <xdr:cNvSpPr/>
          </xdr:nvSpPr>
          <xdr:spPr>
            <a:xfrm>
              <a:off x="15240" y="899160"/>
              <a:ext cx="1920240" cy="805475"/>
            </a:xfrm>
            <a:prstGeom prst="roundRect">
              <a:avLst>
                <a:gd name="adj" fmla="val 22386"/>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92958E95-C863-FA23-9CB7-E64D5BD83E45}"/>
                </a:ext>
              </a:extLst>
            </xdr:cNvPr>
            <xdr:cNvSpPr/>
          </xdr:nvSpPr>
          <xdr:spPr>
            <a:xfrm rot="5400000">
              <a:off x="15240" y="899160"/>
              <a:ext cx="815340" cy="784860"/>
            </a:xfrm>
            <a:prstGeom prst="roundRect">
              <a:avLst>
                <a:gd name="adj" fmla="val 20444"/>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1" name="Group 20">
            <a:extLst>
              <a:ext uri="{FF2B5EF4-FFF2-40B4-BE49-F238E27FC236}">
                <a16:creationId xmlns:a16="http://schemas.microsoft.com/office/drawing/2014/main" id="{F88C3C1D-3B26-E6A8-7B5D-CC4C89AC7DCD}"/>
              </a:ext>
            </a:extLst>
          </xdr:cNvPr>
          <xdr:cNvGrpSpPr/>
        </xdr:nvGrpSpPr>
        <xdr:grpSpPr>
          <a:xfrm>
            <a:off x="2232660" y="548640"/>
            <a:ext cx="2160000" cy="810000"/>
            <a:chOff x="15240" y="883920"/>
            <a:chExt cx="1920240" cy="815340"/>
          </a:xfrm>
        </xdr:grpSpPr>
        <xdr:sp macro="" textlink="">
          <xdr:nvSpPr>
            <xdr:cNvPr id="22" name="Rectangle: Rounded Corners 21">
              <a:extLst>
                <a:ext uri="{FF2B5EF4-FFF2-40B4-BE49-F238E27FC236}">
                  <a16:creationId xmlns:a16="http://schemas.microsoft.com/office/drawing/2014/main" id="{9F054298-F93C-911E-A7F4-10AB030B29AA}"/>
                </a:ext>
              </a:extLst>
            </xdr:cNvPr>
            <xdr:cNvSpPr/>
          </xdr:nvSpPr>
          <xdr:spPr>
            <a:xfrm>
              <a:off x="15240" y="899160"/>
              <a:ext cx="1920240" cy="784860"/>
            </a:xfrm>
            <a:prstGeom prst="roundRect">
              <a:avLst>
                <a:gd name="adj" fmla="val 22386"/>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08EE8080-18A8-94CE-42DF-78366C84B9E8}"/>
                </a:ext>
              </a:extLst>
            </xdr:cNvPr>
            <xdr:cNvSpPr/>
          </xdr:nvSpPr>
          <xdr:spPr>
            <a:xfrm rot="5400000">
              <a:off x="15239" y="899160"/>
              <a:ext cx="815340" cy="784860"/>
            </a:xfrm>
            <a:prstGeom prst="roundRect">
              <a:avLst>
                <a:gd name="adj" fmla="val 20444"/>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9" name="Group 38">
            <a:extLst>
              <a:ext uri="{FF2B5EF4-FFF2-40B4-BE49-F238E27FC236}">
                <a16:creationId xmlns:a16="http://schemas.microsoft.com/office/drawing/2014/main" id="{AFE36BE1-DE61-B3BE-EDE7-6FBC5F7DACB7}"/>
              </a:ext>
            </a:extLst>
          </xdr:cNvPr>
          <xdr:cNvGrpSpPr/>
        </xdr:nvGrpSpPr>
        <xdr:grpSpPr>
          <a:xfrm>
            <a:off x="4457700" y="541020"/>
            <a:ext cx="2160000" cy="810000"/>
            <a:chOff x="15240" y="883920"/>
            <a:chExt cx="1920240" cy="815340"/>
          </a:xfrm>
        </xdr:grpSpPr>
        <xdr:sp macro="" textlink="">
          <xdr:nvSpPr>
            <xdr:cNvPr id="40" name="Rectangle: Rounded Corners 39">
              <a:extLst>
                <a:ext uri="{FF2B5EF4-FFF2-40B4-BE49-F238E27FC236}">
                  <a16:creationId xmlns:a16="http://schemas.microsoft.com/office/drawing/2014/main" id="{741C0CEB-2934-D5C0-F2D4-13B6D00B0F59}"/>
                </a:ext>
              </a:extLst>
            </xdr:cNvPr>
            <xdr:cNvSpPr/>
          </xdr:nvSpPr>
          <xdr:spPr>
            <a:xfrm>
              <a:off x="15240" y="899160"/>
              <a:ext cx="1920240" cy="784860"/>
            </a:xfrm>
            <a:prstGeom prst="roundRect">
              <a:avLst>
                <a:gd name="adj" fmla="val 22386"/>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Rectangle: Rounded Corners 40">
              <a:extLst>
                <a:ext uri="{FF2B5EF4-FFF2-40B4-BE49-F238E27FC236}">
                  <a16:creationId xmlns:a16="http://schemas.microsoft.com/office/drawing/2014/main" id="{ED2787F4-A95E-81C2-9F3B-CC69F906A3B7}"/>
                </a:ext>
              </a:extLst>
            </xdr:cNvPr>
            <xdr:cNvSpPr/>
          </xdr:nvSpPr>
          <xdr:spPr>
            <a:xfrm rot="5400000">
              <a:off x="15240" y="899160"/>
              <a:ext cx="815340" cy="784860"/>
            </a:xfrm>
            <a:prstGeom prst="roundRect">
              <a:avLst>
                <a:gd name="adj" fmla="val 20444"/>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42" name="Group 41">
            <a:extLst>
              <a:ext uri="{FF2B5EF4-FFF2-40B4-BE49-F238E27FC236}">
                <a16:creationId xmlns:a16="http://schemas.microsoft.com/office/drawing/2014/main" id="{491DA925-28CB-BEF1-8C6C-2D933830F1F6}"/>
              </a:ext>
            </a:extLst>
          </xdr:cNvPr>
          <xdr:cNvGrpSpPr/>
        </xdr:nvGrpSpPr>
        <xdr:grpSpPr>
          <a:xfrm>
            <a:off x="6667500" y="541020"/>
            <a:ext cx="2160000" cy="810000"/>
            <a:chOff x="15240" y="883920"/>
            <a:chExt cx="1920240" cy="815340"/>
          </a:xfrm>
        </xdr:grpSpPr>
        <xdr:sp macro="" textlink="">
          <xdr:nvSpPr>
            <xdr:cNvPr id="43" name="Rectangle: Rounded Corners 42">
              <a:extLst>
                <a:ext uri="{FF2B5EF4-FFF2-40B4-BE49-F238E27FC236}">
                  <a16:creationId xmlns:a16="http://schemas.microsoft.com/office/drawing/2014/main" id="{CC71328F-EA2F-D373-B662-13AD5EAD1B2B}"/>
                </a:ext>
              </a:extLst>
            </xdr:cNvPr>
            <xdr:cNvSpPr/>
          </xdr:nvSpPr>
          <xdr:spPr>
            <a:xfrm>
              <a:off x="15240" y="899160"/>
              <a:ext cx="1920240" cy="784860"/>
            </a:xfrm>
            <a:prstGeom prst="roundRect">
              <a:avLst>
                <a:gd name="adj" fmla="val 22386"/>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4" name="Rectangle: Rounded Corners 43">
              <a:extLst>
                <a:ext uri="{FF2B5EF4-FFF2-40B4-BE49-F238E27FC236}">
                  <a16:creationId xmlns:a16="http://schemas.microsoft.com/office/drawing/2014/main" id="{8B7F9825-7E0F-5814-8A37-57948113BFE7}"/>
                </a:ext>
              </a:extLst>
            </xdr:cNvPr>
            <xdr:cNvSpPr/>
          </xdr:nvSpPr>
          <xdr:spPr>
            <a:xfrm rot="5400000">
              <a:off x="15240" y="899160"/>
              <a:ext cx="815340" cy="784860"/>
            </a:xfrm>
            <a:prstGeom prst="roundRect">
              <a:avLst>
                <a:gd name="adj" fmla="val 20444"/>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45" name="Group 44">
            <a:extLst>
              <a:ext uri="{FF2B5EF4-FFF2-40B4-BE49-F238E27FC236}">
                <a16:creationId xmlns:a16="http://schemas.microsoft.com/office/drawing/2014/main" id="{EA0336DC-7E71-3AEB-CCB2-3D0D382D6426}"/>
              </a:ext>
            </a:extLst>
          </xdr:cNvPr>
          <xdr:cNvGrpSpPr/>
        </xdr:nvGrpSpPr>
        <xdr:grpSpPr>
          <a:xfrm>
            <a:off x="8884920" y="541020"/>
            <a:ext cx="2160000" cy="810000"/>
            <a:chOff x="15240" y="883920"/>
            <a:chExt cx="1920240" cy="815340"/>
          </a:xfrm>
        </xdr:grpSpPr>
        <xdr:sp macro="" textlink="">
          <xdr:nvSpPr>
            <xdr:cNvPr id="46" name="Rectangle: Rounded Corners 45">
              <a:extLst>
                <a:ext uri="{FF2B5EF4-FFF2-40B4-BE49-F238E27FC236}">
                  <a16:creationId xmlns:a16="http://schemas.microsoft.com/office/drawing/2014/main" id="{1A30CD7F-8F19-61AF-7BE1-A0FC33028D6B}"/>
                </a:ext>
              </a:extLst>
            </xdr:cNvPr>
            <xdr:cNvSpPr/>
          </xdr:nvSpPr>
          <xdr:spPr>
            <a:xfrm>
              <a:off x="15240" y="899160"/>
              <a:ext cx="1920240" cy="784860"/>
            </a:xfrm>
            <a:prstGeom prst="roundRect">
              <a:avLst>
                <a:gd name="adj" fmla="val 22386"/>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7" name="Rectangle: Rounded Corners 46">
              <a:extLst>
                <a:ext uri="{FF2B5EF4-FFF2-40B4-BE49-F238E27FC236}">
                  <a16:creationId xmlns:a16="http://schemas.microsoft.com/office/drawing/2014/main" id="{D81B6D5D-0AF1-F109-4231-29FCDC483B3E}"/>
                </a:ext>
              </a:extLst>
            </xdr:cNvPr>
            <xdr:cNvSpPr/>
          </xdr:nvSpPr>
          <xdr:spPr>
            <a:xfrm rot="5400000">
              <a:off x="15240" y="899160"/>
              <a:ext cx="815340" cy="784860"/>
            </a:xfrm>
            <a:prstGeom prst="roundRect">
              <a:avLst>
                <a:gd name="adj" fmla="val 20444"/>
              </a:avLst>
            </a:prstGeom>
            <a:solidFill>
              <a:schemeClr val="bg1"/>
            </a:soli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50" name="Graphic 49" descr="Coins with solid fill">
            <a:extLst>
              <a:ext uri="{FF2B5EF4-FFF2-40B4-BE49-F238E27FC236}">
                <a16:creationId xmlns:a16="http://schemas.microsoft.com/office/drawing/2014/main" id="{77562888-2E08-1852-5E39-E8C7A14DABA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6680" y="617220"/>
            <a:ext cx="655320" cy="655320"/>
          </a:xfrm>
          <a:prstGeom prst="rect">
            <a:avLst/>
          </a:prstGeom>
        </xdr:spPr>
      </xdr:pic>
      <xdr:pic>
        <xdr:nvPicPr>
          <xdr:cNvPr id="52" name="Graphic 51" descr="Money with solid fill">
            <a:extLst>
              <a:ext uri="{FF2B5EF4-FFF2-40B4-BE49-F238E27FC236}">
                <a16:creationId xmlns:a16="http://schemas.microsoft.com/office/drawing/2014/main" id="{EDF82CC4-484A-89E2-BBF0-BA6E25E017D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59800" y="622440"/>
            <a:ext cx="655320" cy="655320"/>
          </a:xfrm>
          <a:prstGeom prst="rect">
            <a:avLst/>
          </a:prstGeom>
        </xdr:spPr>
      </xdr:pic>
      <xdr:pic>
        <xdr:nvPicPr>
          <xdr:cNvPr id="54" name="Graphic 53" descr="Table setting with solid fill">
            <a:extLst>
              <a:ext uri="{FF2B5EF4-FFF2-40B4-BE49-F238E27FC236}">
                <a16:creationId xmlns:a16="http://schemas.microsoft.com/office/drawing/2014/main" id="{01FDD557-4889-E745-5D42-9F701BF7366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02480" y="624840"/>
            <a:ext cx="655320" cy="655320"/>
          </a:xfrm>
          <a:prstGeom prst="rect">
            <a:avLst/>
          </a:prstGeom>
        </xdr:spPr>
      </xdr:pic>
      <xdr:sp macro="" textlink="Sheet4!K797">
        <xdr:nvSpPr>
          <xdr:cNvPr id="55" name="TextBox 54">
            <a:extLst>
              <a:ext uri="{FF2B5EF4-FFF2-40B4-BE49-F238E27FC236}">
                <a16:creationId xmlns:a16="http://schemas.microsoft.com/office/drawing/2014/main" id="{4AB1C4D6-A2BA-7F6A-5B0D-D91524B7DCBD}"/>
              </a:ext>
            </a:extLst>
          </xdr:cNvPr>
          <xdr:cNvSpPr txBox="1"/>
        </xdr:nvSpPr>
        <xdr:spPr>
          <a:xfrm>
            <a:off x="1036320" y="594360"/>
            <a:ext cx="105156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AEECE8-E12B-40D6-A691-D2EFA8BD213E}" type="TxLink">
              <a:rPr lang="en-US" sz="18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a:t>237109</a:t>
            </a:fld>
            <a:endParaRPr lang="en-IN" sz="1800" b="1">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Sheet4!K798">
        <xdr:nvSpPr>
          <xdr:cNvPr id="56" name="TextBox 55">
            <a:extLst>
              <a:ext uri="{FF2B5EF4-FFF2-40B4-BE49-F238E27FC236}">
                <a16:creationId xmlns:a16="http://schemas.microsoft.com/office/drawing/2014/main" id="{F3C8CAE4-2C18-46D5-A727-10BC91FCABF4}"/>
              </a:ext>
            </a:extLst>
          </xdr:cNvPr>
          <xdr:cNvSpPr txBox="1"/>
        </xdr:nvSpPr>
        <xdr:spPr>
          <a:xfrm>
            <a:off x="3215640" y="624840"/>
            <a:ext cx="105156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4F15EA-FF81-48DA-9899-7DA0F055CFD1}" type="TxLink">
              <a:rPr lang="en-US" sz="18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marL="0" indent="0"/>
              <a:t>165705</a:t>
            </a:fld>
            <a:endParaRPr lang="en-IN" sz="18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Sheet4!H797">
        <xdr:nvSpPr>
          <xdr:cNvPr id="57" name="TextBox 56">
            <a:extLst>
              <a:ext uri="{FF2B5EF4-FFF2-40B4-BE49-F238E27FC236}">
                <a16:creationId xmlns:a16="http://schemas.microsoft.com/office/drawing/2014/main" id="{36027F79-F54C-4CE0-8B59-0DB52FDCAF37}"/>
              </a:ext>
            </a:extLst>
          </xdr:cNvPr>
          <xdr:cNvSpPr txBox="1"/>
        </xdr:nvSpPr>
        <xdr:spPr>
          <a:xfrm>
            <a:off x="5433060" y="632460"/>
            <a:ext cx="105156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4B7DB0-B71C-4E27-A252-631F2C822F07}" type="TxLink">
              <a:rPr lang="en-US" sz="18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marL="0" indent="0"/>
              <a:t>4728</a:t>
            </a:fld>
            <a:endParaRPr lang="en-IN" sz="18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Sheet4!I799">
        <xdr:nvSpPr>
          <xdr:cNvPr id="58" name="TextBox 57">
            <a:extLst>
              <a:ext uri="{FF2B5EF4-FFF2-40B4-BE49-F238E27FC236}">
                <a16:creationId xmlns:a16="http://schemas.microsoft.com/office/drawing/2014/main" id="{8ADA6A4C-21CA-4C14-B838-6413468903BF}"/>
              </a:ext>
            </a:extLst>
          </xdr:cNvPr>
          <xdr:cNvSpPr txBox="1"/>
        </xdr:nvSpPr>
        <xdr:spPr>
          <a:xfrm>
            <a:off x="7444740" y="624840"/>
            <a:ext cx="163068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A69AA75-F778-45E5-A4ED-0F81122A972B}" type="TxLink">
              <a:rPr lang="en-US" sz="2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marL="0" indent="0"/>
              <a:t> 1%~46%</a:t>
            </a:fld>
            <a:endParaRPr lang="en-US" sz="2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
        <xdr:nvSpPr>
          <xdr:cNvPr id="59" name="TextBox 58">
            <a:extLst>
              <a:ext uri="{FF2B5EF4-FFF2-40B4-BE49-F238E27FC236}">
                <a16:creationId xmlns:a16="http://schemas.microsoft.com/office/drawing/2014/main" id="{9A5FCD61-6BE8-4EC5-AD04-869D3440C9FF}"/>
              </a:ext>
            </a:extLst>
          </xdr:cNvPr>
          <xdr:cNvSpPr txBox="1"/>
        </xdr:nvSpPr>
        <xdr:spPr>
          <a:xfrm>
            <a:off x="9944100" y="541020"/>
            <a:ext cx="122682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Jun-22 </a:t>
            </a:r>
            <a:br>
              <a:rPr lang="en-US" sz="16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br>
            <a:r>
              <a:rPr lang="en-US" sz="16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to </a:t>
            </a:r>
            <a:br>
              <a:rPr lang="en-US" sz="16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br>
            <a:r>
              <a:rPr lang="en-US" sz="16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Sep-22</a:t>
            </a:r>
          </a:p>
        </xdr:txBody>
      </xdr:sp>
      <xdr:pic>
        <xdr:nvPicPr>
          <xdr:cNvPr id="62" name="Graphic 61" descr="Hourglass Finished with solid fill">
            <a:extLst>
              <a:ext uri="{FF2B5EF4-FFF2-40B4-BE49-F238E27FC236}">
                <a16:creationId xmlns:a16="http://schemas.microsoft.com/office/drawing/2014/main" id="{EC9AFAFD-538F-8992-4D0E-EB4C78379C4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rot="10800000">
            <a:off x="8991600" y="609600"/>
            <a:ext cx="640080" cy="640080"/>
          </a:xfrm>
          <a:prstGeom prst="rect">
            <a:avLst/>
          </a:prstGeom>
        </xdr:spPr>
      </xdr:pic>
      <xdr:sp macro="" textlink="">
        <xdr:nvSpPr>
          <xdr:cNvPr id="80" name="Oval 79">
            <a:extLst>
              <a:ext uri="{FF2B5EF4-FFF2-40B4-BE49-F238E27FC236}">
                <a16:creationId xmlns:a16="http://schemas.microsoft.com/office/drawing/2014/main" id="{CC029C6C-8361-4055-8499-FC73A691F13A}"/>
              </a:ext>
            </a:extLst>
          </xdr:cNvPr>
          <xdr:cNvSpPr/>
        </xdr:nvSpPr>
        <xdr:spPr>
          <a:xfrm>
            <a:off x="7277100" y="1074420"/>
            <a:ext cx="108000" cy="97200"/>
          </a:xfrm>
          <a:prstGeom prst="ellipse">
            <a:avLst/>
          </a:prstGeom>
          <a:solidFill>
            <a:schemeClr val="bg1"/>
          </a:solidFill>
          <a:ln w="6648" cap="flat">
            <a:noFill/>
            <a:prstDash val="solid"/>
            <a:miter/>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2" name="Oval 91">
            <a:extLst>
              <a:ext uri="{FF2B5EF4-FFF2-40B4-BE49-F238E27FC236}">
                <a16:creationId xmlns:a16="http://schemas.microsoft.com/office/drawing/2014/main" id="{088A0E3B-7C09-4E2E-439F-31576C7F21E8}"/>
              </a:ext>
            </a:extLst>
          </xdr:cNvPr>
          <xdr:cNvSpPr/>
        </xdr:nvSpPr>
        <xdr:spPr>
          <a:xfrm>
            <a:off x="6841341" y="781066"/>
            <a:ext cx="109234" cy="96336"/>
          </a:xfrm>
          <a:prstGeom prst="ellipse">
            <a:avLst/>
          </a:prstGeom>
          <a:solidFill>
            <a:schemeClr val="bg1"/>
          </a:solidFill>
          <a:ln w="6648" cap="flat">
            <a:noFill/>
            <a:prstDash val="solid"/>
            <a:miter/>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3" name="Arrow: Left-Right 92">
            <a:extLst>
              <a:ext uri="{FF2B5EF4-FFF2-40B4-BE49-F238E27FC236}">
                <a16:creationId xmlns:a16="http://schemas.microsoft.com/office/drawing/2014/main" id="{4885E539-630E-EF74-8B2C-B75398140395}"/>
              </a:ext>
            </a:extLst>
          </xdr:cNvPr>
          <xdr:cNvSpPr/>
        </xdr:nvSpPr>
        <xdr:spPr>
          <a:xfrm rot="8096781" flipH="1">
            <a:off x="6839067" y="873853"/>
            <a:ext cx="545706" cy="192733"/>
          </a:xfrm>
          <a:prstGeom prst="leftRightArrow">
            <a:avLst/>
          </a:prstGeom>
          <a:solidFill>
            <a:srgbClr val="000000"/>
          </a:solidFill>
          <a:ln w="6648" cap="flat">
            <a:noFill/>
            <a:prstDash val="solid"/>
            <a:miter/>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4" name="TextBox 93">
            <a:extLst>
              <a:ext uri="{FF2B5EF4-FFF2-40B4-BE49-F238E27FC236}">
                <a16:creationId xmlns:a16="http://schemas.microsoft.com/office/drawing/2014/main" id="{9F49C8B4-FC97-C26F-6438-DCD974B7AEB7}"/>
              </a:ext>
            </a:extLst>
          </xdr:cNvPr>
          <xdr:cNvSpPr txBox="1"/>
        </xdr:nvSpPr>
        <xdr:spPr>
          <a:xfrm>
            <a:off x="1303020" y="906780"/>
            <a:ext cx="10134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Totel Revenue</a:t>
            </a:r>
          </a:p>
        </xdr:txBody>
      </xdr:sp>
      <xdr:sp macro="" textlink="">
        <xdr:nvSpPr>
          <xdr:cNvPr id="95" name="TextBox 94">
            <a:extLst>
              <a:ext uri="{FF2B5EF4-FFF2-40B4-BE49-F238E27FC236}">
                <a16:creationId xmlns:a16="http://schemas.microsoft.com/office/drawing/2014/main" id="{10EC5127-2BB3-DB81-DE57-EE010D760561}"/>
              </a:ext>
            </a:extLst>
          </xdr:cNvPr>
          <xdr:cNvSpPr txBox="1"/>
        </xdr:nvSpPr>
        <xdr:spPr>
          <a:xfrm>
            <a:off x="3528060" y="937260"/>
            <a:ext cx="10134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Totel Profit</a:t>
            </a:r>
          </a:p>
        </xdr:txBody>
      </xdr:sp>
      <xdr:sp macro="" textlink="">
        <xdr:nvSpPr>
          <xdr:cNvPr id="97" name="TextBox 96">
            <a:extLst>
              <a:ext uri="{FF2B5EF4-FFF2-40B4-BE49-F238E27FC236}">
                <a16:creationId xmlns:a16="http://schemas.microsoft.com/office/drawing/2014/main" id="{57D19210-54D8-850F-B908-68F26C734788}"/>
              </a:ext>
            </a:extLst>
          </xdr:cNvPr>
          <xdr:cNvSpPr txBox="1"/>
        </xdr:nvSpPr>
        <xdr:spPr>
          <a:xfrm>
            <a:off x="7909560" y="914400"/>
            <a:ext cx="10134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Totel Offers</a:t>
            </a:r>
            <a:r>
              <a:rPr lang="en-IN" sz="10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a:t>
            </a:r>
            <a:endPar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
        <xdr:nvSpPr>
          <xdr:cNvPr id="98" name="TextBox 97">
            <a:extLst>
              <a:ext uri="{FF2B5EF4-FFF2-40B4-BE49-F238E27FC236}">
                <a16:creationId xmlns:a16="http://schemas.microsoft.com/office/drawing/2014/main" id="{7FB15F49-2065-DAAB-8C90-522FBDC57993}"/>
              </a:ext>
            </a:extLst>
          </xdr:cNvPr>
          <xdr:cNvSpPr txBox="1"/>
        </xdr:nvSpPr>
        <xdr:spPr>
          <a:xfrm>
            <a:off x="5661660" y="914400"/>
            <a:ext cx="10134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Totel Orders</a:t>
            </a:r>
          </a:p>
        </xdr:txBody>
      </xdr:sp>
    </xdr:grpSp>
    <xdr:clientData/>
  </xdr:twoCellAnchor>
  <xdr:twoCellAnchor>
    <xdr:from>
      <xdr:col>0</xdr:col>
      <xdr:colOff>74430</xdr:colOff>
      <xdr:row>20</xdr:row>
      <xdr:rowOff>45027</xdr:rowOff>
    </xdr:from>
    <xdr:to>
      <xdr:col>9</xdr:col>
      <xdr:colOff>408710</xdr:colOff>
      <xdr:row>32</xdr:row>
      <xdr:rowOff>48491</xdr:rowOff>
    </xdr:to>
    <xdr:graphicFrame macro="">
      <xdr:nvGraphicFramePr>
        <xdr:cNvPr id="99" name="Chart 98">
          <a:extLst>
            <a:ext uri="{FF2B5EF4-FFF2-40B4-BE49-F238E27FC236}">
              <a16:creationId xmlns:a16="http://schemas.microsoft.com/office/drawing/2014/main" id="{58E71B93-1B43-4335-80D4-BF652E06A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436495</xdr:colOff>
      <xdr:row>19</xdr:row>
      <xdr:rowOff>147781</xdr:rowOff>
    </xdr:from>
    <xdr:to>
      <xdr:col>19</xdr:col>
      <xdr:colOff>240916</xdr:colOff>
      <xdr:row>32</xdr:row>
      <xdr:rowOff>55418</xdr:rowOff>
    </xdr:to>
    <xdr:graphicFrame macro="">
      <xdr:nvGraphicFramePr>
        <xdr:cNvPr id="6" name="Chart 5">
          <a:extLst>
            <a:ext uri="{FF2B5EF4-FFF2-40B4-BE49-F238E27FC236}">
              <a16:creationId xmlns:a16="http://schemas.microsoft.com/office/drawing/2014/main" id="{213F9D71-9A96-4F29-9444-9BA165EA8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99137</xdr:colOff>
      <xdr:row>9</xdr:row>
      <xdr:rowOff>91518</xdr:rowOff>
    </xdr:from>
    <xdr:to>
      <xdr:col>9</xdr:col>
      <xdr:colOff>388697</xdr:colOff>
      <xdr:row>21</xdr:row>
      <xdr:rowOff>61037</xdr:rowOff>
    </xdr:to>
    <xdr:graphicFrame macro="">
      <xdr:nvGraphicFramePr>
        <xdr:cNvPr id="7" name="Chart 6">
          <a:extLst>
            <a:ext uri="{FF2B5EF4-FFF2-40B4-BE49-F238E27FC236}">
              <a16:creationId xmlns:a16="http://schemas.microsoft.com/office/drawing/2014/main" id="{4A0FF63E-B2F0-49DC-A071-6042EFC73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117225</xdr:colOff>
      <xdr:row>7</xdr:row>
      <xdr:rowOff>98136</xdr:rowOff>
    </xdr:from>
    <xdr:to>
      <xdr:col>20</xdr:col>
      <xdr:colOff>185805</xdr:colOff>
      <xdr:row>21</xdr:row>
      <xdr:rowOff>27709</xdr:rowOff>
    </xdr:to>
    <xdr:graphicFrame macro="">
      <xdr:nvGraphicFramePr>
        <xdr:cNvPr id="8" name="Chart 7">
          <a:extLst>
            <a:ext uri="{FF2B5EF4-FFF2-40B4-BE49-F238E27FC236}">
              <a16:creationId xmlns:a16="http://schemas.microsoft.com/office/drawing/2014/main" id="{B3C4B2A7-758B-4297-8145-4280589F0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361294</xdr:colOff>
      <xdr:row>9</xdr:row>
      <xdr:rowOff>71301</xdr:rowOff>
    </xdr:from>
    <xdr:to>
      <xdr:col>14</xdr:col>
      <xdr:colOff>277091</xdr:colOff>
      <xdr:row>19</xdr:row>
      <xdr:rowOff>124690</xdr:rowOff>
    </xdr:to>
    <xdr:graphicFrame macro="">
      <xdr:nvGraphicFramePr>
        <xdr:cNvPr id="15" name="Chart 14">
          <a:extLst>
            <a:ext uri="{FF2B5EF4-FFF2-40B4-BE49-F238E27FC236}">
              <a16:creationId xmlns:a16="http://schemas.microsoft.com/office/drawing/2014/main" id="{DF070466-139F-4B16-911B-837C687BA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381000</xdr:colOff>
      <xdr:row>8</xdr:row>
      <xdr:rowOff>0</xdr:rowOff>
    </xdr:from>
    <xdr:to>
      <xdr:col>5</xdr:col>
      <xdr:colOff>547255</xdr:colOff>
      <xdr:row>9</xdr:row>
      <xdr:rowOff>110836</xdr:rowOff>
    </xdr:to>
    <xdr:sp macro="" textlink="">
      <xdr:nvSpPr>
        <xdr:cNvPr id="16" name="TextBox 15">
          <a:extLst>
            <a:ext uri="{FF2B5EF4-FFF2-40B4-BE49-F238E27FC236}">
              <a16:creationId xmlns:a16="http://schemas.microsoft.com/office/drawing/2014/main" id="{BA378ADA-E286-F8A7-5461-BC48BA6F5FB2}"/>
            </a:ext>
          </a:extLst>
        </xdr:cNvPr>
        <xdr:cNvSpPr txBox="1"/>
      </xdr:nvSpPr>
      <xdr:spPr>
        <a:xfrm>
          <a:off x="990600" y="1440873"/>
          <a:ext cx="2604655" cy="290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product vs Totel Sales count</a:t>
          </a:r>
        </a:p>
      </xdr:txBody>
    </xdr:sp>
    <xdr:clientData/>
  </xdr:twoCellAnchor>
  <xdr:twoCellAnchor>
    <xdr:from>
      <xdr:col>9</xdr:col>
      <xdr:colOff>477982</xdr:colOff>
      <xdr:row>8</xdr:row>
      <xdr:rowOff>27710</xdr:rowOff>
    </xdr:from>
    <xdr:to>
      <xdr:col>14</xdr:col>
      <xdr:colOff>27709</xdr:colOff>
      <xdr:row>9</xdr:row>
      <xdr:rowOff>138546</xdr:rowOff>
    </xdr:to>
    <xdr:sp macro="" textlink="">
      <xdr:nvSpPr>
        <xdr:cNvPr id="19" name="TextBox 18">
          <a:extLst>
            <a:ext uri="{FF2B5EF4-FFF2-40B4-BE49-F238E27FC236}">
              <a16:creationId xmlns:a16="http://schemas.microsoft.com/office/drawing/2014/main" id="{25CD7234-003E-5161-7286-2E72D17D0F0B}"/>
            </a:ext>
          </a:extLst>
        </xdr:cNvPr>
        <xdr:cNvSpPr txBox="1"/>
      </xdr:nvSpPr>
      <xdr:spPr>
        <a:xfrm>
          <a:off x="5964382" y="1468583"/>
          <a:ext cx="2597727" cy="290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month wise</a:t>
          </a:r>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Totel Sales count</a:t>
          </a:r>
        </a:p>
      </xdr:txBody>
    </xdr:sp>
    <xdr:clientData/>
  </xdr:twoCellAnchor>
  <xdr:twoCellAnchor>
    <xdr:from>
      <xdr:col>14</xdr:col>
      <xdr:colOff>512619</xdr:colOff>
      <xdr:row>8</xdr:row>
      <xdr:rowOff>27710</xdr:rowOff>
    </xdr:from>
    <xdr:to>
      <xdr:col>18</xdr:col>
      <xdr:colOff>484909</xdr:colOff>
      <xdr:row>9</xdr:row>
      <xdr:rowOff>138546</xdr:rowOff>
    </xdr:to>
    <xdr:sp macro="" textlink="">
      <xdr:nvSpPr>
        <xdr:cNvPr id="20" name="TextBox 19">
          <a:extLst>
            <a:ext uri="{FF2B5EF4-FFF2-40B4-BE49-F238E27FC236}">
              <a16:creationId xmlns:a16="http://schemas.microsoft.com/office/drawing/2014/main" id="{21DAF83B-00D1-8D95-A03A-013C53AFC60E}"/>
            </a:ext>
          </a:extLst>
        </xdr:cNvPr>
        <xdr:cNvSpPr txBox="1"/>
      </xdr:nvSpPr>
      <xdr:spPr>
        <a:xfrm>
          <a:off x="9047019" y="1468583"/>
          <a:ext cx="2410690" cy="290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Online vs Offline count</a:t>
          </a:r>
        </a:p>
      </xdr:txBody>
    </xdr:sp>
    <xdr:clientData/>
  </xdr:twoCellAnchor>
  <xdr:twoCellAnchor>
    <xdr:from>
      <xdr:col>2</xdr:col>
      <xdr:colOff>374072</xdr:colOff>
      <xdr:row>20</xdr:row>
      <xdr:rowOff>103910</xdr:rowOff>
    </xdr:from>
    <xdr:to>
      <xdr:col>8</xdr:col>
      <xdr:colOff>498763</xdr:colOff>
      <xdr:row>23</xdr:row>
      <xdr:rowOff>117765</xdr:rowOff>
    </xdr:to>
    <xdr:sp macro="" textlink="">
      <xdr:nvSpPr>
        <xdr:cNvPr id="25" name="TextBox 24">
          <a:extLst>
            <a:ext uri="{FF2B5EF4-FFF2-40B4-BE49-F238E27FC236}">
              <a16:creationId xmlns:a16="http://schemas.microsoft.com/office/drawing/2014/main" id="{8450A329-BF81-92A7-61F7-B610634142E9}"/>
            </a:ext>
          </a:extLst>
        </xdr:cNvPr>
        <xdr:cNvSpPr txBox="1"/>
      </xdr:nvSpPr>
      <xdr:spPr>
        <a:xfrm>
          <a:off x="1593272" y="3706092"/>
          <a:ext cx="3782291" cy="554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Over</a:t>
          </a:r>
          <a:r>
            <a:rPr lang="en-IN" sz="10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all sales by each day</a:t>
          </a:r>
          <a:endPar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11</xdr:col>
      <xdr:colOff>304800</xdr:colOff>
      <xdr:row>20</xdr:row>
      <xdr:rowOff>152400</xdr:rowOff>
    </xdr:from>
    <xdr:to>
      <xdr:col>17</xdr:col>
      <xdr:colOff>152400</xdr:colOff>
      <xdr:row>22</xdr:row>
      <xdr:rowOff>83127</xdr:rowOff>
    </xdr:to>
    <xdr:sp macro="" textlink="">
      <xdr:nvSpPr>
        <xdr:cNvPr id="26" name="TextBox 25">
          <a:extLst>
            <a:ext uri="{FF2B5EF4-FFF2-40B4-BE49-F238E27FC236}">
              <a16:creationId xmlns:a16="http://schemas.microsoft.com/office/drawing/2014/main" id="{09B0C6ED-D29B-50D7-C2C7-CAC138834A77}"/>
            </a:ext>
          </a:extLst>
        </xdr:cNvPr>
        <xdr:cNvSpPr txBox="1"/>
      </xdr:nvSpPr>
      <xdr:spPr>
        <a:xfrm>
          <a:off x="7010400" y="3754582"/>
          <a:ext cx="3505200" cy="290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Over</a:t>
          </a:r>
          <a:r>
            <a:rPr lang="en-IN" sz="10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all sales </a:t>
          </a:r>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count by Each</a:t>
          </a:r>
          <a:r>
            <a:rPr lang="en-IN" sz="10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 Day</a:t>
          </a:r>
          <a:endPar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5</xdr:col>
      <xdr:colOff>533399</xdr:colOff>
      <xdr:row>0</xdr:row>
      <xdr:rowOff>7621</xdr:rowOff>
    </xdr:from>
    <xdr:to>
      <xdr:col>13</xdr:col>
      <xdr:colOff>304799</xdr:colOff>
      <xdr:row>2</xdr:row>
      <xdr:rowOff>155865</xdr:rowOff>
    </xdr:to>
    <xdr:sp macro="" textlink="">
      <xdr:nvSpPr>
        <xdr:cNvPr id="27" name="TextBox 26">
          <a:extLst>
            <a:ext uri="{FF2B5EF4-FFF2-40B4-BE49-F238E27FC236}">
              <a16:creationId xmlns:a16="http://schemas.microsoft.com/office/drawing/2014/main" id="{2432CB40-9D24-683A-2866-BAD72BBB647F}"/>
            </a:ext>
          </a:extLst>
        </xdr:cNvPr>
        <xdr:cNvSpPr txBox="1"/>
      </xdr:nvSpPr>
      <xdr:spPr>
        <a:xfrm>
          <a:off x="3581399" y="7621"/>
          <a:ext cx="4648200" cy="514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4"/>
              </a:solidFill>
            </a:rPr>
            <a:t>SALES</a:t>
          </a:r>
          <a:r>
            <a:rPr lang="en-IN" sz="2000" b="1">
              <a:solidFill>
                <a:schemeClr val="accent4"/>
              </a:solidFill>
            </a:rPr>
            <a:t> </a:t>
          </a:r>
          <a:r>
            <a:rPr lang="en-IN" sz="2000" b="1"/>
            <a:t>DASH BOARD</a:t>
          </a:r>
        </a:p>
      </xdr:txBody>
    </xdr:sp>
    <xdr:clientData/>
  </xdr:twoCellAnchor>
  <xdr:twoCellAnchor>
    <xdr:from>
      <xdr:col>15</xdr:col>
      <xdr:colOff>108759</xdr:colOff>
      <xdr:row>11</xdr:row>
      <xdr:rowOff>35330</xdr:rowOff>
    </xdr:from>
    <xdr:to>
      <xdr:col>19</xdr:col>
      <xdr:colOff>81049</xdr:colOff>
      <xdr:row>12</xdr:row>
      <xdr:rowOff>146166</xdr:rowOff>
    </xdr:to>
    <xdr:sp macro="" textlink="">
      <xdr:nvSpPr>
        <xdr:cNvPr id="28" name="TextBox 27">
          <a:extLst>
            <a:ext uri="{FF2B5EF4-FFF2-40B4-BE49-F238E27FC236}">
              <a16:creationId xmlns:a16="http://schemas.microsoft.com/office/drawing/2014/main" id="{422A5C18-B3E2-003E-827D-6D6EA9C819C4}"/>
            </a:ext>
          </a:extLst>
        </xdr:cNvPr>
        <xdr:cNvSpPr txBox="1"/>
      </xdr:nvSpPr>
      <xdr:spPr>
        <a:xfrm>
          <a:off x="9252759" y="2047010"/>
          <a:ext cx="2410690" cy="293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Online </a:t>
          </a:r>
        </a:p>
      </xdr:txBody>
    </xdr:sp>
    <xdr:clientData/>
  </xdr:twoCellAnchor>
  <xdr:twoCellAnchor>
    <xdr:from>
      <xdr:col>15</xdr:col>
      <xdr:colOff>85899</xdr:colOff>
      <xdr:row>12</xdr:row>
      <xdr:rowOff>149630</xdr:rowOff>
    </xdr:from>
    <xdr:to>
      <xdr:col>19</xdr:col>
      <xdr:colOff>58189</xdr:colOff>
      <xdr:row>14</xdr:row>
      <xdr:rowOff>77586</xdr:rowOff>
    </xdr:to>
    <xdr:sp macro="" textlink="">
      <xdr:nvSpPr>
        <xdr:cNvPr id="29" name="TextBox 28">
          <a:extLst>
            <a:ext uri="{FF2B5EF4-FFF2-40B4-BE49-F238E27FC236}">
              <a16:creationId xmlns:a16="http://schemas.microsoft.com/office/drawing/2014/main" id="{D174C51D-F735-9A29-A466-970517FEF1A5}"/>
            </a:ext>
          </a:extLst>
        </xdr:cNvPr>
        <xdr:cNvSpPr txBox="1"/>
      </xdr:nvSpPr>
      <xdr:spPr>
        <a:xfrm>
          <a:off x="9229899" y="2344190"/>
          <a:ext cx="2410690" cy="293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Offline</a:t>
          </a:r>
        </a:p>
      </xdr:txBody>
    </xdr:sp>
    <xdr:clientData/>
  </xdr:twoCellAnchor>
  <xdr:twoCellAnchor>
    <xdr:from>
      <xdr:col>14</xdr:col>
      <xdr:colOff>586740</xdr:colOff>
      <xdr:row>11</xdr:row>
      <xdr:rowOff>106680</xdr:rowOff>
    </xdr:from>
    <xdr:to>
      <xdr:col>15</xdr:col>
      <xdr:colOff>67140</xdr:colOff>
      <xdr:row>12</xdr:row>
      <xdr:rowOff>13800</xdr:rowOff>
    </xdr:to>
    <xdr:sp macro="" textlink="">
      <xdr:nvSpPr>
        <xdr:cNvPr id="31" name="Rectangle 30">
          <a:extLst>
            <a:ext uri="{FF2B5EF4-FFF2-40B4-BE49-F238E27FC236}">
              <a16:creationId xmlns:a16="http://schemas.microsoft.com/office/drawing/2014/main" id="{5A6FE0AB-6CEE-3C60-870C-65F41DDD4C7A}"/>
            </a:ext>
          </a:extLst>
        </xdr:cNvPr>
        <xdr:cNvSpPr/>
      </xdr:nvSpPr>
      <xdr:spPr>
        <a:xfrm>
          <a:off x="9121140" y="2118360"/>
          <a:ext cx="90000" cy="90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586740</xdr:colOff>
      <xdr:row>13</xdr:row>
      <xdr:rowOff>38100</xdr:rowOff>
    </xdr:from>
    <xdr:to>
      <xdr:col>15</xdr:col>
      <xdr:colOff>67140</xdr:colOff>
      <xdr:row>13</xdr:row>
      <xdr:rowOff>128100</xdr:rowOff>
    </xdr:to>
    <xdr:sp macro="" textlink="">
      <xdr:nvSpPr>
        <xdr:cNvPr id="32" name="Rectangle 31">
          <a:extLst>
            <a:ext uri="{FF2B5EF4-FFF2-40B4-BE49-F238E27FC236}">
              <a16:creationId xmlns:a16="http://schemas.microsoft.com/office/drawing/2014/main" id="{318D36E1-6BFB-B38D-FA10-9526136BDB5D}"/>
            </a:ext>
          </a:extLst>
        </xdr:cNvPr>
        <xdr:cNvSpPr/>
      </xdr:nvSpPr>
      <xdr:spPr>
        <a:xfrm>
          <a:off x="9121140" y="2415540"/>
          <a:ext cx="90000" cy="90000"/>
        </a:xfrm>
        <a:prstGeom prst="rect">
          <a:avLst/>
        </a:prstGeom>
        <a:solidFill>
          <a:srgbClr val="F090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662940</xdr:colOff>
      <xdr:row>1</xdr:row>
      <xdr:rowOff>179070</xdr:rowOff>
    </xdr:from>
    <xdr:to>
      <xdr:col>9</xdr:col>
      <xdr:colOff>106680</xdr:colOff>
      <xdr:row>16</xdr:row>
      <xdr:rowOff>179070</xdr:rowOff>
    </xdr:to>
    <xdr:graphicFrame macro="">
      <xdr:nvGraphicFramePr>
        <xdr:cNvPr id="4" name="Chart 3">
          <a:extLst>
            <a:ext uri="{FF2B5EF4-FFF2-40B4-BE49-F238E27FC236}">
              <a16:creationId xmlns:a16="http://schemas.microsoft.com/office/drawing/2014/main" id="{D250FF72-6A2A-6BD9-7843-7855821D6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746760</xdr:colOff>
      <xdr:row>17</xdr:row>
      <xdr:rowOff>64770</xdr:rowOff>
    </xdr:from>
    <xdr:to>
      <xdr:col>9</xdr:col>
      <xdr:colOff>190500</xdr:colOff>
      <xdr:row>32</xdr:row>
      <xdr:rowOff>64770</xdr:rowOff>
    </xdr:to>
    <xdr:graphicFrame macro="">
      <xdr:nvGraphicFramePr>
        <xdr:cNvPr id="5" name="Chart 4">
          <a:extLst>
            <a:ext uri="{FF2B5EF4-FFF2-40B4-BE49-F238E27FC236}">
              <a16:creationId xmlns:a16="http://schemas.microsoft.com/office/drawing/2014/main" id="{02E96E8B-5B92-E257-5F9A-90E53A91B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411480</xdr:colOff>
      <xdr:row>37</xdr:row>
      <xdr:rowOff>57150</xdr:rowOff>
    </xdr:from>
    <xdr:to>
      <xdr:col>11</xdr:col>
      <xdr:colOff>83820</xdr:colOff>
      <xdr:row>52</xdr:row>
      <xdr:rowOff>57150</xdr:rowOff>
    </xdr:to>
    <xdr:graphicFrame macro="">
      <xdr:nvGraphicFramePr>
        <xdr:cNvPr id="7" name="Chart 6">
          <a:extLst>
            <a:ext uri="{FF2B5EF4-FFF2-40B4-BE49-F238E27FC236}">
              <a16:creationId xmlns:a16="http://schemas.microsoft.com/office/drawing/2014/main" id="{53E0C259-269B-144C-83BE-820967CFB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251460</xdr:colOff>
      <xdr:row>55</xdr:row>
      <xdr:rowOff>140970</xdr:rowOff>
    </xdr:from>
    <xdr:to>
      <xdr:col>10</xdr:col>
      <xdr:colOff>556260</xdr:colOff>
      <xdr:row>70</xdr:row>
      <xdr:rowOff>140970</xdr:rowOff>
    </xdr:to>
    <xdr:graphicFrame macro="">
      <xdr:nvGraphicFramePr>
        <xdr:cNvPr id="8" name="Chart 7">
          <a:extLst>
            <a:ext uri="{FF2B5EF4-FFF2-40B4-BE49-F238E27FC236}">
              <a16:creationId xmlns:a16="http://schemas.microsoft.com/office/drawing/2014/main" id="{3472F6A0-B71B-F459-D8EE-01314F944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268302</xdr:colOff>
      <xdr:row>72</xdr:row>
      <xdr:rowOff>6819</xdr:rowOff>
    </xdr:from>
    <xdr:to>
      <xdr:col>13</xdr:col>
      <xdr:colOff>55563</xdr:colOff>
      <xdr:row>85</xdr:row>
      <xdr:rowOff>15875</xdr:rowOff>
    </xdr:to>
    <xdr:graphicFrame macro="">
      <xdr:nvGraphicFramePr>
        <xdr:cNvPr id="10" name="Chart 9">
          <a:extLst>
            <a:ext uri="{FF2B5EF4-FFF2-40B4-BE49-F238E27FC236}">
              <a16:creationId xmlns:a16="http://schemas.microsoft.com/office/drawing/2014/main" id="{3FC92204-CA27-07FA-E400-7393379D9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103188</xdr:colOff>
      <xdr:row>142</xdr:row>
      <xdr:rowOff>108743</xdr:rowOff>
    </xdr:from>
    <xdr:to>
      <xdr:col>17</xdr:col>
      <xdr:colOff>285751</xdr:colOff>
      <xdr:row>155</xdr:row>
      <xdr:rowOff>166687</xdr:rowOff>
    </xdr:to>
    <xdr:graphicFrame macro="">
      <xdr:nvGraphicFramePr>
        <xdr:cNvPr id="11" name="Chart 10">
          <a:extLst>
            <a:ext uri="{FF2B5EF4-FFF2-40B4-BE49-F238E27FC236}">
              <a16:creationId xmlns:a16="http://schemas.microsoft.com/office/drawing/2014/main" id="{DB9D6FE5-6B6A-5783-F656-DE692E074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156210</xdr:rowOff>
    </xdr:from>
    <xdr:to>
      <xdr:col>2</xdr:col>
      <xdr:colOff>502920</xdr:colOff>
      <xdr:row>13</xdr:row>
      <xdr:rowOff>83820</xdr:rowOff>
    </xdr:to>
    <xdr:graphicFrame macro="">
      <xdr:nvGraphicFramePr>
        <xdr:cNvPr id="2" name="Chart 1">
          <a:extLst>
            <a:ext uri="{FF2B5EF4-FFF2-40B4-BE49-F238E27FC236}">
              <a16:creationId xmlns:a16="http://schemas.microsoft.com/office/drawing/2014/main" id="{FFCD1A3F-C6E6-04BF-53EB-1A2E1A95A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99060</xdr:rowOff>
    </xdr:from>
    <xdr:to>
      <xdr:col>2</xdr:col>
      <xdr:colOff>533400</xdr:colOff>
      <xdr:row>19</xdr:row>
      <xdr:rowOff>0</xdr:rowOff>
    </xdr:to>
    <xdr:graphicFrame macro="">
      <xdr:nvGraphicFramePr>
        <xdr:cNvPr id="3" name="Chart 2">
          <a:extLst>
            <a:ext uri="{FF2B5EF4-FFF2-40B4-BE49-F238E27FC236}">
              <a16:creationId xmlns:a16="http://schemas.microsoft.com/office/drawing/2014/main" id="{9E2A9316-933B-1919-843D-7120F35D5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129540</xdr:rowOff>
    </xdr:from>
    <xdr:to>
      <xdr:col>2</xdr:col>
      <xdr:colOff>571500</xdr:colOff>
      <xdr:row>23</xdr:row>
      <xdr:rowOff>114300</xdr:rowOff>
    </xdr:to>
    <xdr:graphicFrame macro="">
      <xdr:nvGraphicFramePr>
        <xdr:cNvPr id="4" name="Chart 3">
          <a:extLst>
            <a:ext uri="{FF2B5EF4-FFF2-40B4-BE49-F238E27FC236}">
              <a16:creationId xmlns:a16="http://schemas.microsoft.com/office/drawing/2014/main" id="{2B37502C-33BA-2F2C-FF83-90A4F4DAD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716280</xdr:colOff>
      <xdr:row>0</xdr:row>
      <xdr:rowOff>0</xdr:rowOff>
    </xdr:from>
    <xdr:to>
      <xdr:col>10</xdr:col>
      <xdr:colOff>838200</xdr:colOff>
      <xdr:row>2</xdr:row>
      <xdr:rowOff>152400</xdr:rowOff>
    </xdr:to>
    <xdr:graphicFrame macro="">
      <xdr:nvGraphicFramePr>
        <xdr:cNvPr id="6" name="Chart 5">
          <a:extLst>
            <a:ext uri="{FF2B5EF4-FFF2-40B4-BE49-F238E27FC236}">
              <a16:creationId xmlns:a16="http://schemas.microsoft.com/office/drawing/2014/main" id="{33E32A5C-D244-BAF1-DB41-F901A3F9F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1531620</xdr:colOff>
      <xdr:row>13</xdr:row>
      <xdr:rowOff>19050</xdr:rowOff>
    </xdr:from>
    <xdr:to>
      <xdr:col>11</xdr:col>
      <xdr:colOff>167640</xdr:colOff>
      <xdr:row>20</xdr:row>
      <xdr:rowOff>91440</xdr:rowOff>
    </xdr:to>
    <xdr:graphicFrame macro="">
      <xdr:nvGraphicFramePr>
        <xdr:cNvPr id="7" name="Chart 6">
          <a:extLst>
            <a:ext uri="{FF2B5EF4-FFF2-40B4-BE49-F238E27FC236}">
              <a16:creationId xmlns:a16="http://schemas.microsoft.com/office/drawing/2014/main" id="{CCBFAA3A-63F8-7904-C2FD-AA50F49C4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182880</xdr:colOff>
      <xdr:row>13</xdr:row>
      <xdr:rowOff>49530</xdr:rowOff>
    </xdr:from>
    <xdr:to>
      <xdr:col>3</xdr:col>
      <xdr:colOff>60960</xdr:colOff>
      <xdr:row>18</xdr:row>
      <xdr:rowOff>175260</xdr:rowOff>
    </xdr:to>
    <xdr:graphicFrame macro="">
      <xdr:nvGraphicFramePr>
        <xdr:cNvPr id="2" name="Chart 1">
          <a:extLst>
            <a:ext uri="{FF2B5EF4-FFF2-40B4-BE49-F238E27FC236}">
              <a16:creationId xmlns:a16="http://schemas.microsoft.com/office/drawing/2014/main" id="{64E88504-89FF-7166-DFBB-A993B82C4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69</xdr:row>
      <xdr:rowOff>34290</xdr:rowOff>
    </xdr:from>
    <xdr:to>
      <xdr:col>9</xdr:col>
      <xdr:colOff>746760</xdr:colOff>
      <xdr:row>77</xdr:row>
      <xdr:rowOff>114300</xdr:rowOff>
    </xdr:to>
    <xdr:graphicFrame macro="">
      <xdr:nvGraphicFramePr>
        <xdr:cNvPr id="5" name="Chart 4">
          <a:extLst>
            <a:ext uri="{FF2B5EF4-FFF2-40B4-BE49-F238E27FC236}">
              <a16:creationId xmlns:a16="http://schemas.microsoft.com/office/drawing/2014/main" id="{7C9F8234-08DD-59AE-5955-533D14A87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xdr:colOff>
      <xdr:row>6</xdr:row>
      <xdr:rowOff>171450</xdr:rowOff>
    </xdr:from>
    <xdr:to>
      <xdr:col>4</xdr:col>
      <xdr:colOff>525780</xdr:colOff>
      <xdr:row>11</xdr:row>
      <xdr:rowOff>68580</xdr:rowOff>
    </xdr:to>
    <xdr:graphicFrame macro="">
      <xdr:nvGraphicFramePr>
        <xdr:cNvPr id="6" name="Chart 5">
          <a:extLst>
            <a:ext uri="{FF2B5EF4-FFF2-40B4-BE49-F238E27FC236}">
              <a16:creationId xmlns:a16="http://schemas.microsoft.com/office/drawing/2014/main" id="{5A4BAC6F-E41F-C85F-2A72-8DF9C3606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434340</xdr:colOff>
      <xdr:row>12</xdr:row>
      <xdr:rowOff>125730</xdr:rowOff>
    </xdr:from>
    <xdr:to>
      <xdr:col>12</xdr:col>
      <xdr:colOff>1280160</xdr:colOff>
      <xdr:row>18</xdr:row>
      <xdr:rowOff>15240</xdr:rowOff>
    </xdr:to>
    <xdr:graphicFrame macro="">
      <xdr:nvGraphicFramePr>
        <xdr:cNvPr id="7" name="Chart 6">
          <a:extLst>
            <a:ext uri="{FF2B5EF4-FFF2-40B4-BE49-F238E27FC236}">
              <a16:creationId xmlns:a16="http://schemas.microsoft.com/office/drawing/2014/main" id="{779878F0-0AB5-1F1B-8499-7EE5C2A0C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45720</xdr:colOff>
      <xdr:row>11</xdr:row>
      <xdr:rowOff>91441</xdr:rowOff>
    </xdr:from>
    <xdr:to>
      <xdr:col>15</xdr:col>
      <xdr:colOff>388620</xdr:colOff>
      <xdr:row>18</xdr:row>
      <xdr:rowOff>22861</xdr:rowOff>
    </xdr:to>
    <mc:AlternateContent xmlns:mc="http://schemas.openxmlformats.org/markup-compatibility/2006" xmlns:a14="http://schemas.microsoft.com/office/drawing/2010/main">
      <mc:Choice Requires="a14">
        <xdr:graphicFrame macro="">
          <xdr:nvGraphicFramePr>
            <xdr:cNvPr id="4" name="Product ID">
              <a:extLst>
                <a:ext uri="{FF2B5EF4-FFF2-40B4-BE49-F238E27FC236}">
                  <a16:creationId xmlns:a16="http://schemas.microsoft.com/office/drawing/2014/main" id="{4D5F3320-B36B-21CE-098E-9E693275A581}"/>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1521440" y="2103121"/>
              <a:ext cx="227076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49.813177083335" backgroundQuery="1" createdVersion="8" refreshedVersion="8" minRefreshableVersion="3" recordCount="0" supportSubquery="1" supportAdvancedDrill="1" xr:uid="{14BC37EF-2107-483C-98DA-AA03ACC6045F}">
  <cacheSource type="external" connectionId="1"/>
  <cacheFields count="2">
    <cacheField name="[Table_1].[Agent Handled].[Agent Handled]" caption="Agent Handled" numFmtId="0" hierarchy="8" level="1">
      <sharedItems count="3">
        <s v="Adrien Martin"/>
        <s v="Albain Forestier"/>
        <s v="Roch Cousineau"/>
      </sharedItems>
    </cacheField>
    <cacheField name="[Measures].[Average of Rating Given]" caption="Average of Rating Given" numFmtId="0" hierarchy="40"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2" memberValueDatatype="130" unbalanced="0">
      <fieldsUsage count="2">
        <fieldUsage x="-1"/>
        <fieldUsage x="0"/>
      </fieldsUsage>
    </cacheHierarchy>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69863657409" backgroundQuery="1" createdVersion="8" refreshedVersion="8" minRefreshableVersion="3" recordCount="0" supportSubquery="1" supportAdvancedDrill="1" xr:uid="{B1607978-B35F-45CF-A4BE-03C41CBA298F}">
  <cacheSource type="external" connectionId="1"/>
  <cacheFields count="2">
    <cacheField name="[Table_2].[Product Name].[Product Name]" caption="Product Name" numFmtId="0" hierarchy="14" level="1">
      <sharedItems count="6">
        <s v="Aloo Shots Pizzabun"/>
        <s v="Crispy Chole Pizzabun"/>
        <s v="Large Paneer Tikka Pizzabun"/>
        <s v="Medium Crispy Chole Pizzabun"/>
        <s v="Minty Pizzabun"/>
        <s v="Paneer Tikka Pizzabun"/>
      </sharedItems>
    </cacheField>
    <cacheField name="[Measures].[Sum of No of Products in one Sale]" caption="Sum of No of Products in one Sale" numFmtId="0" hierarchy="47"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2" memberValueDatatype="130" unbalanced="0">
      <fieldsUsage count="2">
        <fieldUsage x="-1"/>
        <fieldUsage x="0"/>
      </fieldsUsage>
    </cacheHierarchy>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69865277779" backgroundQuery="1" createdVersion="8" refreshedVersion="8" minRefreshableVersion="3" recordCount="0" supportSubquery="1" supportAdvancedDrill="1" xr:uid="{3F03EDAC-1C27-4452-A77A-CE85D76DBE8E}">
  <cacheSource type="external" connectionId="1"/>
  <cacheFields count="2">
    <cacheField name="[Table_2].[Sale Date].[Sale Date]" caption="Sale Date" numFmtId="0" hierarchy="13"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Sum of No of Products in one Sale]" caption="Sum of No of Products in one Sale" numFmtId="0" hierarchy="47"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2" memberValueDatatype="7" unbalanced="0">
      <fieldsUsage count="2">
        <fieldUsage x="-1"/>
        <fieldUsage x="0"/>
      </fieldsUsage>
    </cacheHierarchy>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3.397055208334" backgroundQuery="1" createdVersion="8" refreshedVersion="8" minRefreshableVersion="3" recordCount="0" supportSubquery="1" supportAdvancedDrill="1" xr:uid="{8A1687F3-1535-4235-936B-7228F34284C3}">
  <cacheSource type="external" connectionId="1"/>
  <cacheFields count="2">
    <cacheField name="[Table_1].[Agent Handled].[Agent Handled]" caption="Agent Handled" numFmtId="0" hierarchy="8" level="1">
      <sharedItems count="3">
        <s v="Adrien Martin"/>
        <s v="Albain Forestier"/>
        <s v="Roch Cousineau"/>
      </sharedItems>
    </cacheField>
    <cacheField name="[Measures].[Count of Contact Type]" caption="Count of Contact Type" numFmtId="0" hierarchy="41"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2" memberValueDatatype="130" unbalanced="0">
      <fieldsUsage count="2">
        <fieldUsage x="-1"/>
        <fieldUsage x="0"/>
      </fieldsUsage>
    </cacheHierarchy>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4.594226041663" backgroundQuery="1" createdVersion="8" refreshedVersion="8" minRefreshableVersion="3" recordCount="0" supportSubquery="1" supportAdvancedDrill="1" xr:uid="{034440FC-4807-44CF-86BD-3D68842481C7}">
  <cacheSource type="external" connectionId="1"/>
  <cacheFields count="2">
    <cacheField name="[Measures].[Count of Order ID]" caption="Count of Order ID" numFmtId="0" hierarchy="51" level="32767"/>
    <cacheField name="[Table_3].[Region].[Region]" caption="Region" numFmtId="0" hierarchy="29" level="1">
      <sharedItems count="4">
        <s v="East"/>
        <s v="North"/>
        <s v="South"/>
        <s v="West"/>
      </sharedItems>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2"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2" memberValueDatatype="130" unbalanced="0">
      <fieldsUsage count="2">
        <fieldUsage x="-1"/>
        <fieldUsage x="1"/>
      </fieldsUsage>
    </cacheHierarchy>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4.594226273148" backgroundQuery="1" createdVersion="8" refreshedVersion="8" minRefreshableVersion="3" recordCount="0" supportSubquery="1" supportAdvancedDrill="1" xr:uid="{77F927AA-1167-402C-BCE5-6026F62F486B}">
  <cacheSource type="external" connectionId="1"/>
  <cacheFields count="3">
    <cacheField name="[Table_3].[Product ID].[Product ID]" caption="Product ID" numFmtId="0" hierarchy="25" level="1">
      <sharedItems count="6">
        <s v="PIZB0001"/>
        <s v="PIZB0002"/>
        <s v="PIZB0003"/>
        <s v="PIZB0004"/>
        <s v="PIZB0005"/>
        <s v="PIZB0006"/>
      </sharedItems>
    </cacheField>
    <cacheField name="[Measures].[Count of Product ID]" caption="Count of Product ID" numFmtId="0" hierarchy="50" level="32767"/>
    <cacheField name="[Table_3].[Region].[Region]" caption="Region" numFmtId="0" hierarchy="29" level="1">
      <sharedItems containsSemiMixedTypes="0" containsNonDate="0" containsString="0"/>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2" memberValueDatatype="130" unbalanced="0">
      <fieldsUsage count="2">
        <fieldUsage x="-1"/>
        <fieldUsage x="0"/>
      </fieldsUsage>
    </cacheHierarchy>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2" memberValueDatatype="130" unbalanced="0">
      <fieldsUsage count="2">
        <fieldUsage x="-1"/>
        <fieldUsage x="2"/>
      </fieldsUsage>
    </cacheHierarchy>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4.59422673611" backgroundQuery="1" createdVersion="8" refreshedVersion="8" minRefreshableVersion="3" recordCount="0" supportSubquery="1" supportAdvancedDrill="1" xr:uid="{56808D15-14A4-4528-ABCE-DD6E89888511}">
  <cacheSource type="external" connectionId="1"/>
  <cacheFields count="3">
    <cacheField name="[Table_3].[Sale Date].[Sale Date]" caption="Sale Date" numFmtId="0" hierarchy="26"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Count of Order ID]" caption="Count of Order ID" numFmtId="0" hierarchy="51" level="32767"/>
    <cacheField name="[Table_3].[Region].[Region]" caption="Region" numFmtId="0" hierarchy="29" level="1">
      <sharedItems containsSemiMixedTypes="0" containsNonDate="0" containsString="0"/>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2" memberValueDatatype="130" unbalanced="0"/>
    <cacheHierarchy uniqueName="[Table_3].[Sale Date]" caption="Sale Date" attribute="1" time="1" defaultMemberUniqueName="[Table_3].[Sale Date].[All]" allUniqueName="[Table_3].[Sale Date].[All]" dimensionUniqueName="[Table_3]" displayFolder="" count="2" memberValueDatatype="7" unbalanced="0">
      <fieldsUsage count="2">
        <fieldUsage x="-1"/>
        <fieldUsage x="0"/>
      </fieldsUsage>
    </cacheHierarchy>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2" memberValueDatatype="130" unbalanced="0">
      <fieldsUsage count="2">
        <fieldUsage x="-1"/>
        <fieldUsage x="2"/>
      </fieldsUsage>
    </cacheHierarchy>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4.594227199072" backgroundQuery="1" createdVersion="8" refreshedVersion="8" minRefreshableVersion="3" recordCount="0" supportSubquery="1" supportAdvancedDrill="1" xr:uid="{5075083F-274E-44F1-85E0-101A6689D776}">
  <cacheSource type="external" connectionId="1"/>
  <cacheFields count="3">
    <cacheField name="[Table_3].[Sale Date].[Sale Date]" caption="Sale Date" numFmtId="0" hierarchy="26"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Sum of Amount in Sales]" caption="Sum of Amount in Sales" numFmtId="0" hierarchy="52" level="32767"/>
    <cacheField name="[Table_3].[Region].[Region]" caption="Region" numFmtId="0" hierarchy="29" level="1">
      <sharedItems containsSemiMixedTypes="0" containsNonDate="0" containsString="0"/>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2" memberValueDatatype="130" unbalanced="0"/>
    <cacheHierarchy uniqueName="[Table_3].[Sale Date]" caption="Sale Date" attribute="1" time="1" defaultMemberUniqueName="[Table_3].[Sale Date].[All]" allUniqueName="[Table_3].[Sale Date].[All]" dimensionUniqueName="[Table_3]" displayFolder="" count="2" memberValueDatatype="7" unbalanced="0">
      <fieldsUsage count="2">
        <fieldUsage x="-1"/>
        <fieldUsage x="0"/>
      </fieldsUsage>
    </cacheHierarchy>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2" memberValueDatatype="130" unbalanced="0">
      <fieldsUsage count="2">
        <fieldUsage x="-1"/>
        <fieldUsage x="2"/>
      </fieldsUsage>
    </cacheHierarchy>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4.594227546295" backgroundQuery="1" createdVersion="8" refreshedVersion="8" minRefreshableVersion="3" recordCount="0" supportSubquery="1" supportAdvancedDrill="1" xr:uid="{B662CC1E-65AE-467A-B1B0-E34F13C31323}">
  <cacheSource type="external" connectionId="1"/>
  <cacheFields count="3">
    <cacheField name="[Table_3].[Product ID].[Product ID]" caption="Product ID" numFmtId="0" hierarchy="25" level="1">
      <sharedItems count="6">
        <s v="PIZB0001"/>
        <s v="PIZB0002"/>
        <s v="PIZB0003"/>
        <s v="PIZB0004"/>
        <s v="PIZB0005"/>
        <s v="PIZB0006"/>
      </sharedItems>
    </cacheField>
    <cacheField name="[Measures].[Sum of Amount in Sales]" caption="Sum of Amount in Sales" numFmtId="0" hierarchy="52" level="32767"/>
    <cacheField name="[Table_3].[Region].[Region]" caption="Region" numFmtId="0" hierarchy="29" level="1">
      <sharedItems containsSemiMixedTypes="0" containsNonDate="0" containsString="0"/>
    </cacheField>
  </cacheFields>
  <cacheHierarchies count="53">
    <cacheHierarchy uniqueName="[Table_1].[S.No]" caption="S.No" attribute="1" defaultMemberUniqueName="[Table_1].[S.No].[All]" allUniqueName="[Table_1].[S.No].[All]" dimensionUniqueName="[Table_1]" displayFolder="" count="2" memberValueDatatype="20" unbalanced="0"/>
    <cacheHierarchy uniqueName="[Table_1].[Customer ID]" caption="Customer ID" attribute="1" defaultMemberUniqueName="[Table_1].[Customer ID].[All]" allUniqueName="[Table_1].[Customer ID].[All]" dimensionUniqueName="[Table_1]" displayFolder="" count="2" memberValueDatatype="130" unbalanced="0"/>
    <cacheHierarchy uniqueName="[Table_1].[Order ID]" caption="Order ID" attribute="1" defaultMemberUniqueName="[Table_1].[Order ID].[All]" allUniqueName="[Table_1].[Order ID].[All]" dimensionUniqueName="[Table_1]" displayFolder="" count="2" memberValueDatatype="130" unbalanced="0"/>
    <cacheHierarchy uniqueName="[Table_1].[Customer Name]" caption="Customer Name" attribute="1" defaultMemberUniqueName="[Table_1].[Customer Name].[All]" allUniqueName="[Table_1].[Customer Name].[All]" dimensionUniqueName="[Table_1]" displayFolder="" count="2" memberValueDatatype="130" unbalanced="0"/>
    <cacheHierarchy uniqueName="[Table_1].[Contact Date]" caption="Contact Date" attribute="1" time="1" defaultMemberUniqueName="[Table_1].[Contact Date].[All]" allUniqueName="[Table_1].[Contact Date].[All]" dimensionUniqueName="[Table_1]" displayFolder="" count="2" memberValueDatatype="7" unbalanced="0"/>
    <cacheHierarchy uniqueName="[Table_1].[Contact Type]" caption="Contact Type" attribute="1" defaultMemberUniqueName="[Table_1].[Contact Type].[All]" allUniqueName="[Table_1].[Contact Type].[All]" dimensionUniqueName="[Table_1]" displayFolder="" count="2" memberValueDatatype="130" unbalanced="0"/>
    <cacheHierarchy uniqueName="[Table_1].[Is It for an Order ?]" caption="Is It for an Order ?" attribute="1" defaultMemberUniqueName="[Table_1].[Is It for an Order ?].[All]" allUniqueName="[Table_1].[Is It for an Order ?].[All]" dimensionUniqueName="[Table_1]" displayFolder="" count="2" memberValueDatatype="130" unbalanced="0"/>
    <cacheHierarchy uniqueName="[Table_1].[Ticket ID]" caption="Ticket ID" attribute="1" defaultMemberUniqueName="[Table_1].[Ticket ID].[All]" allUniqueName="[Table_1].[Ticket ID].[All]" dimensionUniqueName="[Table_1]" displayFolder="" count="2" memberValueDatatype="130" unbalanced="0"/>
    <cacheHierarchy uniqueName="[Table_1].[Agent Handled]" caption="Agent Handled" attribute="1" defaultMemberUniqueName="[Table_1].[Agent Handled].[All]" allUniqueName="[Table_1].[Agent Handled].[All]" dimensionUniqueName="[Table_1]" displayFolder="" count="2" memberValueDatatype="130" unbalanced="0"/>
    <cacheHierarchy uniqueName="[Table_1].[Rating Given]" caption="Rating Given" attribute="1" defaultMemberUniqueName="[Table_1].[Rating Given].[All]" allUniqueName="[Table_1].[Rating Given].[All]" dimensionUniqueName="[Table_1]" displayFolder="" count="2" memberValueDatatype="20" unbalanced="0"/>
    <cacheHierarchy uniqueName="[Table_1].[Contact Date (Month)]" caption="Contact Date (Month)" attribute="1" defaultMemberUniqueName="[Table_1].[Contact Date (Month)].[All]" allUniqueName="[Table_1].[Contact Date (Month)].[All]" dimensionUniqueName="[Table_1]" displayFolder="" count="2" memberValueDatatype="130" unbalanced="0"/>
    <cacheHierarchy uniqueName="[Table_2].[Order ID]" caption="Order ID" attribute="1" defaultMemberUniqueName="[Table_2].[Order ID].[All]" allUniqueName="[Table_2].[Order ID].[All]" dimensionUniqueName="[Table_2]" displayFolder="" count="2" memberValueDatatype="130" unbalanced="0"/>
    <cacheHierarchy uniqueName="[Table_2].[Product ID]" caption="Product ID" attribute="1" defaultMemberUniqueName="[Table_2].[Product ID].[All]" allUniqueName="[Table_2].[Product ID].[All]" dimensionUniqueName="[Table_2]" displayFolder="" count="2" memberValueDatatype="130" unbalanced="0"/>
    <cacheHierarchy uniqueName="[Table_2].[Sale Date]" caption="Sale Date" attribute="1" time="1" defaultMemberUniqueName="[Table_2].[Sale Date].[All]" allUniqueName="[Table_2].[Sale Date].[All]" dimensionUniqueName="[Table_2]" displayFolder="" count="2" memberValueDatatype="7" unbalanced="0"/>
    <cacheHierarchy uniqueName="[Table_2].[Product Name]" caption="Product Name" attribute="1" defaultMemberUniqueName="[Table_2].[Product Name].[All]" allUniqueName="[Table_2].[Product Name].[All]" dimensionUniqueName="[Table_2]" displayFolder="" count="2" memberValueDatatype="130" unbalanced="0"/>
    <cacheHierarchy uniqueName="[Table_2].[Order Type]" caption="Order Type" attribute="1" defaultMemberUniqueName="[Table_2].[Order Type].[All]" allUniqueName="[Table_2].[Order Type].[All]" dimensionUniqueName="[Table_2]" displayFolder="" count="2" memberValueDatatype="130" unbalanced="0"/>
    <cacheHierarchy uniqueName="[Table_2].[Price of One Product]" caption="Price of One Product" attribute="1" defaultMemberUniqueName="[Table_2].[Price of One Product].[All]" allUniqueName="[Table_2].[Price of One Product].[All]" dimensionUniqueName="[Table_2]" displayFolder="" count="2" memberValueDatatype="20" unbalanced="0"/>
    <cacheHierarchy uniqueName="[Table_2].[Agent]" caption="Agent" attribute="1" defaultMemberUniqueName="[Table_2].[Agent].[All]" allUniqueName="[Table_2].[Agent].[All]" dimensionUniqueName="[Table_2]" displayFolder="" count="2"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2" memberValueDatatype="20" unbalanced="0"/>
    <cacheHierarchy uniqueName="[Table_2].[Discount]" caption="Discount" attribute="1" defaultMemberUniqueName="[Table_2].[Discount].[All]" allUniqueName="[Table_2].[Discount].[All]" dimensionUniqueName="[Table_2]" displayFolder="" count="2" memberValueDatatype="5" unbalanced="0"/>
    <cacheHierarchy uniqueName="[Table_2].[Revenue-before discount]" caption="Revenue-before discount" attribute="1" defaultMemberUniqueName="[Table_2].[Revenue-before discount].[All]" allUniqueName="[Table_2].[Revenue-before discount].[All]" dimensionUniqueName="[Table_2]" displayFolder="" count="2" memberValueDatatype="20" unbalanced="0"/>
    <cacheHierarchy uniqueName="[Table_2].[Revenue]" caption="Revenue" attribute="1" defaultMemberUniqueName="[Table_2].[Revenue].[All]" allUniqueName="[Table_2].[Revenue].[All]" dimensionUniqueName="[Table_2]" displayFolder="" count="2" memberValueDatatype="5" unbalanced="0"/>
    <cacheHierarchy uniqueName="[Table_2].[Discount amount]" caption="Discount amount" attribute="1" defaultMemberUniqueName="[Table_2].[Discount amount].[All]" allUniqueName="[Table_2].[Discount amount].[All]" dimensionUniqueName="[Table_2]" displayFolder="" count="2" memberValueDatatype="5" unbalanced="0"/>
    <cacheHierarchy uniqueName="[Table_2].[Sale Date (Month)]" caption="Sale Date (Month)" attribute="1" defaultMemberUniqueName="[Table_2].[Sale Date (Month)].[All]" allUniqueName="[Table_2].[Sale Date (Month)].[All]" dimensionUniqueName="[Table_2]" displayFolder="" count="2" memberValueDatatype="130" unbalanced="0"/>
    <cacheHierarchy uniqueName="[Table_3].[Order ID]" caption="Order ID" attribute="1" defaultMemberUniqueName="[Table_3].[Order ID].[All]" allUniqueName="[Table_3].[Order ID].[All]" dimensionUniqueName="[Table_3]" displayFolder="" count="2" memberValueDatatype="130" unbalanced="0"/>
    <cacheHierarchy uniqueName="[Table_3].[Product ID]" caption="Product ID" attribute="1" defaultMemberUniqueName="[Table_3].[Product ID].[All]" allUniqueName="[Table_3].[Product ID].[All]" dimensionUniqueName="[Table_3]" displayFolder="" count="2" memberValueDatatype="130" unbalanced="0">
      <fieldsUsage count="2">
        <fieldUsage x="-1"/>
        <fieldUsage x="0"/>
      </fieldsUsage>
    </cacheHierarchy>
    <cacheHierarchy uniqueName="[Table_3].[Sale Date]" caption="Sale Date" attribute="1" time="1" defaultMemberUniqueName="[Table_3].[Sale Date].[All]" allUniqueName="[Table_3].[Sale Date].[All]" dimensionUniqueName="[Table_3]" displayFolder="" count="2" memberValueDatatype="7" unbalanced="0"/>
    <cacheHierarchy uniqueName="[Table_3].[Amount in Sales]" caption="Amount in Sales" attribute="1" defaultMemberUniqueName="[Table_3].[Amount in Sales].[All]" allUniqueName="[Table_3].[Amount in Sales].[All]" dimensionUniqueName="[Table_3]" displayFolder="" count="2" memberValueDatatype="20" unbalanced="0"/>
    <cacheHierarchy uniqueName="[Table_3].[Discounted Value]" caption="Discounted Value" attribute="1" defaultMemberUniqueName="[Table_3].[Discounted Value].[All]" allUniqueName="[Table_3].[Discounted Value].[All]" dimensionUniqueName="[Table_3]" displayFolder="" count="2" memberValueDatatype="5" unbalanced="0"/>
    <cacheHierarchy uniqueName="[Table_3].[Region]" caption="Region" attribute="1" defaultMemberUniqueName="[Table_3].[Region].[All]" allUniqueName="[Table_3].[Region].[All]" dimensionUniqueName="[Table_3]" displayFolder="" count="2" memberValueDatatype="130" unbalanced="0">
      <fieldsUsage count="2">
        <fieldUsage x="-1"/>
        <fieldUsage x="2"/>
      </fieldsUsage>
    </cacheHierarchy>
    <cacheHierarchy uniqueName="[Table_3].[Sale Date (Month)]" caption="Sale Date (Month)" attribute="1" defaultMemberUniqueName="[Table_3].[Sale Date (Month)].[All]" allUniqueName="[Table_3].[Sale Date (Month)].[All]" dimensionUniqueName="[Table_3]" displayFolder="" count="2"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2"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2"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2"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649398263886" backgroundQuery="1" createdVersion="3" refreshedVersion="8" minRefreshableVersion="3" recordCount="0" supportSubquery="1" supportAdvancedDrill="1" xr:uid="{B3156999-4704-45EE-9E11-4644C23D964A}">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2"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2"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20525019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49.83017523148" backgroundQuery="1" createdVersion="8" refreshedVersion="8" minRefreshableVersion="3" recordCount="0" supportSubquery="1" supportAdvancedDrill="1" xr:uid="{573A85D8-3EAD-474B-BA21-871511D6BE8C}">
  <cacheSource type="external" connectionId="1"/>
  <cacheFields count="2">
    <cacheField name="[Table_1].[Contact Date].[Contact Date]" caption="Contact Date" numFmtId="0" hierarchy="4"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Count of Ticket ID]" caption="Count of Ticket ID" numFmtId="0" hierarchy="45"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2" memberValueDatatype="7" unbalanced="0">
      <fieldsUsage count="2">
        <fieldUsage x="-1"/>
        <fieldUsage x="0"/>
      </fieldsUsage>
    </cacheHierarchy>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49.82158541667" backgroundQuery="1" createdVersion="8" refreshedVersion="8" minRefreshableVersion="3" recordCount="0" supportSubquery="1" supportAdvancedDrill="1" xr:uid="{21E16217-061A-4DA9-8819-7DA323B0DF89}">
  <cacheSource type="external" connectionId="1"/>
  <cacheFields count="3">
    <cacheField name="[Table_1].[Contact Date].[Contact Date]" caption="Contact Date" numFmtId="0" hierarchy="4" level="1">
      <sharedItems containsSemiMixedTypes="0" containsNonDate="0" containsDate="1" containsString="0" minDate="2022-06-13T00:00:00" maxDate="2022-09-07T00:00:00" count="13">
        <d v="2022-06-13T00:00:00"/>
        <d v="2022-06-20T00:00:00"/>
        <d v="2022-06-27T00:00:00"/>
        <d v="2022-07-05T00:00:00"/>
        <d v="2022-07-10T00:00:00"/>
        <d v="2022-07-17T00:00:00"/>
        <d v="2022-07-24T00:00:00"/>
        <d v="2022-08-01T00:00:00"/>
        <d v="2022-08-07T00:00:00"/>
        <d v="2022-08-14T00:00:00"/>
        <d v="2022-08-21T00:00:00"/>
        <d v="2022-08-28T00:00:00"/>
        <d v="2022-09-06T00:00:00"/>
      </sharedItems>
    </cacheField>
    <cacheField name="[Measures].[Average of Rating Given]" caption="Average of Rating Given" numFmtId="0" hierarchy="40" level="32767"/>
    <cacheField name="[Table_1].[Contact Type].[Contact Type]" caption="Contact Type" numFmtId="0" hierarchy="5" level="1">
      <sharedItems count="3">
        <s v="Complaint"/>
        <s v="Query"/>
        <s v="Request"/>
      </sharedItems>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2" memberValueDatatype="7" unbalanced="0">
      <fieldsUsage count="2">
        <fieldUsage x="-1"/>
        <fieldUsage x="0"/>
      </fieldsUsage>
    </cacheHierarchy>
    <cacheHierarchy uniqueName="[Table_1].[Contact Type]" caption="Contact Type" attribute="1" defaultMemberUniqueName="[Table_1].[Contact Type].[All]" allUniqueName="[Table_1].[Contact Type].[All]" dimensionUniqueName="[Table_1]" displayFolder="" count="2" memberValueDatatype="130" unbalanced="0">
      <fieldsUsage count="2">
        <fieldUsage x="-1"/>
        <fieldUsage x="2"/>
      </fieldsUsage>
    </cacheHierarchy>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49.813176041665" backgroundQuery="1" createdVersion="8" refreshedVersion="8" minRefreshableVersion="3" recordCount="0" supportSubquery="1" supportAdvancedDrill="1" xr:uid="{24F5EE35-2190-4956-AF66-1A22218419B6}">
  <cacheSource type="external" connectionId="1"/>
  <cacheFields count="3">
    <cacheField name="[Measures].[Count of Contact Type]" caption="Count of Contact Type" numFmtId="0" hierarchy="41" level="32767"/>
    <cacheField name="[Table_1].[Contact Type].[Contact Type]" caption="Contact Type" numFmtId="0" hierarchy="5" level="1">
      <sharedItems count="3">
        <s v="Complaint"/>
        <s v="Query"/>
        <s v="Request"/>
      </sharedItems>
    </cacheField>
    <cacheField name="[Measures].[Count of Contact Date]" caption="Count of Contact Date" numFmtId="0" hierarchy="42"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2" memberValueDatatype="130" unbalanced="0">
      <fieldsUsage count="2">
        <fieldUsage x="-1"/>
        <fieldUsage x="1"/>
      </fieldsUsage>
    </cacheHierarchy>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oneField="1" hidden="1">
      <fieldsUsage count="1">
        <fieldUsage x="2"/>
      </fieldsUsage>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49.813178240744" backgroundQuery="1" createdVersion="8" refreshedVersion="8" minRefreshableVersion="3" recordCount="0" supportSubquery="1" supportAdvancedDrill="1" xr:uid="{5D2DDE39-A10A-45F8-8735-C40B36CEED04}">
  <cacheSource type="external" connectionId="1"/>
  <cacheFields count="2">
    <cacheField name="[Table_1].[Agent Handled].[Agent Handled]" caption="Agent Handled" numFmtId="0" hierarchy="8" level="1">
      <sharedItems count="3">
        <s v="Adrien Martin"/>
        <s v="Albain Forestier"/>
        <s v="Roch Cousineau"/>
      </sharedItems>
    </cacheField>
    <cacheField name="[Measures].[Count of Rating Given]" caption="Count of Rating Given" numFmtId="0" hierarchy="39"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2" memberValueDatatype="130" unbalanced="0">
      <fieldsUsage count="2">
        <fieldUsage x="-1"/>
        <fieldUsage x="0"/>
      </fieldsUsage>
    </cacheHierarchy>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69866550926" backgroundQuery="1" createdVersion="8" refreshedVersion="8" minRefreshableVersion="3" recordCount="0" supportSubquery="1" supportAdvancedDrill="1" xr:uid="{EFCFBC93-48CB-4457-B6B2-4C711FB09EA5}">
  <cacheSource type="external" connectionId="1"/>
  <cacheFields count="2">
    <cacheField name="[Table_2].[Sale Date].[Sale Date]" caption="Sale Date" numFmtId="0" hierarchy="13"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Count of Revenue]" caption="Count of Revenue" numFmtId="0" hierarchy="46"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2" memberValueDatatype="7" unbalanced="0">
      <fieldsUsage count="2">
        <fieldUsage x="-1"/>
        <fieldUsage x="0"/>
      </fieldsUsage>
    </cacheHierarchy>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69867939812" backgroundQuery="1" createdVersion="8" refreshedVersion="8" minRefreshableVersion="3" recordCount="0" supportSubquery="1" supportAdvancedDrill="1" xr:uid="{E60A30E0-4A14-4960-B2A4-08B3B7C2DC44}">
  <cacheSource type="external" connectionId="1"/>
  <cacheFields count="1">
    <cacheField name="[Table_2].[Agent].[Agent]" caption="Agent" numFmtId="0" hierarchy="17" level="1">
      <sharedItems count="3">
        <s v="Adrien Martin"/>
        <s v="Albain Forestier"/>
        <s v="Roch Cousineau"/>
      </sharedItems>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2" memberValueDatatype="130" unbalanced="0">
      <fieldsUsage count="2">
        <fieldUsage x="-1"/>
        <fieldUsage x="0"/>
      </fieldsUsage>
    </cacheHierarchy>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71138888889" backgroundQuery="1" createdVersion="8" refreshedVersion="8" minRefreshableVersion="3" recordCount="0" supportSubquery="1" supportAdvancedDrill="1" xr:uid="{186B9242-5E6E-42B8-924E-02F1BE9202C7}">
  <cacheSource type="external" connectionId="1"/>
  <cacheFields count="2">
    <cacheField name="[Table_2].[Sale Date (Month)].[Sale Date (Month)]" caption="Sale Date (Month)" numFmtId="0" hierarchy="23" level="1">
      <sharedItems count="4">
        <s v="Jun"/>
        <s v="Jul"/>
        <s v="Aug"/>
        <s v="Sep"/>
      </sharedItems>
    </cacheField>
    <cacheField name="[Measures].[Sum of Revenue]" caption="Sum of Revenue" numFmtId="0" hierarchy="49" level="32767"/>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0" memberValueDatatype="130" unbalanced="0"/>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2" memberValueDatatype="130" unbalanced="0">
      <fieldsUsage count="2">
        <fieldUsage x="-1"/>
        <fieldUsage x="0"/>
      </fieldsUsage>
    </cacheHierarchy>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eramani" refreshedDate="45851.069862268516" backgroundQuery="1" createdVersion="8" refreshedVersion="8" minRefreshableVersion="3" recordCount="0" supportSubquery="1" supportAdvancedDrill="1" xr:uid="{BC1BEB0D-8F20-4BFC-9EFB-658C049E8B72}">
  <cacheSource type="external" connectionId="1"/>
  <cacheFields count="2">
    <cacheField name="[Measures].[Sum of No of Products in one Sale]" caption="Sum of No of Products in one Sale" numFmtId="0" hierarchy="47" level="32767"/>
    <cacheField name="[Table_2].[Order Type].[Order Type]" caption="Order Type" numFmtId="0" hierarchy="15" level="1">
      <sharedItems count="2">
        <s v="Online"/>
        <s v="Physical Visit"/>
      </sharedItems>
    </cacheField>
  </cacheFields>
  <cacheHierarchies count="53">
    <cacheHierarchy uniqueName="[Table_1].[S.No]" caption="S.No" attribute="1" defaultMemberUniqueName="[Table_1].[S.No].[All]" allUniqueName="[Table_1].[S.No].[All]" dimensionUniqueName="[Table_1]" displayFolder="" count="0" memberValueDatatype="20" unbalanced="0"/>
    <cacheHierarchy uniqueName="[Table_1].[Customer ID]" caption="Customer ID" attribute="1" defaultMemberUniqueName="[Table_1].[Customer ID].[All]" allUniqueName="[Table_1].[Customer ID].[All]" dimensionUniqueName="[Table_1]" displayFolder="" count="0" memberValueDatatype="130" unbalanced="0"/>
    <cacheHierarchy uniqueName="[Table_1].[Order ID]" caption="Order ID" attribute="1" defaultMemberUniqueName="[Table_1].[Order ID].[All]" allUniqueName="[Table_1].[Order ID].[All]" dimensionUniqueName="[Table_1]" displayFolder="" count="0" memberValueDatatype="13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Contact Date]" caption="Contact Date" attribute="1" time="1" defaultMemberUniqueName="[Table_1].[Contact Date].[All]" allUniqueName="[Table_1].[Contact Date].[All]" dimensionUniqueName="[Table_1]" displayFolder="" count="0" memberValueDatatype="7" unbalanced="0"/>
    <cacheHierarchy uniqueName="[Table_1].[Contact Type]" caption="Contact Type" attribute="1" defaultMemberUniqueName="[Table_1].[Contact Type].[All]" allUniqueName="[Table_1].[Contact Type].[All]" dimensionUniqueName="[Table_1]" displayFolder="" count="0" memberValueDatatype="130" unbalanced="0"/>
    <cacheHierarchy uniqueName="[Table_1].[Is It for an Order ?]" caption="Is It for an Order ?" attribute="1" defaultMemberUniqueName="[Table_1].[Is It for an Order ?].[All]" allUniqueName="[Table_1].[Is It for an Order ?].[All]" dimensionUniqueName="[Table_1]" displayFolder="" count="0" memberValueDatatype="130" unbalanced="0"/>
    <cacheHierarchy uniqueName="[Table_1].[Ticket ID]" caption="Ticket ID" attribute="1" defaultMemberUniqueName="[Table_1].[Ticket ID].[All]" allUniqueName="[Table_1].[Ticket ID].[All]" dimensionUniqueName="[Table_1]" displayFolder="" count="0" memberValueDatatype="130" unbalanced="0"/>
    <cacheHierarchy uniqueName="[Table_1].[Agent Handled]" caption="Agent Handled" attribute="1" defaultMemberUniqueName="[Table_1].[Agent Handled].[All]" allUniqueName="[Table_1].[Agent Handled].[All]" dimensionUniqueName="[Table_1]" displayFolder="" count="0" memberValueDatatype="130" unbalanced="0"/>
    <cacheHierarchy uniqueName="[Table_1].[Rating Given]" caption="Rating Given" attribute="1" defaultMemberUniqueName="[Table_1].[Rating Given].[All]" allUniqueName="[Table_1].[Rating Given].[All]" dimensionUniqueName="[Table_1]" displayFolder="" count="0" memberValueDatatype="20" unbalanced="0"/>
    <cacheHierarchy uniqueName="[Table_1].[Contact Date (Month)]" caption="Contact Date (Month)" attribute="1" defaultMemberUniqueName="[Table_1].[Contact Date (Month)].[All]" allUniqueName="[Table_1].[Contact Date (Month)].[All]" dimensionUniqueName="[Table_1]" displayFolder="" count="0" memberValueDatatype="130" unbalanced="0"/>
    <cacheHierarchy uniqueName="[Table_2].[Order ID]" caption="Order ID" attribute="1" defaultMemberUniqueName="[Table_2].[Order ID].[All]" allUniqueName="[Table_2].[Order ID].[All]" dimensionUniqueName="[Table_2]" displayFolder="" count="0" memberValueDatatype="130" unbalanced="0"/>
    <cacheHierarchy uniqueName="[Table_2].[Product ID]" caption="Product ID" attribute="1" defaultMemberUniqueName="[Table_2].[Product ID].[All]" allUniqueName="[Table_2].[Product ID].[All]" dimensionUniqueName="[Table_2]" displayFolder="" count="0" memberValueDatatype="130" unbalanced="0"/>
    <cacheHierarchy uniqueName="[Table_2].[Sale Date]" caption="Sale Date" attribute="1" time="1" defaultMemberUniqueName="[Table_2].[Sale Date].[All]" allUniqueName="[Table_2].[Sale Date].[All]" dimensionUniqueName="[Table_2]" displayFolder="" count="0" memberValueDatatype="7" unbalanced="0"/>
    <cacheHierarchy uniqueName="[Table_2].[Product Name]" caption="Product Name" attribute="1" defaultMemberUniqueName="[Table_2].[Product Name].[All]" allUniqueName="[Table_2].[Product Name].[All]" dimensionUniqueName="[Table_2]" displayFolder="" count="0" memberValueDatatype="130" unbalanced="0"/>
    <cacheHierarchy uniqueName="[Table_2].[Order Type]" caption="Order Type" attribute="1" defaultMemberUniqueName="[Table_2].[Order Type].[All]" allUniqueName="[Table_2].[Order Type].[All]" dimensionUniqueName="[Table_2]" displayFolder="" count="2" memberValueDatatype="130" unbalanced="0">
      <fieldsUsage count="2">
        <fieldUsage x="-1"/>
        <fieldUsage x="1"/>
      </fieldsUsage>
    </cacheHierarchy>
    <cacheHierarchy uniqueName="[Table_2].[Price of One Product]" caption="Price of One Product" attribute="1" defaultMemberUniqueName="[Table_2].[Price of One Product].[All]" allUniqueName="[Table_2].[Price of One Product].[All]" dimensionUniqueName="[Table_2]" displayFolder="" count="0" memberValueDatatype="20" unbalanced="0"/>
    <cacheHierarchy uniqueName="[Table_2].[Agent]" caption="Agent" attribute="1" defaultMemberUniqueName="[Table_2].[Agent].[All]" allUniqueName="[Table_2].[Agent].[All]" dimensionUniqueName="[Table_2]" displayFolder="" count="0" memberValueDatatype="130" unbalanced="0"/>
    <cacheHierarchy uniqueName="[Table_2].[No of Products in one Sale]" caption="No of Products in one Sale" attribute="1" defaultMemberUniqueName="[Table_2].[No of Products in one Sale].[All]" allUniqueName="[Table_2].[No of Products in one Sale].[All]" dimensionUniqueName="[Table_2]" displayFolder="" count="0" memberValueDatatype="20" unbalanced="0"/>
    <cacheHierarchy uniqueName="[Table_2].[Discount]" caption="Discount" attribute="1" defaultMemberUniqueName="[Table_2].[Discount].[All]" allUniqueName="[Table_2].[Discount].[All]" dimensionUniqueName="[Table_2]" displayFolder="" count="0" memberValueDatatype="5" unbalanced="0"/>
    <cacheHierarchy uniqueName="[Table_2].[Revenue-before discount]" caption="Revenue-before discount" attribute="1" defaultMemberUniqueName="[Table_2].[Revenue-before discount].[All]" allUniqueName="[Table_2].[Revenue-before discount].[All]" dimensionUniqueName="[Table_2]" displayFolder="" count="0" memberValueDatatype="20" unbalanced="0"/>
    <cacheHierarchy uniqueName="[Table_2].[Revenue]" caption="Revenue" attribute="1" defaultMemberUniqueName="[Table_2].[Revenue].[All]" allUniqueName="[Table_2].[Revenue].[All]" dimensionUniqueName="[Table_2]" displayFolder="" count="0" memberValueDatatype="5" unbalanced="0"/>
    <cacheHierarchy uniqueName="[Table_2].[Discount amount]" caption="Discount amount" attribute="1" defaultMemberUniqueName="[Table_2].[Discount amount].[All]" allUniqueName="[Table_2].[Discount amount].[All]" dimensionUniqueName="[Table_2]" displayFolder="" count="0" memberValueDatatype="5" unbalanced="0"/>
    <cacheHierarchy uniqueName="[Table_2].[Sale Date (Month)]" caption="Sale Date (Month)" attribute="1" defaultMemberUniqueName="[Table_2].[Sale Date (Month)].[All]" allUniqueName="[Table_2].[Sale Date (Month)].[All]" dimensionUniqueName="[Table_2]" displayFolder="" count="0" memberValueDatatype="130" unbalanced="0"/>
    <cacheHierarchy uniqueName="[Table_3].[Order ID]" caption="Order ID" attribute="1" defaultMemberUniqueName="[Table_3].[Order ID].[All]" allUniqueName="[Table_3].[Order ID].[All]" dimensionUniqueName="[Table_3]" displayFolder="" count="0" memberValueDatatype="130" unbalanced="0"/>
    <cacheHierarchy uniqueName="[Table_3].[Product ID]" caption="Product ID" attribute="1" defaultMemberUniqueName="[Table_3].[Product ID].[All]" allUniqueName="[Table_3].[Product ID].[All]" dimensionUniqueName="[Table_3]" displayFolder="" count="0" memberValueDatatype="130" unbalanced="0"/>
    <cacheHierarchy uniqueName="[Table_3].[Sale Date]" caption="Sale Date" attribute="1" time="1" defaultMemberUniqueName="[Table_3].[Sale Date].[All]" allUniqueName="[Table_3].[Sale Date].[All]" dimensionUniqueName="[Table_3]" displayFolder="" count="0" memberValueDatatype="7" unbalanced="0"/>
    <cacheHierarchy uniqueName="[Table_3].[Amount in Sales]" caption="Amount in Sales" attribute="1" defaultMemberUniqueName="[Table_3].[Amount in Sales].[All]" allUniqueName="[Table_3].[Amount in Sales].[All]" dimensionUniqueName="[Table_3]" displayFolder="" count="0" memberValueDatatype="20" unbalanced="0"/>
    <cacheHierarchy uniqueName="[Table_3].[Discounted Value]" caption="Discounted Value" attribute="1" defaultMemberUniqueName="[Table_3].[Discounted Value].[All]" allUniqueName="[Table_3].[Discounted Value].[All]" dimensionUniqueName="[Table_3]" displayFolder="" count="0" memberValueDatatype="5" unbalanced="0"/>
    <cacheHierarchy uniqueName="[Table_3].[Region]" caption="Region" attribute="1" defaultMemberUniqueName="[Table_3].[Region].[All]" allUniqueName="[Table_3].[Region].[All]" dimensionUniqueName="[Table_3]" displayFolder="" count="0" memberValueDatatype="130" unbalanced="0"/>
    <cacheHierarchy uniqueName="[Table_3].[Sale Date (Month)]" caption="Sale Date (Month)" attribute="1" defaultMemberUniqueName="[Table_3].[Sale Date (Month)].[All]" allUniqueName="[Table_3].[Sale Date (Month)].[All]" dimensionUniqueName="[Table_3]" displayFolder="" count="0" memberValueDatatype="130" unbalanced="0"/>
    <cacheHierarchy uniqueName="[Table_1].[Contact Date (Month Index)]" caption="Contact Date (Month Index)" attribute="1" defaultMemberUniqueName="[Table_1].[Contact Date (Month Index)].[All]" allUniqueName="[Table_1].[Contact Date (Month Index)].[All]" dimensionUniqueName="[Table_1]" displayFolder="" count="0" memberValueDatatype="20" unbalanced="0" hidden="1"/>
    <cacheHierarchy uniqueName="[Table_2].[Sale Date (Month Index)]" caption="Sale Date (Month Index)" attribute="1" defaultMemberUniqueName="[Table_2].[Sale Date (Month Index)].[All]" allUniqueName="[Table_2].[Sale Date (Month Index)].[All]" dimensionUniqueName="[Table_2]" displayFolder="" count="0" memberValueDatatype="20" unbalanced="0" hidden="1"/>
    <cacheHierarchy uniqueName="[Table_3].[Sale Date (Month Index)]" caption="Sale Date (Month Index)" attribute="1" defaultMemberUniqueName="[Table_3].[Sale Date (Month Index)].[All]" allUniqueName="[Table_3].[Sale Date (Month Index)].[All]" dimensionUniqueName="[Table_3]" displayFolder="" count="0" memberValueDatatype="20" unbalanced="0" hidden="1"/>
    <cacheHierarchy uniqueName="[Measures].[__XL_Count Table_1]" caption="__XL_Count Table_1" measure="1" displayFolder="" measureGroup="Table_1" count="0" hidden="1"/>
    <cacheHierarchy uniqueName="[Measures].[__XL_Count Table_2]" caption="__XL_Count Table_2" measure="1" displayFolder="" measureGroup="Table_2" count="0" hidden="1"/>
    <cacheHierarchy uniqueName="[Measures].[__XL_Count Table_3]" caption="__XL_Count Table_3" measure="1" displayFolder="" measureGroup="Table_3" count="0" hidden="1"/>
    <cacheHierarchy uniqueName="[Measures].[__No measures defined]" caption="__No measures defined" measure="1" displayFolder="" count="0" hidden="1"/>
    <cacheHierarchy uniqueName="[Measures].[Sum of Rating Given]" caption="Sum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_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_1" count="0" hidden="1">
      <extLst>
        <ext xmlns:x15="http://schemas.microsoft.com/office/spreadsheetml/2010/11/main" uri="{B97F6D7D-B522-45F9-BDA1-12C45D357490}">
          <x15:cacheHierarchy aggregatedColumn="9"/>
        </ext>
      </extLst>
    </cacheHierarchy>
    <cacheHierarchy uniqueName="[Measures].[Count of Contact Type]" caption="Count of Contact Type" measure="1" displayFolder="" measureGroup="Table_1" count="0" hidden="1">
      <extLst>
        <ext xmlns:x15="http://schemas.microsoft.com/office/spreadsheetml/2010/11/main" uri="{B97F6D7D-B522-45F9-BDA1-12C45D357490}">
          <x15:cacheHierarchy aggregatedColumn="5"/>
        </ext>
      </extLst>
    </cacheHierarchy>
    <cacheHierarchy uniqueName="[Measures].[Count of Contact Date]" caption="Count of Contact Date" measure="1" displayFolder="" measureGroup="Table_1" count="0" hidden="1">
      <extLst>
        <ext xmlns:x15="http://schemas.microsoft.com/office/spreadsheetml/2010/11/main" uri="{B97F6D7D-B522-45F9-BDA1-12C45D357490}">
          <x15:cacheHierarchy aggregatedColumn="4"/>
        </ext>
      </extLst>
    </cacheHierarchy>
    <cacheHierarchy uniqueName="[Measures].[Max of Contact Date]" caption="Max of Contact Date" measure="1" displayFolder="" measureGroup="Table_1" count="0" hidden="1">
      <extLst>
        <ext xmlns:x15="http://schemas.microsoft.com/office/spreadsheetml/2010/11/main" uri="{B97F6D7D-B522-45F9-BDA1-12C45D357490}">
          <x15:cacheHierarchy aggregatedColumn="4"/>
        </ext>
      </extLst>
    </cacheHierarchy>
    <cacheHierarchy uniqueName="[Measures].[Count of Agent Handled]" caption="Count of Agent Handled" measure="1" displayFolder="" measureGroup="Table_1" count="0" hidden="1">
      <extLst>
        <ext xmlns:x15="http://schemas.microsoft.com/office/spreadsheetml/2010/11/main" uri="{B97F6D7D-B522-45F9-BDA1-12C45D357490}">
          <x15:cacheHierarchy aggregatedColumn="8"/>
        </ext>
      </extLst>
    </cacheHierarchy>
    <cacheHierarchy uniqueName="[Measures].[Count of Ticket ID]" caption="Count of Ticket ID" measure="1" displayFolder="" measureGroup="Table_1" count="0" hidden="1">
      <extLst>
        <ext xmlns:x15="http://schemas.microsoft.com/office/spreadsheetml/2010/11/main" uri="{B97F6D7D-B522-45F9-BDA1-12C45D357490}">
          <x15:cacheHierarchy aggregatedColumn="7"/>
        </ext>
      </extLst>
    </cacheHierarchy>
    <cacheHierarchy uniqueName="[Measures].[Count of Revenue]" caption="Count of Revenue" measure="1" displayFolder="" measureGroup="Table_2" count="0" hidden="1">
      <extLst>
        <ext xmlns:x15="http://schemas.microsoft.com/office/spreadsheetml/2010/11/main" uri="{B97F6D7D-B522-45F9-BDA1-12C45D357490}">
          <x15:cacheHierarchy aggregatedColumn="21"/>
        </ext>
      </extLst>
    </cacheHierarchy>
    <cacheHierarchy uniqueName="[Measures].[Sum of No of Products in one Sale]" caption="Sum of No of Products in one Sale" measure="1" displayFolder="" measureGroup="Table_2"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No of Products in one Sale]" caption="Average of No of Products in one Sale" measure="1" displayFolder="" measureGroup="Table_2"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Table_2" count="0" hidden="1">
      <extLst>
        <ext xmlns:x15="http://schemas.microsoft.com/office/spreadsheetml/2010/11/main" uri="{B97F6D7D-B522-45F9-BDA1-12C45D357490}">
          <x15:cacheHierarchy aggregatedColumn="21"/>
        </ext>
      </extLst>
    </cacheHierarchy>
    <cacheHierarchy uniqueName="[Measures].[Count of Product ID]" caption="Count of Product ID" measure="1" displayFolder="" measureGroup="Table_3"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Table_3" count="0" hidden="1">
      <extLst>
        <ext xmlns:x15="http://schemas.microsoft.com/office/spreadsheetml/2010/11/main" uri="{B97F6D7D-B522-45F9-BDA1-12C45D357490}">
          <x15:cacheHierarchy aggregatedColumn="24"/>
        </ext>
      </extLst>
    </cacheHierarchy>
    <cacheHierarchy uniqueName="[Measures].[Sum of Amount in Sales]" caption="Sum of Amount in Sales" measure="1" displayFolder="" measureGroup="Table_3"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_1" uniqueName="[Table_1]" caption="Table_1"/>
    <dimension name="Table_2" uniqueName="[Table_2]" caption="Table_2"/>
    <dimension name="Table_3" uniqueName="[Table_3]" caption="Table_3"/>
  </dimensions>
  <measureGroups count="3">
    <measureGroup name="Table_1" caption="Table_1"/>
    <measureGroup name="Table_2" caption="Table_2"/>
    <measureGroup name="Table_3" caption="Table_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7708B3-8B55-44CD-81CB-01A7ABAEEAE7}"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6">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Average of Rating Given" fld="1" subtotal="average" baseField="0" baseItem="0"/>
  </dataFields>
  <formats count="1">
    <format dxfId="12">
      <pivotArea collapsedLevelsAreSubtotals="1" fieldPosition="0">
        <references count="1">
          <reference field="0"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9A0E9B-7C88-4FE5-A779-EA4C09F3DB76}" name="PivotTable3"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J5:K12"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No of Products in one Sale" fld="1"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919A6B-BE82-4BFD-9338-DCFB59E3A059}" name="PivotTable2"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9">
  <location ref="D3:E88" firstHeaderRow="1" firstDataRow="1" firstDataCol="1"/>
  <pivotFields count="2">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Revenue" fld="1" subtotal="count" baseField="0" baseItem="0"/>
  </dataFields>
  <chartFormats count="2">
    <chartFormat chart="61" format="0"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0" showColHeaders="0"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3CF55DF-304B-4A0F-8A2F-F3055FC65D37}" name="PivotTable4"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G4:H89" firstHeaderRow="1" firstDataRow="1" firstDataCol="1"/>
  <pivotFields count="2">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No of Products in one Sale" fld="1" baseField="0" baseItem="0"/>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672AE28-CEF1-4922-908E-C58C16D39F1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L5:M1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Amount in Sales" fld="1" baseField="0" baseItem="0"/>
  </dataFields>
  <chartFormats count="2">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 (mani).xlsx!Table_3">
        <x15:activeTabTopLevelEntity name="[Table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869C60-9164-4491-88DC-7EDA8B2BBC6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I5:J90" firstHeaderRow="1" firstDataRow="1" firstDataCol="1"/>
  <pivotFields count="3">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 allDrilled="1" subtotalTop="0" showAll="0" dataSourceSort="1" defaultSubtotal="0" defaultAttributeDrillState="1"/>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Amount in Sales" fld="1" baseField="0" baseItem="0"/>
  </dataFields>
  <formats count="2">
    <format dxfId="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0">
      <pivotArea dataOnly="0" labelOnly="1" fieldPosition="0">
        <references count="1">
          <reference field="0" count="34">
            <x v="50"/>
            <x v="51"/>
            <x v="52"/>
            <x v="53"/>
            <x v="54"/>
            <x v="55"/>
            <x v="56"/>
            <x v="57"/>
            <x v="58"/>
            <x v="59"/>
            <x v="60"/>
            <x v="61"/>
            <x v="62"/>
            <x v="63"/>
            <x v="64"/>
            <x v="65"/>
            <x v="66"/>
            <x v="67"/>
            <x v="68"/>
            <x v="69"/>
            <x v="70"/>
            <x v="71"/>
            <x v="72"/>
            <x v="73"/>
            <x v="74"/>
            <x v="75"/>
            <x v="76"/>
            <x v="77"/>
            <x v="78"/>
            <x v="79"/>
            <x v="80"/>
            <x v="81"/>
            <x v="82"/>
            <x v="83"/>
          </reference>
        </references>
      </pivotArea>
    </format>
  </formats>
  <chartFormats count="2">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 (mani).xlsx!Table_3">
        <x15:activeTabTopLevelEntity name="[Table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8220251-E415-4FB1-BD18-C03DF9621CAF}"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F5:G90" firstHeaderRow="1" firstDataRow="1" firstDataCol="1"/>
  <pivotFields count="3">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 allDrilled="1" subtotalTop="0" showAll="0" dataSourceSort="1" defaultSubtotal="0" defaultAttributeDrillState="1"/>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Order ID" fld="1" subtotal="count" baseField="0" baseItem="0"/>
  </dataFields>
  <formats count="2">
    <format dxfId="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
      <pivotArea dataOnly="0" labelOnly="1" fieldPosition="0">
        <references count="1">
          <reference field="0" count="34">
            <x v="50"/>
            <x v="51"/>
            <x v="52"/>
            <x v="53"/>
            <x v="54"/>
            <x v="55"/>
            <x v="56"/>
            <x v="57"/>
            <x v="58"/>
            <x v="59"/>
            <x v="60"/>
            <x v="61"/>
            <x v="62"/>
            <x v="63"/>
            <x v="64"/>
            <x v="65"/>
            <x v="66"/>
            <x v="67"/>
            <x v="68"/>
            <x v="69"/>
            <x v="70"/>
            <x v="71"/>
            <x v="72"/>
            <x v="73"/>
            <x v="74"/>
            <x v="75"/>
            <x v="76"/>
            <x v="77"/>
            <x v="78"/>
            <x v="79"/>
            <x v="80"/>
            <x v="81"/>
            <x v="82"/>
            <x v="83"/>
          </reference>
        </references>
      </pivotArea>
    </format>
  </formats>
  <chartFormats count="1">
    <chartFormat chart="21"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 (mani).xlsx!Table_3">
        <x15:activeTabTopLevelEntity name="[Table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6C5A009-81F7-4775-94E5-450200A47F98}"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C1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Product ID" fld="1" subtotal="count"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 (mani).xlsx!Table_3">
        <x15:activeTabTopLevelEntity name="[Table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24D7CBA-830E-47F7-A0F4-999B52EB1127}" name="PivotTable5"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0">
  <location ref="O5:P10"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Order ID" fld="0" subtotal="count" baseField="0" baseItem="0"/>
  </dataFields>
  <chartFormats count="10">
    <chartFormat chart="34" format="0"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 chart="36" format="7">
      <pivotArea type="data" outline="0" fieldPosition="0">
        <references count="2">
          <reference field="4294967294" count="1" selected="0">
            <x v="0"/>
          </reference>
          <reference field="1" count="1" selected="0">
            <x v="0"/>
          </reference>
        </references>
      </pivotArea>
    </chartFormat>
    <chartFormat chart="36" format="8">
      <pivotArea type="data" outline="0" fieldPosition="0">
        <references count="2">
          <reference field="4294967294" count="1" selected="0">
            <x v="0"/>
          </reference>
          <reference field="1" count="1" selected="0">
            <x v="1"/>
          </reference>
        </references>
      </pivotArea>
    </chartFormat>
    <chartFormat chart="36" format="9">
      <pivotArea type="data" outline="0" fieldPosition="0">
        <references count="2">
          <reference field="4294967294" count="1" selected="0">
            <x v="0"/>
          </reference>
          <reference field="1" count="1" selected="0">
            <x v="2"/>
          </reference>
        </references>
      </pivotArea>
    </chartFormat>
    <chartFormat chart="36" format="10">
      <pivotArea type="data" outline="0" fieldPosition="0">
        <references count="2">
          <reference field="4294967294" count="1" selected="0">
            <x v="0"/>
          </reference>
          <reference field="1" count="1" selected="0">
            <x v="3"/>
          </reference>
        </references>
      </pivotArea>
    </chartFormat>
    <chartFormat chart="34" format="1">
      <pivotArea type="data" outline="0" fieldPosition="0">
        <references count="2">
          <reference field="4294967294" count="1" selected="0">
            <x v="0"/>
          </reference>
          <reference field="1" count="1" selected="0">
            <x v="0"/>
          </reference>
        </references>
      </pivotArea>
    </chartFormat>
    <chartFormat chart="34" format="2">
      <pivotArea type="data" outline="0" fieldPosition="0">
        <references count="2">
          <reference field="4294967294" count="1" selected="0">
            <x v="0"/>
          </reference>
          <reference field="1" count="1" selected="0">
            <x v="1"/>
          </reference>
        </references>
      </pivotArea>
    </chartFormat>
    <chartFormat chart="34" format="3">
      <pivotArea type="data" outline="0" fieldPosition="0">
        <references count="2">
          <reference field="4294967294" count="1" selected="0">
            <x v="0"/>
          </reference>
          <reference field="1" count="1" selected="0">
            <x v="2"/>
          </reference>
        </references>
      </pivotArea>
    </chartFormat>
    <chartFormat chart="34" format="4">
      <pivotArea type="data" outline="0" fieldPosition="0">
        <references count="2">
          <reference field="4294967294" count="1" selected="0">
            <x v="0"/>
          </reference>
          <reference field="1"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 (mani).xlsx!Table_3">
        <x15:activeTabTopLevelEntity name="[Table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BE37C3-DAE5-40C2-BF5A-9BB7140BD5B3}" name="PivotTable5"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0">
  <location ref="A85:B170" firstHeaderRow="1" firstDataRow="1" firstDataCol="1"/>
  <pivotFields count="2">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Ticket ID" fld="1"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
    <pivotHierarchy dragToData="1" caption="Average of Rating Giv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373889-9DB4-4F88-BABC-FB80D147A718}" name="PivotTable6"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6">
  <location ref="M3:N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Contact Type" fld="1" subtotal="count" baseField="0" baseItem="0"/>
  </dataFields>
  <formats count="1">
    <format dxfId="13">
      <pivotArea collapsedLevelsAreSubtotals="1" fieldPosition="0">
        <references count="1">
          <reference field="0"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E7F29E-C940-4EA0-BE45-61BB63C4665A}"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0">
  <location ref="A78:B82" firstHeaderRow="1" firstDataRow="1" firstDataCol="1"/>
  <pivotFields count="3">
    <pivotField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Average of Rating Given" fld="1" subtotal="average" baseField="0" baseItem="1"/>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
    <pivotHierarchy dragToData="1" caption="Average of Rating Giv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59C6E4-909E-4068-9DFE-2432077E8CDB}"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0">
  <location ref="A40:C44" firstHeaderRow="0"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2"/>
  </colFields>
  <colItems count="2">
    <i>
      <x/>
    </i>
    <i i="1">
      <x v="1"/>
    </i>
  </colItems>
  <dataFields count="2">
    <dataField name="Count of Contact Type" fld="0" subtotal="count" baseField="0" baseItem="0"/>
    <dataField name="Count of Contact Date" fld="2"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C9B2F0-71D1-4022-B079-2075F8835EBD}" name="PivotTable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6">
  <location ref="A23:B2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Rating Given" fld="1" subtotal="count" baseField="0" baseItem="1"/>
  </dataFields>
  <formats count="1">
    <format dxfId="14">
      <pivotArea collapsedLevelsAreSubtotals="1" fieldPosition="0">
        <references count="1">
          <reference field="0" count="0"/>
        </references>
      </pivotArea>
    </format>
  </formats>
  <chartFormats count="1">
    <chartFormat chart="5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ating Giv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AAEA72-E8BF-4ED3-902A-B555151DE7F7}" name="PivotTable1"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7"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4">
    <i>
      <x/>
    </i>
    <i>
      <x v="1"/>
    </i>
    <i>
      <x v="2"/>
    </i>
    <i t="grand">
      <x/>
    </i>
  </rowItem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01B4A9-289A-40E2-869B-1FDBB7E1124B}" name="PivotTable6"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4">
  <location ref="P5:Q10"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Revenue" fld="1" baseField="0" baseItem="0"/>
  </dataFields>
  <formats count="1">
    <format dxfId="10">
      <pivotArea collapsedLevelsAreSubtotals="1" fieldPosition="0">
        <references count="1">
          <reference field="0" count="0"/>
        </references>
      </pivotArea>
    </format>
  </formats>
  <chartFormats count="2">
    <chartFormat chart="68"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5990A5-5B88-483E-9825-B5D5A1A208D7}" name="PivotTable5"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M5:N8"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No of Products in one Sale" fld="0" baseField="0" baseItem="0"/>
  </dataFields>
  <chartFormats count="8">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1" count="1" selected="0">
            <x v="0"/>
          </reference>
        </references>
      </pivotArea>
    </chartFormat>
    <chartFormat chart="27" format="6">
      <pivotArea type="data" outline="0" fieldPosition="0">
        <references count="2">
          <reference field="4294967294" count="1" selected="0">
            <x v="0"/>
          </reference>
          <reference field="1" count="1" selected="0">
            <x v="1"/>
          </reference>
        </references>
      </pivotArea>
    </chartFormat>
    <chartFormat chart="24" format="1">
      <pivotArea type="data" outline="0" fieldPosition="0">
        <references count="2">
          <reference field="4294967294" count="1" selected="0">
            <x v="0"/>
          </reference>
          <reference field="1" count="1" selected="0">
            <x v="0"/>
          </reference>
        </references>
      </pivotArea>
    </chartFormat>
    <chartFormat chart="24" format="2">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Table_2">
        <x15:activeTabTopLevelEntity name="[Table_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E0D9F0-E004-470E-99EF-C4A5A35866BC}" sourceName="[Table_3].[Region]">
  <pivotTables>
    <pivotTable tabId="10" name="PivotTable5"/>
    <pivotTable tabId="10" name="PivotTable1"/>
    <pivotTable tabId="10" name="PivotTable2"/>
    <pivotTable tabId="10" name="PivotTable3"/>
    <pivotTable tabId="10" name="PivotTable4"/>
  </pivotTables>
  <data>
    <olap pivotCacheId="2052501908">
      <levels count="2">
        <level uniqueName="[Table_3].[Region].[(All)]" sourceCaption="(All)" count="0"/>
        <level uniqueName="[Table_3].[Region].[Region]" sourceCaption="Region" count="4">
          <ranges>
            <range startItem="0">
              <i n="[Table_3].[Region].&amp;[East]" c="East"/>
              <i n="[Table_3].[Region].&amp;[North]" c="North"/>
              <i n="[Table_3].[Region].&amp;[South]" c="South"/>
              <i n="[Table_3].[Region].&amp;[West]" c="West"/>
            </range>
          </ranges>
        </level>
      </levels>
      <selections count="1">
        <selection n="[Table_3].[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FB0D52ED-341A-4A83-A84C-9DDE1AD13028}" sourceName="[Table_3].[Product ID]">
  <pivotTables>
    <pivotTable tabId="10" name="PivotTable4"/>
    <pivotTable tabId="10" name="PivotTable1"/>
    <pivotTable tabId="10" name="PivotTable2"/>
    <pivotTable tabId="10" name="PivotTable3"/>
    <pivotTable tabId="10" name="PivotTable5"/>
  </pivotTables>
  <data>
    <olap pivotCacheId="2052501908">
      <levels count="2">
        <level uniqueName="[Table_3].[Product ID].[(All)]" sourceCaption="(All)" count="0"/>
        <level uniqueName="[Table_3].[Product ID].[Product ID]" sourceCaption="Product ID" count="6">
          <ranges>
            <range startItem="0">
              <i n="[Table_3].[Product ID].&amp;[PIZB0001]" c="PIZB0001"/>
              <i n="[Table_3].[Product ID].&amp;[PIZB0002]" c="PIZB0002"/>
              <i n="[Table_3].[Product ID].&amp;[PIZB0003]" c="PIZB0003"/>
              <i n="[Table_3].[Product ID].&amp;[PIZB0004]" c="PIZB0004"/>
              <i n="[Table_3].[Product ID].&amp;[PIZB0005]" c="PIZB0005"/>
              <i n="[Table_3].[Product ID].&amp;[PIZB0006]" c="PIZB0006"/>
            </range>
          </ranges>
        </level>
      </levels>
      <selections count="1">
        <selection n="[Table_3].[Product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91BF499-038E-4E40-B154-8E028EB34BEA}" cache="Slicer_Region" caption="Region" level="1" style="SlicerStyleOther1" rowHeight="234950"/>
  <slicer name="Product ID 1" xr10:uid="{FDFC043B-BFDC-4D13-A40D-A0ECC044A150}" cache="Slicer_Product_ID" caption="Product ID" columnCount="3" level="1"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C1CA32C5-A9F2-4D7F-963A-B39525D97080}" cache="Slicer_Product_ID" caption="Product ID" columnCount="2" level="1" style="SlicerStyleLight5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AB0E3F-0078-413F-899A-6AC8B8E7F9A5}" name="Table_1" displayName="Table_1" ref="A1:J796" totalsRowCount="1">
  <autoFilter ref="A1:J795" xr:uid="{97AB0E3F-0078-413F-899A-6AC8B8E7F9A5}">
    <filterColumn colId="8">
      <filters>
        <filter val="Adrien Martin"/>
      </filters>
    </filterColumn>
  </autoFilter>
  <tableColumns count="10">
    <tableColumn id="1" xr3:uid="{A7684A88-8BE1-4CED-93C2-DA269FFEBCB9}" name="S.No"/>
    <tableColumn id="2" xr3:uid="{FB98869C-3B0A-4A79-9F5E-F1A3FC69AF8C}" name="Customer ID"/>
    <tableColumn id="3" xr3:uid="{BEBFC8E1-A501-4C52-BAD6-4E633FAF984B}" name="Order ID"/>
    <tableColumn id="4" xr3:uid="{8DBBAF30-421B-4E87-AB5A-5465EF43ECED}" name="Customer Name"/>
    <tableColumn id="5" xr3:uid="{9BECA769-4A15-4946-89B7-B0B43A7A2607}" name="Contact Date"/>
    <tableColumn id="6" xr3:uid="{409947AD-8BC1-4E63-B8D4-D8AEB399375F}" name="Contact Type"/>
    <tableColumn id="7" xr3:uid="{1F3D40F2-2891-47C8-B5B7-522B726FAF67}" name="Is It for an Order ?"/>
    <tableColumn id="8" xr3:uid="{3B283808-A872-4275-A5E2-9BA024C74421}" name="Ticket ID"/>
    <tableColumn id="9" xr3:uid="{B59A48FD-47FE-487F-BB27-4A22380E8C39}" name="Agent Handled"/>
    <tableColumn id="10" xr3:uid="{2C4D7BEC-E1AB-4950-B13B-5840F063B099}" name="Rating Given" totalsRowFunction="custom" totalsRowDxfId="11">
      <totalsRowFormula>AVERAGE(Table_1[Rating Given])</totalsRowFormula>
    </tableColumn>
  </tableColumns>
  <tableStyleInfo name="Customer Servic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B11DC2-3E2B-40D0-AC7E-47753E6D6F78}" name="Table_2" displayName="Table_2" ref="A1:L796" totalsRowCount="1">
  <tableColumns count="12">
    <tableColumn id="1" xr3:uid="{8C8C10B7-B853-4757-A2DF-861546AAA60B}" name="Order ID"/>
    <tableColumn id="2" xr3:uid="{6C90D965-81F5-491B-8151-DECB8AE38D46}" name="Product ID"/>
    <tableColumn id="3" xr3:uid="{A7846EBE-FE46-472C-8AF4-A56CAA7A17E3}" name="Sale Date" totalsRowFunction="custom">
      <totalsRowFormula>MAX(C2:C795) - MIN(C2:C795)</totalsRowFormula>
    </tableColumn>
    <tableColumn id="4" xr3:uid="{C32DC1FC-4D16-4841-9459-5078B3E8C8CA}" name="Product Name"/>
    <tableColumn id="5" xr3:uid="{149E7335-3DAE-4FE6-AA14-16D3EAD5C54E}" name="Order Type" totalsRowLabel="orders"/>
    <tableColumn id="6" xr3:uid="{E8CA2F36-FBC8-4623-8FCE-761C1F66F71A}" name="Price of One Product" totalsRowFunction="sum"/>
    <tableColumn id="7" xr3:uid="{B21822C6-3D8A-486F-9671-5234BD52DD1F}" name="Agent"/>
    <tableColumn id="8" xr3:uid="{90ECA10A-6A07-490C-BBE1-12145DB580F2}" name="No of Products in one Sale" totalsRowFunction="sum"/>
    <tableColumn id="9" xr3:uid="{E2DBF4D0-1A5C-42BD-A156-2903C23F8077}" name="Discount" totalsRowFunction="average" totalsRowDxfId="9"/>
    <tableColumn id="10" xr3:uid="{66D21441-71E0-45D6-8DF2-0600FE7795FF}" name="Revenue-before discount" totalsRowFunction="sum" dataDxfId="8">
      <calculatedColumnFormula>Table_2[[#This Row],[No of Products in one Sale]]*Table_2[[#This Row],[Price of One Product]]</calculatedColumnFormula>
    </tableColumn>
    <tableColumn id="11" xr3:uid="{34569172-D18E-4953-B1F7-60D821EDD725}" name="Revenue" totalsRowFunction="sum" dataDxfId="7" totalsRowDxfId="6">
      <calculatedColumnFormula>Table_2[[#This Row],[Revenue-before discount]]*(1-Table_2[[#This Row],[Discount]])</calculatedColumnFormula>
    </tableColumn>
    <tableColumn id="12" xr3:uid="{3216AAC9-2937-43B8-80D1-062335343B60}" name="Discount amount" totalsRowFunction="sum" dataDxfId="5" totalsRowDxfId="4">
      <calculatedColumnFormula>Table_2[[#This Row],[Revenue]]*Table_2[[#This Row],[Discount]]</calculatedColumnFormula>
    </tableColumn>
  </tableColumns>
  <tableStyleInfo name="Order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334D6F-2F99-48BA-8CF4-86D205E782BF}" name="Table_3" displayName="Table_3" ref="A1:F795">
  <tableColumns count="6">
    <tableColumn id="1" xr3:uid="{1C9F03A6-D2DD-49EE-AD0D-4BE88B88D65C}" name="Order ID"/>
    <tableColumn id="2" xr3:uid="{D4999D9D-1215-4A53-93C8-B4144230E048}" name="Product ID"/>
    <tableColumn id="3" xr3:uid="{F1655241-A3B2-448C-B246-6F10457710D3}" name="Sale Date"/>
    <tableColumn id="4" xr3:uid="{4B810EB0-8404-44DA-ADD2-7A0E0A101FDA}" name="Amount in Sales"/>
    <tableColumn id="5" xr3:uid="{028C4329-CEDF-4029-8584-7E6EC9988FB5}" name="Discounted Value"/>
    <tableColumn id="6" xr3:uid="{3E5B9B91-081F-4543-B000-0130F411C859}" name="Region"/>
  </tableColumns>
  <tableStyleInfo name="Finance-style" showFirstColumn="1" showLastColumn="1"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microsoft.com/office/2007/relationships/slicer" Target="../slicers/slicer2.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6.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5B464-1559-4DDB-8C09-1397E3834E3B}">
  <sheetPr codeName="Sheet1"/>
  <dimension ref="B3:G8"/>
  <sheetViews>
    <sheetView showGridLines="0" zoomScaleNormal="100" workbookViewId="0">
      <selection activeCell="Q1" sqref="Q1"/>
    </sheetView>
  </sheetViews>
  <sheetFormatPr defaultRowHeight="14.4" x14ac:dyDescent="0.3"/>
  <cols>
    <col min="2" max="2" width="35.33203125" customWidth="1"/>
  </cols>
  <sheetData>
    <row r="3" spans="2:7" ht="27.6" x14ac:dyDescent="0.3">
      <c r="B3" s="14" t="s">
        <v>1657</v>
      </c>
    </row>
    <row r="7" spans="2:7" x14ac:dyDescent="0.3">
      <c r="G7" s="13" t="s">
        <v>1656</v>
      </c>
    </row>
    <row r="8" spans="2:7" x14ac:dyDescent="0.3">
      <c r="E8" s="12">
        <v>709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8244-A1FC-4F6B-AE7C-37310D2E6D82}">
  <sheetPr codeName="Sheet8"/>
  <dimension ref="A1"/>
  <sheetViews>
    <sheetView showGridLines="0" tabSelected="1" zoomScaleNormal="100" workbookViewId="0">
      <selection activeCell="X19" sqref="X19"/>
    </sheetView>
  </sheetViews>
  <sheetFormatPr defaultRowHeight="14.4" x14ac:dyDescent="0.3"/>
  <cols>
    <col min="1" max="16384" width="8.8867187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24524-9983-473A-84E7-07462F2D420F}">
  <sheetPr codeName="Sheet2"/>
  <dimension ref="A1"/>
  <sheetViews>
    <sheetView showGridLines="0" showRowColHeaders="0" zoomScaleNormal="100" workbookViewId="0">
      <selection activeCell="U7" sqref="A1:XFD1048576"/>
    </sheetView>
  </sheetViews>
  <sheetFormatPr defaultRowHeight="14.4" x14ac:dyDescent="0.3"/>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A541-37E1-4996-8EDD-129497F6FDF9}">
  <sheetPr codeName="Sheet3"/>
  <dimension ref="A3:N170"/>
  <sheetViews>
    <sheetView topLeftCell="B3" zoomScale="96" zoomScaleNormal="96" workbookViewId="0">
      <selection activeCell="N20" sqref="N20"/>
    </sheetView>
  </sheetViews>
  <sheetFormatPr defaultRowHeight="14.4" x14ac:dyDescent="0.3"/>
  <cols>
    <col min="1" max="1" width="13.109375" bestFit="1" customWidth="1"/>
    <col min="2" max="2" width="16.77734375" bestFit="1" customWidth="1"/>
    <col min="3" max="3" width="19.88671875" bestFit="1" customWidth="1"/>
    <col min="6" max="6" width="10.77734375" bestFit="1" customWidth="1"/>
    <col min="13" max="13" width="14.6640625" bestFit="1" customWidth="1"/>
    <col min="14" max="14" width="21" bestFit="1" customWidth="1"/>
  </cols>
  <sheetData>
    <row r="3" spans="1:14" x14ac:dyDescent="0.3">
      <c r="A3" s="6" t="s">
        <v>1649</v>
      </c>
      <c r="B3" t="s">
        <v>1651</v>
      </c>
      <c r="M3" s="6" t="s">
        <v>1649</v>
      </c>
      <c r="N3" t="s">
        <v>1653</v>
      </c>
    </row>
    <row r="4" spans="1:14" x14ac:dyDescent="0.3">
      <c r="A4" s="7" t="s">
        <v>20</v>
      </c>
      <c r="B4" s="9">
        <v>7.2980392156862743</v>
      </c>
      <c r="M4" s="7" t="s">
        <v>20</v>
      </c>
      <c r="N4" s="9">
        <v>255</v>
      </c>
    </row>
    <row r="5" spans="1:14" x14ac:dyDescent="0.3">
      <c r="A5" s="7" t="s">
        <v>26</v>
      </c>
      <c r="B5" s="9">
        <v>6.8976377952755907</v>
      </c>
      <c r="M5" s="7" t="s">
        <v>26</v>
      </c>
      <c r="N5" s="9">
        <v>254</v>
      </c>
    </row>
    <row r="6" spans="1:14" x14ac:dyDescent="0.3">
      <c r="A6" s="7" t="s">
        <v>15</v>
      </c>
      <c r="B6" s="9">
        <v>6.9087719298245611</v>
      </c>
      <c r="M6" s="7" t="s">
        <v>15</v>
      </c>
      <c r="N6" s="9">
        <v>285</v>
      </c>
    </row>
    <row r="7" spans="1:14" x14ac:dyDescent="0.3">
      <c r="A7" s="7" t="s">
        <v>1650</v>
      </c>
      <c r="B7">
        <v>7.0302267002518892</v>
      </c>
      <c r="M7" s="7" t="s">
        <v>1650</v>
      </c>
      <c r="N7">
        <v>794</v>
      </c>
    </row>
    <row r="8" spans="1:14" x14ac:dyDescent="0.3">
      <c r="A8" s="7"/>
    </row>
    <row r="9" spans="1:14" x14ac:dyDescent="0.3">
      <c r="A9" t="s">
        <v>20</v>
      </c>
      <c r="B9" s="9">
        <v>7.2980392156862743</v>
      </c>
    </row>
    <row r="10" spans="1:14" x14ac:dyDescent="0.3">
      <c r="A10" t="s">
        <v>26</v>
      </c>
      <c r="B10" s="9">
        <v>6.8976377952755907</v>
      </c>
    </row>
    <row r="11" spans="1:14" x14ac:dyDescent="0.3">
      <c r="A11" t="s">
        <v>15</v>
      </c>
      <c r="B11" s="9">
        <v>6.9087719298245611</v>
      </c>
    </row>
    <row r="23" spans="1:2" x14ac:dyDescent="0.3">
      <c r="A23" s="6" t="s">
        <v>1649</v>
      </c>
      <c r="B23" t="s">
        <v>1652</v>
      </c>
    </row>
    <row r="24" spans="1:2" x14ac:dyDescent="0.3">
      <c r="A24" s="7" t="s">
        <v>20</v>
      </c>
      <c r="B24" s="9">
        <v>255</v>
      </c>
    </row>
    <row r="25" spans="1:2" x14ac:dyDescent="0.3">
      <c r="A25" s="7" t="s">
        <v>26</v>
      </c>
      <c r="B25" s="9">
        <v>254</v>
      </c>
    </row>
    <row r="26" spans="1:2" x14ac:dyDescent="0.3">
      <c r="A26" s="7" t="s">
        <v>15</v>
      </c>
      <c r="B26" s="9">
        <v>285</v>
      </c>
    </row>
    <row r="27" spans="1:2" x14ac:dyDescent="0.3">
      <c r="A27" s="7" t="s">
        <v>1650</v>
      </c>
      <c r="B27">
        <v>794</v>
      </c>
    </row>
    <row r="29" spans="1:2" x14ac:dyDescent="0.3">
      <c r="A29" t="s">
        <v>20</v>
      </c>
      <c r="B29">
        <v>255</v>
      </c>
    </row>
    <row r="30" spans="1:2" x14ac:dyDescent="0.3">
      <c r="A30" t="s">
        <v>26</v>
      </c>
      <c r="B30">
        <v>254</v>
      </c>
    </row>
    <row r="31" spans="1:2" x14ac:dyDescent="0.3">
      <c r="A31" t="s">
        <v>15</v>
      </c>
      <c r="B31">
        <v>285</v>
      </c>
    </row>
    <row r="40" spans="1:3" x14ac:dyDescent="0.3">
      <c r="A40" s="6" t="s">
        <v>1649</v>
      </c>
      <c r="B40" t="s">
        <v>1653</v>
      </c>
      <c r="C40" t="s">
        <v>1654</v>
      </c>
    </row>
    <row r="41" spans="1:3" x14ac:dyDescent="0.3">
      <c r="A41" s="7" t="s">
        <v>23</v>
      </c>
      <c r="B41">
        <v>72</v>
      </c>
      <c r="C41">
        <v>72</v>
      </c>
    </row>
    <row r="42" spans="1:3" x14ac:dyDescent="0.3">
      <c r="A42" s="7" t="s">
        <v>12</v>
      </c>
      <c r="B42">
        <v>300</v>
      </c>
      <c r="C42">
        <v>300</v>
      </c>
    </row>
    <row r="43" spans="1:3" x14ac:dyDescent="0.3">
      <c r="A43" s="7" t="s">
        <v>18</v>
      </c>
      <c r="B43">
        <v>422</v>
      </c>
      <c r="C43">
        <v>422</v>
      </c>
    </row>
    <row r="44" spans="1:3" x14ac:dyDescent="0.3">
      <c r="A44" s="7" t="s">
        <v>1650</v>
      </c>
      <c r="B44">
        <v>794</v>
      </c>
      <c r="C44">
        <v>794</v>
      </c>
    </row>
    <row r="46" spans="1:3" x14ac:dyDescent="0.3">
      <c r="A46" s="7" t="s">
        <v>23</v>
      </c>
      <c r="B46">
        <v>72</v>
      </c>
    </row>
    <row r="47" spans="1:3" x14ac:dyDescent="0.3">
      <c r="A47" s="7" t="s">
        <v>12</v>
      </c>
      <c r="B47">
        <v>300</v>
      </c>
    </row>
    <row r="48" spans="1:3" x14ac:dyDescent="0.3">
      <c r="A48" s="7" t="s">
        <v>18</v>
      </c>
      <c r="B48">
        <v>422</v>
      </c>
    </row>
    <row r="58" spans="1:2" x14ac:dyDescent="0.3">
      <c r="A58" s="7" t="s">
        <v>23</v>
      </c>
      <c r="B58">
        <v>6.6</v>
      </c>
    </row>
    <row r="59" spans="1:2" x14ac:dyDescent="0.3">
      <c r="A59" s="7" t="s">
        <v>12</v>
      </c>
      <c r="B59">
        <v>6.9</v>
      </c>
    </row>
    <row r="60" spans="1:2" x14ac:dyDescent="0.3">
      <c r="A60" s="7" t="s">
        <v>18</v>
      </c>
      <c r="B60">
        <v>7.2</v>
      </c>
    </row>
    <row r="78" spans="1:3" x14ac:dyDescent="0.3">
      <c r="A78" s="6" t="s">
        <v>1649</v>
      </c>
      <c r="B78" t="s">
        <v>1651</v>
      </c>
    </row>
    <row r="79" spans="1:3" x14ac:dyDescent="0.3">
      <c r="A79" s="7" t="s">
        <v>23</v>
      </c>
      <c r="B79">
        <v>6.625</v>
      </c>
      <c r="C79" s="11"/>
    </row>
    <row r="80" spans="1:3" x14ac:dyDescent="0.3">
      <c r="A80" s="7" t="s">
        <v>12</v>
      </c>
      <c r="B80">
        <v>6.9133333333333331</v>
      </c>
      <c r="C80" s="11"/>
    </row>
    <row r="81" spans="1:7" x14ac:dyDescent="0.3">
      <c r="A81" s="7" t="s">
        <v>18</v>
      </c>
      <c r="B81">
        <v>7.1824644549763033</v>
      </c>
      <c r="C81" s="11"/>
    </row>
    <row r="82" spans="1:7" x14ac:dyDescent="0.3">
      <c r="A82" s="7" t="s">
        <v>1650</v>
      </c>
      <c r="B82">
        <v>7.0302267002518892</v>
      </c>
      <c r="C82" s="11"/>
    </row>
    <row r="83" spans="1:7" x14ac:dyDescent="0.3">
      <c r="C83" s="11"/>
    </row>
    <row r="84" spans="1:7" x14ac:dyDescent="0.3">
      <c r="C84" s="11"/>
    </row>
    <row r="85" spans="1:7" x14ac:dyDescent="0.3">
      <c r="A85" s="6" t="s">
        <v>1649</v>
      </c>
      <c r="B85" t="s">
        <v>1655</v>
      </c>
      <c r="C85" s="11"/>
    </row>
    <row r="86" spans="1:7" x14ac:dyDescent="0.3">
      <c r="A86" s="10">
        <v>44725</v>
      </c>
      <c r="B86">
        <v>13</v>
      </c>
      <c r="C86" s="11">
        <v>44725</v>
      </c>
      <c r="D86">
        <v>6.5384615384615383</v>
      </c>
    </row>
    <row r="87" spans="1:7" x14ac:dyDescent="0.3">
      <c r="A87" s="10">
        <v>44726</v>
      </c>
      <c r="B87">
        <v>11</v>
      </c>
      <c r="C87" s="11">
        <v>44726</v>
      </c>
      <c r="D87">
        <v>8.0909090909090917</v>
      </c>
      <c r="F87" s="11">
        <v>44725</v>
      </c>
      <c r="G87">
        <v>13</v>
      </c>
    </row>
    <row r="88" spans="1:7" x14ac:dyDescent="0.3">
      <c r="A88" s="10">
        <v>44727</v>
      </c>
      <c r="B88">
        <v>18</v>
      </c>
      <c r="C88" s="11">
        <v>44727</v>
      </c>
      <c r="D88">
        <v>7.333333333333333</v>
      </c>
      <c r="F88" s="11">
        <v>44726</v>
      </c>
      <c r="G88">
        <v>11</v>
      </c>
    </row>
    <row r="89" spans="1:7" x14ac:dyDescent="0.3">
      <c r="A89" s="10">
        <v>44728</v>
      </c>
      <c r="B89">
        <v>7</v>
      </c>
      <c r="C89" s="11">
        <v>44728</v>
      </c>
      <c r="D89">
        <v>6.2857142857142856</v>
      </c>
      <c r="F89" s="11">
        <v>44727</v>
      </c>
      <c r="G89">
        <v>18</v>
      </c>
    </row>
    <row r="90" spans="1:7" x14ac:dyDescent="0.3">
      <c r="A90" s="10">
        <v>44729</v>
      </c>
      <c r="B90">
        <v>12</v>
      </c>
      <c r="C90" s="11">
        <v>44729</v>
      </c>
      <c r="D90">
        <v>8.3333333333333339</v>
      </c>
      <c r="F90" s="11">
        <v>44728</v>
      </c>
      <c r="G90">
        <v>7</v>
      </c>
    </row>
    <row r="91" spans="1:7" x14ac:dyDescent="0.3">
      <c r="A91" s="10">
        <v>44730</v>
      </c>
      <c r="B91">
        <v>6</v>
      </c>
      <c r="C91" s="11">
        <v>44730</v>
      </c>
      <c r="D91">
        <v>4.833333333333333</v>
      </c>
      <c r="F91" s="11">
        <v>44729</v>
      </c>
      <c r="G91">
        <v>12</v>
      </c>
    </row>
    <row r="92" spans="1:7" x14ac:dyDescent="0.3">
      <c r="A92" s="10">
        <v>44731</v>
      </c>
      <c r="B92">
        <v>13</v>
      </c>
      <c r="C92" s="11">
        <v>44731</v>
      </c>
      <c r="D92">
        <v>7.7692307692307692</v>
      </c>
      <c r="F92" s="11">
        <v>44730</v>
      </c>
      <c r="G92">
        <v>6</v>
      </c>
    </row>
    <row r="93" spans="1:7" x14ac:dyDescent="0.3">
      <c r="A93" s="10">
        <v>44732</v>
      </c>
      <c r="B93">
        <v>8</v>
      </c>
      <c r="C93" s="11">
        <v>44732</v>
      </c>
      <c r="D93">
        <v>4.875</v>
      </c>
      <c r="F93" s="11">
        <v>44731</v>
      </c>
      <c r="G93">
        <v>13</v>
      </c>
    </row>
    <row r="94" spans="1:7" x14ac:dyDescent="0.3">
      <c r="A94" s="10">
        <v>44733</v>
      </c>
      <c r="B94">
        <v>7</v>
      </c>
      <c r="C94" s="11">
        <v>44733</v>
      </c>
      <c r="D94">
        <v>5.8571428571428568</v>
      </c>
      <c r="F94" s="11">
        <v>44732</v>
      </c>
      <c r="G94">
        <v>8</v>
      </c>
    </row>
    <row r="95" spans="1:7" x14ac:dyDescent="0.3">
      <c r="A95" s="10">
        <v>44734</v>
      </c>
      <c r="B95">
        <v>34</v>
      </c>
      <c r="C95" s="11">
        <v>44734</v>
      </c>
      <c r="D95">
        <v>8.0294117647058822</v>
      </c>
      <c r="F95" s="11">
        <v>44733</v>
      </c>
      <c r="G95">
        <v>7</v>
      </c>
    </row>
    <row r="96" spans="1:7" x14ac:dyDescent="0.3">
      <c r="A96" s="10">
        <v>44735</v>
      </c>
      <c r="B96">
        <v>29</v>
      </c>
      <c r="C96" s="11">
        <v>44735</v>
      </c>
      <c r="D96">
        <v>6.4827586206896548</v>
      </c>
      <c r="F96" s="11">
        <v>44734</v>
      </c>
      <c r="G96">
        <v>34</v>
      </c>
    </row>
    <row r="97" spans="1:7" x14ac:dyDescent="0.3">
      <c r="A97" s="10">
        <v>44736</v>
      </c>
      <c r="B97">
        <v>13</v>
      </c>
      <c r="C97" s="11">
        <v>44736</v>
      </c>
      <c r="D97">
        <v>6.7692307692307692</v>
      </c>
      <c r="F97" s="11">
        <v>44735</v>
      </c>
      <c r="G97">
        <v>29</v>
      </c>
    </row>
    <row r="98" spans="1:7" x14ac:dyDescent="0.3">
      <c r="A98" s="10">
        <v>44737</v>
      </c>
      <c r="B98">
        <v>26</v>
      </c>
      <c r="C98" s="11">
        <v>44737</v>
      </c>
      <c r="D98">
        <v>7.5769230769230766</v>
      </c>
      <c r="F98" s="11">
        <v>44736</v>
      </c>
      <c r="G98">
        <v>13</v>
      </c>
    </row>
    <row r="99" spans="1:7" x14ac:dyDescent="0.3">
      <c r="A99" s="10">
        <v>44738</v>
      </c>
      <c r="B99">
        <v>17</v>
      </c>
      <c r="C99" s="11">
        <v>44738</v>
      </c>
      <c r="D99">
        <v>6.3529411764705879</v>
      </c>
      <c r="F99" s="11">
        <v>44737</v>
      </c>
      <c r="G99">
        <v>26</v>
      </c>
    </row>
    <row r="100" spans="1:7" x14ac:dyDescent="0.3">
      <c r="A100" s="10">
        <v>44739</v>
      </c>
      <c r="B100">
        <v>11</v>
      </c>
      <c r="C100" s="11">
        <v>44739</v>
      </c>
      <c r="D100">
        <v>7.8181818181818183</v>
      </c>
      <c r="F100" s="11">
        <v>44738</v>
      </c>
      <c r="G100">
        <v>17</v>
      </c>
    </row>
    <row r="101" spans="1:7" x14ac:dyDescent="0.3">
      <c r="A101" s="10">
        <v>44740</v>
      </c>
      <c r="B101">
        <v>27</v>
      </c>
      <c r="C101" s="11">
        <v>44740</v>
      </c>
      <c r="D101">
        <v>7.3703703703703702</v>
      </c>
      <c r="F101" s="11">
        <v>44739</v>
      </c>
      <c r="G101">
        <v>11</v>
      </c>
    </row>
    <row r="102" spans="1:7" x14ac:dyDescent="0.3">
      <c r="A102" s="10">
        <v>44742</v>
      </c>
      <c r="B102">
        <v>10</v>
      </c>
      <c r="C102" s="11">
        <v>44742</v>
      </c>
      <c r="D102">
        <v>7.7</v>
      </c>
      <c r="F102" s="11">
        <v>44740</v>
      </c>
      <c r="G102">
        <v>27</v>
      </c>
    </row>
    <row r="103" spans="1:7" x14ac:dyDescent="0.3">
      <c r="A103" s="10">
        <v>44743</v>
      </c>
      <c r="B103">
        <v>10</v>
      </c>
      <c r="C103" s="11">
        <v>44743</v>
      </c>
      <c r="D103">
        <v>7.3</v>
      </c>
      <c r="F103" s="11">
        <v>44742</v>
      </c>
      <c r="G103">
        <v>10</v>
      </c>
    </row>
    <row r="104" spans="1:7" x14ac:dyDescent="0.3">
      <c r="A104" s="10">
        <v>44744</v>
      </c>
      <c r="B104">
        <v>15</v>
      </c>
      <c r="C104" s="11">
        <v>44744</v>
      </c>
      <c r="D104">
        <v>6.6</v>
      </c>
      <c r="F104" s="11">
        <v>44743</v>
      </c>
      <c r="G104">
        <v>10</v>
      </c>
    </row>
    <row r="105" spans="1:7" x14ac:dyDescent="0.3">
      <c r="A105" s="10">
        <v>44745</v>
      </c>
      <c r="B105">
        <v>5</v>
      </c>
      <c r="C105" s="11">
        <v>44745</v>
      </c>
      <c r="D105">
        <v>6.4</v>
      </c>
      <c r="F105" s="11">
        <v>44744</v>
      </c>
      <c r="G105">
        <v>15</v>
      </c>
    </row>
    <row r="106" spans="1:7" x14ac:dyDescent="0.3">
      <c r="A106" s="10">
        <v>44746</v>
      </c>
      <c r="B106">
        <v>16</v>
      </c>
      <c r="C106" s="11">
        <v>44746</v>
      </c>
      <c r="D106">
        <v>7.3125</v>
      </c>
      <c r="F106" s="11">
        <v>44745</v>
      </c>
      <c r="G106">
        <v>5</v>
      </c>
    </row>
    <row r="107" spans="1:7" x14ac:dyDescent="0.3">
      <c r="A107" s="10">
        <v>44747</v>
      </c>
      <c r="B107">
        <v>10</v>
      </c>
      <c r="C107" s="11">
        <v>44747</v>
      </c>
      <c r="D107">
        <v>7.6</v>
      </c>
      <c r="F107" s="11">
        <v>44746</v>
      </c>
      <c r="G107">
        <v>16</v>
      </c>
    </row>
    <row r="108" spans="1:7" x14ac:dyDescent="0.3">
      <c r="A108" s="10">
        <v>44748</v>
      </c>
      <c r="B108">
        <v>10</v>
      </c>
      <c r="C108" s="11">
        <v>44748</v>
      </c>
      <c r="D108">
        <v>6.9</v>
      </c>
      <c r="F108" s="11">
        <v>44747</v>
      </c>
      <c r="G108">
        <v>10</v>
      </c>
    </row>
    <row r="109" spans="1:7" x14ac:dyDescent="0.3">
      <c r="A109" s="10">
        <v>44749</v>
      </c>
      <c r="B109">
        <v>10</v>
      </c>
      <c r="C109" s="11">
        <v>44749</v>
      </c>
      <c r="D109">
        <v>7.3</v>
      </c>
      <c r="F109" s="11">
        <v>44748</v>
      </c>
      <c r="G109">
        <v>10</v>
      </c>
    </row>
    <row r="110" spans="1:7" x14ac:dyDescent="0.3">
      <c r="A110" s="10">
        <v>44750</v>
      </c>
      <c r="B110">
        <v>10</v>
      </c>
      <c r="C110" s="11">
        <v>44750</v>
      </c>
      <c r="D110">
        <v>7.3</v>
      </c>
      <c r="F110" s="11">
        <v>44749</v>
      </c>
      <c r="G110">
        <v>10</v>
      </c>
    </row>
    <row r="111" spans="1:7" x14ac:dyDescent="0.3">
      <c r="A111" s="10">
        <v>44751</v>
      </c>
      <c r="B111">
        <v>10</v>
      </c>
      <c r="C111" s="11">
        <v>44751</v>
      </c>
      <c r="D111">
        <v>6.1</v>
      </c>
      <c r="F111" s="11">
        <v>44750</v>
      </c>
      <c r="G111">
        <v>10</v>
      </c>
    </row>
    <row r="112" spans="1:7" x14ac:dyDescent="0.3">
      <c r="A112" s="10">
        <v>44752</v>
      </c>
      <c r="B112">
        <v>15</v>
      </c>
      <c r="C112" s="11">
        <v>44752</v>
      </c>
      <c r="D112">
        <v>6.333333333333333</v>
      </c>
      <c r="F112" s="11">
        <v>44751</v>
      </c>
      <c r="G112">
        <v>10</v>
      </c>
    </row>
    <row r="113" spans="1:7" x14ac:dyDescent="0.3">
      <c r="A113" s="10">
        <v>44753</v>
      </c>
      <c r="B113">
        <v>20</v>
      </c>
      <c r="C113" s="11">
        <v>44753</v>
      </c>
      <c r="D113">
        <v>7.35</v>
      </c>
      <c r="F113" s="11">
        <v>44752</v>
      </c>
      <c r="G113">
        <v>15</v>
      </c>
    </row>
    <row r="114" spans="1:7" x14ac:dyDescent="0.3">
      <c r="A114" s="10">
        <v>44754</v>
      </c>
      <c r="B114">
        <v>10</v>
      </c>
      <c r="C114" s="11">
        <v>44754</v>
      </c>
      <c r="D114">
        <v>8.1999999999999993</v>
      </c>
      <c r="F114" s="11">
        <v>44753</v>
      </c>
      <c r="G114">
        <v>20</v>
      </c>
    </row>
    <row r="115" spans="1:7" x14ac:dyDescent="0.3">
      <c r="A115" s="10">
        <v>44755</v>
      </c>
      <c r="B115">
        <v>26</v>
      </c>
      <c r="C115" s="11">
        <v>44755</v>
      </c>
      <c r="D115">
        <v>7.5769230769230766</v>
      </c>
      <c r="F115" s="11">
        <v>44754</v>
      </c>
      <c r="G115">
        <v>10</v>
      </c>
    </row>
    <row r="116" spans="1:7" x14ac:dyDescent="0.3">
      <c r="A116" s="10">
        <v>44756</v>
      </c>
      <c r="B116">
        <v>14</v>
      </c>
      <c r="C116" s="11">
        <v>44756</v>
      </c>
      <c r="D116">
        <v>7.2857142857142856</v>
      </c>
      <c r="F116" s="11">
        <v>44755</v>
      </c>
      <c r="G116">
        <v>26</v>
      </c>
    </row>
    <row r="117" spans="1:7" x14ac:dyDescent="0.3">
      <c r="A117" s="10">
        <v>44757</v>
      </c>
      <c r="B117">
        <v>14</v>
      </c>
      <c r="C117" s="11">
        <v>44757</v>
      </c>
      <c r="D117">
        <v>6.2857142857142856</v>
      </c>
      <c r="F117" s="11">
        <v>44756</v>
      </c>
      <c r="G117">
        <v>14</v>
      </c>
    </row>
    <row r="118" spans="1:7" x14ac:dyDescent="0.3">
      <c r="A118" s="10">
        <v>44758</v>
      </c>
      <c r="B118">
        <v>7</v>
      </c>
      <c r="C118" s="11">
        <v>44758</v>
      </c>
      <c r="D118">
        <v>6.8571428571428568</v>
      </c>
      <c r="F118" s="11">
        <v>44757</v>
      </c>
      <c r="G118">
        <v>14</v>
      </c>
    </row>
    <row r="119" spans="1:7" x14ac:dyDescent="0.3">
      <c r="A119" s="10">
        <v>44759</v>
      </c>
      <c r="B119">
        <v>16</v>
      </c>
      <c r="C119" s="11">
        <v>44759</v>
      </c>
      <c r="D119">
        <v>7.1875</v>
      </c>
      <c r="F119" s="11">
        <v>44758</v>
      </c>
      <c r="G119">
        <v>7</v>
      </c>
    </row>
    <row r="120" spans="1:7" x14ac:dyDescent="0.3">
      <c r="A120" s="10">
        <v>44760</v>
      </c>
      <c r="B120">
        <v>14</v>
      </c>
      <c r="C120" s="11">
        <v>44760</v>
      </c>
      <c r="D120">
        <v>7.2142857142857144</v>
      </c>
      <c r="F120" s="11">
        <v>44759</v>
      </c>
      <c r="G120">
        <v>16</v>
      </c>
    </row>
    <row r="121" spans="1:7" x14ac:dyDescent="0.3">
      <c r="A121" s="10">
        <v>44761</v>
      </c>
      <c r="B121">
        <v>12</v>
      </c>
      <c r="C121" s="11">
        <v>44761</v>
      </c>
      <c r="D121">
        <v>6.166666666666667</v>
      </c>
      <c r="F121" s="11">
        <v>44760</v>
      </c>
      <c r="G121">
        <v>14</v>
      </c>
    </row>
    <row r="122" spans="1:7" x14ac:dyDescent="0.3">
      <c r="A122" s="10">
        <v>44762</v>
      </c>
      <c r="B122">
        <v>13</v>
      </c>
      <c r="C122" s="11">
        <v>44762</v>
      </c>
      <c r="D122">
        <v>7.1538461538461542</v>
      </c>
      <c r="F122" s="11">
        <v>44761</v>
      </c>
      <c r="G122">
        <v>12</v>
      </c>
    </row>
    <row r="123" spans="1:7" x14ac:dyDescent="0.3">
      <c r="A123" s="10">
        <v>44763</v>
      </c>
      <c r="B123">
        <v>19</v>
      </c>
      <c r="C123" s="11">
        <v>44763</v>
      </c>
      <c r="D123">
        <v>7.4210526315789478</v>
      </c>
      <c r="F123" s="11">
        <v>44762</v>
      </c>
      <c r="G123">
        <v>13</v>
      </c>
    </row>
    <row r="124" spans="1:7" x14ac:dyDescent="0.3">
      <c r="A124" s="10">
        <v>44764</v>
      </c>
      <c r="B124">
        <v>16</v>
      </c>
      <c r="C124" s="11">
        <v>44764</v>
      </c>
      <c r="D124">
        <v>7.5</v>
      </c>
      <c r="F124" s="11">
        <v>44763</v>
      </c>
      <c r="G124">
        <v>19</v>
      </c>
    </row>
    <row r="125" spans="1:7" x14ac:dyDescent="0.3">
      <c r="A125" s="10">
        <v>44765</v>
      </c>
      <c r="B125">
        <v>7</v>
      </c>
      <c r="C125" s="11">
        <v>44765</v>
      </c>
      <c r="D125">
        <v>8.8571428571428577</v>
      </c>
      <c r="F125" s="11">
        <v>44764</v>
      </c>
      <c r="G125">
        <v>16</v>
      </c>
    </row>
    <row r="126" spans="1:7" x14ac:dyDescent="0.3">
      <c r="A126" s="10">
        <v>44766</v>
      </c>
      <c r="B126">
        <v>5</v>
      </c>
      <c r="C126" s="11">
        <v>44766</v>
      </c>
      <c r="D126">
        <v>7.2</v>
      </c>
      <c r="F126" s="11">
        <v>44765</v>
      </c>
      <c r="G126">
        <v>7</v>
      </c>
    </row>
    <row r="127" spans="1:7" x14ac:dyDescent="0.3">
      <c r="A127" s="10">
        <v>44768</v>
      </c>
      <c r="B127">
        <v>3</v>
      </c>
      <c r="C127" s="11">
        <v>44768</v>
      </c>
      <c r="D127">
        <v>8</v>
      </c>
      <c r="F127" s="11">
        <v>44766</v>
      </c>
      <c r="G127">
        <v>5</v>
      </c>
    </row>
    <row r="128" spans="1:7" x14ac:dyDescent="0.3">
      <c r="A128" s="10">
        <v>44769</v>
      </c>
      <c r="B128">
        <v>9</v>
      </c>
      <c r="C128" s="11">
        <v>44769</v>
      </c>
      <c r="D128">
        <v>8</v>
      </c>
      <c r="F128" s="11">
        <v>44768</v>
      </c>
      <c r="G128">
        <v>3</v>
      </c>
    </row>
    <row r="129" spans="1:7" x14ac:dyDescent="0.3">
      <c r="A129" s="10">
        <v>44770</v>
      </c>
      <c r="B129">
        <v>10</v>
      </c>
      <c r="C129" s="11">
        <v>44770</v>
      </c>
      <c r="D129">
        <v>7</v>
      </c>
      <c r="F129" s="11">
        <v>44769</v>
      </c>
      <c r="G129">
        <v>9</v>
      </c>
    </row>
    <row r="130" spans="1:7" x14ac:dyDescent="0.3">
      <c r="A130" s="10">
        <v>44771</v>
      </c>
      <c r="B130">
        <v>4</v>
      </c>
      <c r="C130" s="11">
        <v>44771</v>
      </c>
      <c r="D130">
        <v>5</v>
      </c>
      <c r="F130" s="11">
        <v>44770</v>
      </c>
      <c r="G130">
        <v>10</v>
      </c>
    </row>
    <row r="131" spans="1:7" x14ac:dyDescent="0.3">
      <c r="A131" s="10">
        <v>44772</v>
      </c>
      <c r="B131">
        <v>6</v>
      </c>
      <c r="C131" s="11">
        <v>44772</v>
      </c>
      <c r="D131">
        <v>7.666666666666667</v>
      </c>
      <c r="F131" s="11">
        <v>44771</v>
      </c>
      <c r="G131">
        <v>4</v>
      </c>
    </row>
    <row r="132" spans="1:7" x14ac:dyDescent="0.3">
      <c r="A132" s="10">
        <v>44773</v>
      </c>
      <c r="B132">
        <v>2</v>
      </c>
      <c r="C132" s="11">
        <v>44773</v>
      </c>
      <c r="D132">
        <v>7</v>
      </c>
      <c r="F132" s="11">
        <v>44772</v>
      </c>
      <c r="G132">
        <v>6</v>
      </c>
    </row>
    <row r="133" spans="1:7" x14ac:dyDescent="0.3">
      <c r="A133" s="10">
        <v>44774</v>
      </c>
      <c r="B133">
        <v>8</v>
      </c>
      <c r="C133" s="11">
        <v>44774</v>
      </c>
      <c r="D133">
        <v>5.125</v>
      </c>
      <c r="F133" s="11">
        <v>44773</v>
      </c>
      <c r="G133">
        <v>2</v>
      </c>
    </row>
    <row r="134" spans="1:7" x14ac:dyDescent="0.3">
      <c r="A134" s="10">
        <v>44775</v>
      </c>
      <c r="B134">
        <v>3</v>
      </c>
      <c r="C134" s="11">
        <v>44775</v>
      </c>
      <c r="D134">
        <v>7.666666666666667</v>
      </c>
      <c r="F134" s="11">
        <v>44774</v>
      </c>
      <c r="G134">
        <v>8</v>
      </c>
    </row>
    <row r="135" spans="1:7" x14ac:dyDescent="0.3">
      <c r="A135" s="10">
        <v>44776</v>
      </c>
      <c r="B135">
        <v>4</v>
      </c>
      <c r="C135" s="11">
        <v>44776</v>
      </c>
      <c r="D135">
        <v>7.75</v>
      </c>
      <c r="F135" s="11">
        <v>44775</v>
      </c>
      <c r="G135">
        <v>3</v>
      </c>
    </row>
    <row r="136" spans="1:7" x14ac:dyDescent="0.3">
      <c r="A136" s="10">
        <v>44777</v>
      </c>
      <c r="B136">
        <v>4</v>
      </c>
      <c r="C136" s="11">
        <v>44777</v>
      </c>
      <c r="D136">
        <v>8.75</v>
      </c>
      <c r="F136" s="11">
        <v>44776</v>
      </c>
      <c r="G136">
        <v>4</v>
      </c>
    </row>
    <row r="137" spans="1:7" x14ac:dyDescent="0.3">
      <c r="A137" s="10">
        <v>44778</v>
      </c>
      <c r="B137">
        <v>5</v>
      </c>
      <c r="C137" s="11">
        <v>44778</v>
      </c>
      <c r="D137">
        <v>7.4</v>
      </c>
      <c r="F137" s="11">
        <v>44777</v>
      </c>
      <c r="G137">
        <v>4</v>
      </c>
    </row>
    <row r="138" spans="1:7" x14ac:dyDescent="0.3">
      <c r="A138" s="10">
        <v>44779</v>
      </c>
      <c r="B138">
        <v>3</v>
      </c>
      <c r="C138" s="11">
        <v>44779</v>
      </c>
      <c r="D138">
        <v>4.333333333333333</v>
      </c>
      <c r="F138" s="11">
        <v>44778</v>
      </c>
      <c r="G138">
        <v>5</v>
      </c>
    </row>
    <row r="139" spans="1:7" x14ac:dyDescent="0.3">
      <c r="A139" s="10">
        <v>44780</v>
      </c>
      <c r="B139">
        <v>3</v>
      </c>
      <c r="C139" s="11">
        <v>44780</v>
      </c>
      <c r="D139">
        <v>6.666666666666667</v>
      </c>
      <c r="F139" s="11">
        <v>44779</v>
      </c>
      <c r="G139">
        <v>3</v>
      </c>
    </row>
    <row r="140" spans="1:7" x14ac:dyDescent="0.3">
      <c r="A140" s="10">
        <v>44781</v>
      </c>
      <c r="B140">
        <v>2</v>
      </c>
      <c r="C140" s="11">
        <v>44781</v>
      </c>
      <c r="D140">
        <v>8</v>
      </c>
      <c r="F140" s="11">
        <v>44780</v>
      </c>
      <c r="G140">
        <v>3</v>
      </c>
    </row>
    <row r="141" spans="1:7" x14ac:dyDescent="0.3">
      <c r="A141" s="10">
        <v>44782</v>
      </c>
      <c r="B141">
        <v>8</v>
      </c>
      <c r="C141" s="11">
        <v>44782</v>
      </c>
      <c r="D141">
        <v>4.25</v>
      </c>
      <c r="F141" s="11">
        <v>44781</v>
      </c>
      <c r="G141">
        <v>2</v>
      </c>
    </row>
    <row r="142" spans="1:7" x14ac:dyDescent="0.3">
      <c r="A142" s="10">
        <v>44783</v>
      </c>
      <c r="B142">
        <v>3</v>
      </c>
      <c r="C142" s="11">
        <v>44783</v>
      </c>
      <c r="D142">
        <v>8</v>
      </c>
      <c r="F142" s="11">
        <v>44782</v>
      </c>
      <c r="G142">
        <v>8</v>
      </c>
    </row>
    <row r="143" spans="1:7" x14ac:dyDescent="0.3">
      <c r="A143" s="10">
        <v>44784</v>
      </c>
      <c r="B143">
        <v>3</v>
      </c>
      <c r="C143" s="11">
        <v>44784</v>
      </c>
      <c r="D143">
        <v>6</v>
      </c>
      <c r="F143" s="11">
        <v>44783</v>
      </c>
      <c r="G143">
        <v>3</v>
      </c>
    </row>
    <row r="144" spans="1:7" x14ac:dyDescent="0.3">
      <c r="A144" s="10">
        <v>44785</v>
      </c>
      <c r="B144">
        <v>6</v>
      </c>
      <c r="C144" s="11">
        <v>44785</v>
      </c>
      <c r="D144">
        <v>6.333333333333333</v>
      </c>
      <c r="F144" s="11">
        <v>44784</v>
      </c>
      <c r="G144">
        <v>3</v>
      </c>
    </row>
    <row r="145" spans="1:7" x14ac:dyDescent="0.3">
      <c r="A145" s="10">
        <v>44786</v>
      </c>
      <c r="B145">
        <v>3</v>
      </c>
      <c r="C145" s="11">
        <v>44786</v>
      </c>
      <c r="D145">
        <v>6</v>
      </c>
      <c r="F145" s="11">
        <v>44785</v>
      </c>
      <c r="G145">
        <v>6</v>
      </c>
    </row>
    <row r="146" spans="1:7" x14ac:dyDescent="0.3">
      <c r="A146" s="10">
        <v>44787</v>
      </c>
      <c r="B146">
        <v>6</v>
      </c>
      <c r="C146" s="11">
        <v>44787</v>
      </c>
      <c r="D146">
        <v>6.666666666666667</v>
      </c>
      <c r="F146" s="11">
        <v>44786</v>
      </c>
      <c r="G146">
        <v>3</v>
      </c>
    </row>
    <row r="147" spans="1:7" x14ac:dyDescent="0.3">
      <c r="A147" s="10">
        <v>44788</v>
      </c>
      <c r="B147">
        <v>5</v>
      </c>
      <c r="C147" s="11">
        <v>44788</v>
      </c>
      <c r="D147">
        <v>3.8</v>
      </c>
      <c r="F147" s="11">
        <v>44787</v>
      </c>
      <c r="G147">
        <v>6</v>
      </c>
    </row>
    <row r="148" spans="1:7" x14ac:dyDescent="0.3">
      <c r="A148" s="10">
        <v>44789</v>
      </c>
      <c r="B148">
        <v>5</v>
      </c>
      <c r="C148" s="11">
        <v>44789</v>
      </c>
      <c r="D148">
        <v>5.8</v>
      </c>
      <c r="F148" s="11">
        <v>44788</v>
      </c>
      <c r="G148">
        <v>5</v>
      </c>
    </row>
    <row r="149" spans="1:7" x14ac:dyDescent="0.3">
      <c r="A149" s="10">
        <v>44790</v>
      </c>
      <c r="B149">
        <v>6</v>
      </c>
      <c r="C149" s="11">
        <v>44790</v>
      </c>
      <c r="D149">
        <v>5.5</v>
      </c>
      <c r="F149" s="11">
        <v>44789</v>
      </c>
      <c r="G149">
        <v>5</v>
      </c>
    </row>
    <row r="150" spans="1:7" x14ac:dyDescent="0.3">
      <c r="A150" s="10">
        <v>44791</v>
      </c>
      <c r="B150">
        <v>7</v>
      </c>
      <c r="C150" s="11">
        <v>44791</v>
      </c>
      <c r="D150">
        <v>6.5714285714285712</v>
      </c>
      <c r="F150" s="11">
        <v>44790</v>
      </c>
      <c r="G150">
        <v>6</v>
      </c>
    </row>
    <row r="151" spans="1:7" x14ac:dyDescent="0.3">
      <c r="A151" s="10">
        <v>44792</v>
      </c>
      <c r="B151">
        <v>4</v>
      </c>
      <c r="C151" s="11">
        <v>44792</v>
      </c>
      <c r="D151">
        <v>7.5</v>
      </c>
      <c r="F151" s="11">
        <v>44791</v>
      </c>
      <c r="G151">
        <v>7</v>
      </c>
    </row>
    <row r="152" spans="1:7" x14ac:dyDescent="0.3">
      <c r="A152" s="10">
        <v>44793</v>
      </c>
      <c r="B152">
        <v>8</v>
      </c>
      <c r="C152" s="11">
        <v>44793</v>
      </c>
      <c r="D152">
        <v>8</v>
      </c>
      <c r="F152" s="11">
        <v>44792</v>
      </c>
      <c r="G152">
        <v>4</v>
      </c>
    </row>
    <row r="153" spans="1:7" x14ac:dyDescent="0.3">
      <c r="A153" s="10">
        <v>44794</v>
      </c>
      <c r="B153">
        <v>7</v>
      </c>
      <c r="C153" s="11">
        <v>44794</v>
      </c>
      <c r="D153">
        <v>8.2857142857142865</v>
      </c>
      <c r="F153" s="11">
        <v>44793</v>
      </c>
      <c r="G153">
        <v>8</v>
      </c>
    </row>
    <row r="154" spans="1:7" x14ac:dyDescent="0.3">
      <c r="A154" s="10">
        <v>44795</v>
      </c>
      <c r="B154">
        <v>6</v>
      </c>
      <c r="C154" s="11">
        <v>44795</v>
      </c>
      <c r="D154">
        <v>5.333333333333333</v>
      </c>
      <c r="F154" s="11">
        <v>44794</v>
      </c>
      <c r="G154">
        <v>7</v>
      </c>
    </row>
    <row r="155" spans="1:7" x14ac:dyDescent="0.3">
      <c r="A155" s="10">
        <v>44796</v>
      </c>
      <c r="B155">
        <v>6</v>
      </c>
      <c r="C155" s="11">
        <v>44796</v>
      </c>
      <c r="D155">
        <v>7.5</v>
      </c>
      <c r="F155" s="11">
        <v>44795</v>
      </c>
      <c r="G155">
        <v>6</v>
      </c>
    </row>
    <row r="156" spans="1:7" x14ac:dyDescent="0.3">
      <c r="A156" s="10">
        <v>44797</v>
      </c>
      <c r="B156">
        <v>4</v>
      </c>
      <c r="C156" s="11">
        <v>44797</v>
      </c>
      <c r="D156">
        <v>6.5</v>
      </c>
      <c r="F156" s="11">
        <v>44796</v>
      </c>
      <c r="G156">
        <v>6</v>
      </c>
    </row>
    <row r="157" spans="1:7" x14ac:dyDescent="0.3">
      <c r="A157" s="10">
        <v>44798</v>
      </c>
      <c r="B157">
        <v>5</v>
      </c>
      <c r="C157" s="11">
        <v>44798</v>
      </c>
      <c r="D157">
        <v>5.8</v>
      </c>
      <c r="F157" s="11">
        <v>44797</v>
      </c>
      <c r="G157">
        <v>4</v>
      </c>
    </row>
    <row r="158" spans="1:7" x14ac:dyDescent="0.3">
      <c r="A158" s="10">
        <v>44799</v>
      </c>
      <c r="B158">
        <v>9</v>
      </c>
      <c r="C158" s="11">
        <v>44799</v>
      </c>
      <c r="D158">
        <v>7.5555555555555554</v>
      </c>
      <c r="F158" s="11">
        <v>44798</v>
      </c>
      <c r="G158">
        <v>5</v>
      </c>
    </row>
    <row r="159" spans="1:7" x14ac:dyDescent="0.3">
      <c r="A159" s="10">
        <v>44800</v>
      </c>
      <c r="B159">
        <v>10</v>
      </c>
      <c r="C159" s="11">
        <v>44800</v>
      </c>
      <c r="D159">
        <v>7.4</v>
      </c>
      <c r="F159" s="11">
        <v>44799</v>
      </c>
      <c r="G159">
        <v>9</v>
      </c>
    </row>
    <row r="160" spans="1:7" x14ac:dyDescent="0.3">
      <c r="A160" s="10">
        <v>44801</v>
      </c>
      <c r="B160">
        <v>6</v>
      </c>
      <c r="C160" s="11">
        <v>44801</v>
      </c>
      <c r="D160">
        <v>7.166666666666667</v>
      </c>
      <c r="F160" s="11">
        <v>44800</v>
      </c>
      <c r="G160">
        <v>10</v>
      </c>
    </row>
    <row r="161" spans="1:7" x14ac:dyDescent="0.3">
      <c r="A161" s="10">
        <v>44802</v>
      </c>
      <c r="B161">
        <v>7</v>
      </c>
      <c r="C161" s="11">
        <v>44802</v>
      </c>
      <c r="D161">
        <v>8.1428571428571423</v>
      </c>
      <c r="F161" s="11">
        <v>44801</v>
      </c>
      <c r="G161">
        <v>6</v>
      </c>
    </row>
    <row r="162" spans="1:7" x14ac:dyDescent="0.3">
      <c r="A162" s="10">
        <v>44803</v>
      </c>
      <c r="B162">
        <v>5</v>
      </c>
      <c r="C162" s="11">
        <v>44803</v>
      </c>
      <c r="D162">
        <v>7.8</v>
      </c>
      <c r="F162" s="11">
        <v>44802</v>
      </c>
      <c r="G162">
        <v>7</v>
      </c>
    </row>
    <row r="163" spans="1:7" x14ac:dyDescent="0.3">
      <c r="A163" s="10">
        <v>44804</v>
      </c>
      <c r="B163">
        <v>1</v>
      </c>
      <c r="C163" s="11">
        <v>44804</v>
      </c>
      <c r="D163">
        <v>1</v>
      </c>
      <c r="F163" s="11">
        <v>44803</v>
      </c>
      <c r="G163">
        <v>5</v>
      </c>
    </row>
    <row r="164" spans="1:7" x14ac:dyDescent="0.3">
      <c r="A164" s="10">
        <v>44805</v>
      </c>
      <c r="B164">
        <v>2</v>
      </c>
      <c r="C164" s="11">
        <v>44805</v>
      </c>
      <c r="D164">
        <v>3.5</v>
      </c>
      <c r="F164" s="11">
        <v>44804</v>
      </c>
      <c r="G164">
        <v>1</v>
      </c>
    </row>
    <row r="165" spans="1:7" x14ac:dyDescent="0.3">
      <c r="A165" s="10">
        <v>44806</v>
      </c>
      <c r="B165">
        <v>4</v>
      </c>
      <c r="C165" s="11">
        <v>44806</v>
      </c>
      <c r="D165">
        <v>8.25</v>
      </c>
      <c r="F165" s="11">
        <v>44805</v>
      </c>
      <c r="G165">
        <v>2</v>
      </c>
    </row>
    <row r="166" spans="1:7" x14ac:dyDescent="0.3">
      <c r="A166" s="10">
        <v>44807</v>
      </c>
      <c r="B166">
        <v>6</v>
      </c>
      <c r="C166" s="11">
        <v>44807</v>
      </c>
      <c r="D166">
        <v>5.666666666666667</v>
      </c>
      <c r="F166" s="11">
        <v>44806</v>
      </c>
      <c r="G166">
        <v>4</v>
      </c>
    </row>
    <row r="167" spans="1:7" x14ac:dyDescent="0.3">
      <c r="A167" s="10">
        <v>44808</v>
      </c>
      <c r="B167">
        <v>9</v>
      </c>
      <c r="C167" s="11">
        <v>44808</v>
      </c>
      <c r="D167">
        <v>5.8888888888888893</v>
      </c>
      <c r="F167" s="11">
        <v>44807</v>
      </c>
      <c r="G167">
        <v>6</v>
      </c>
    </row>
    <row r="168" spans="1:7" x14ac:dyDescent="0.3">
      <c r="A168" s="10">
        <v>44809</v>
      </c>
      <c r="B168">
        <v>6</v>
      </c>
      <c r="C168" s="11">
        <v>44809</v>
      </c>
      <c r="D168">
        <v>7.333333333333333</v>
      </c>
      <c r="F168" s="11">
        <v>44808</v>
      </c>
      <c r="G168">
        <v>9</v>
      </c>
    </row>
    <row r="169" spans="1:7" x14ac:dyDescent="0.3">
      <c r="A169" s="10">
        <v>44810</v>
      </c>
      <c r="B169">
        <v>5</v>
      </c>
      <c r="C169" s="11">
        <v>44810</v>
      </c>
      <c r="D169">
        <v>6.8</v>
      </c>
      <c r="F169" s="11">
        <v>44809</v>
      </c>
      <c r="G169">
        <v>6</v>
      </c>
    </row>
    <row r="170" spans="1:7" x14ac:dyDescent="0.3">
      <c r="A170" s="7" t="s">
        <v>1650</v>
      </c>
      <c r="B170">
        <v>794</v>
      </c>
      <c r="F170" s="11">
        <v>44810</v>
      </c>
      <c r="G170">
        <v>5</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AED14-4529-4178-B8E2-323A3F10C20A}">
  <sheetPr codeName="Sheet4"/>
  <dimension ref="A1:O796"/>
  <sheetViews>
    <sheetView workbookViewId="0">
      <selection activeCell="D1" sqref="D1"/>
    </sheetView>
  </sheetViews>
  <sheetFormatPr defaultRowHeight="14.4" x14ac:dyDescent="0.3"/>
  <cols>
    <col min="4" max="4" width="19.109375" bestFit="1" customWidth="1"/>
    <col min="5" max="5" width="11.88671875" bestFit="1" customWidth="1"/>
    <col min="6" max="6" width="14.33203125" bestFit="1" customWidth="1"/>
    <col min="7" max="7" width="16.109375" bestFit="1" customWidth="1"/>
    <col min="9" max="9" width="14.109375" bestFit="1" customWidth="1"/>
    <col min="10" max="10" width="11.5546875" bestFit="1" customWidth="1"/>
    <col min="14" max="14" width="12.21875" bestFit="1" customWidth="1"/>
  </cols>
  <sheetData>
    <row r="1" spans="1:15" x14ac:dyDescent="0.3">
      <c r="A1" s="1" t="s">
        <v>0</v>
      </c>
      <c r="B1" s="1" t="s">
        <v>1</v>
      </c>
      <c r="C1" s="1" t="s">
        <v>2</v>
      </c>
      <c r="D1" s="1" t="s">
        <v>3</v>
      </c>
      <c r="E1" s="2" t="s">
        <v>4</v>
      </c>
      <c r="F1" s="1" t="s">
        <v>5</v>
      </c>
      <c r="G1" s="1" t="s">
        <v>6</v>
      </c>
      <c r="H1" s="1" t="s">
        <v>7</v>
      </c>
      <c r="I1" s="1" t="s">
        <v>8</v>
      </c>
      <c r="J1" s="3" t="s">
        <v>9</v>
      </c>
      <c r="M1" t="s">
        <v>1683</v>
      </c>
      <c r="N1" t="s">
        <v>1684</v>
      </c>
      <c r="O1" t="s">
        <v>1685</v>
      </c>
    </row>
    <row r="2" spans="1:15" hidden="1" x14ac:dyDescent="0.3">
      <c r="A2" s="4">
        <v>1</v>
      </c>
      <c r="B2" s="4" t="s">
        <v>10</v>
      </c>
      <c r="C2" s="4" t="s">
        <v>10</v>
      </c>
      <c r="D2" s="4" t="s">
        <v>11</v>
      </c>
      <c r="E2" s="5">
        <v>44739</v>
      </c>
      <c r="F2" s="4" t="s">
        <v>12</v>
      </c>
      <c r="G2" s="4" t="s">
        <v>13</v>
      </c>
      <c r="H2" s="4" t="s">
        <v>14</v>
      </c>
      <c r="I2" s="4" t="s">
        <v>15</v>
      </c>
      <c r="J2" s="4">
        <v>9</v>
      </c>
      <c r="L2" s="19" t="s">
        <v>13</v>
      </c>
      <c r="M2">
        <f>COUNTIF(Table_1[Is It for an Order ?],L2)</f>
        <v>709</v>
      </c>
      <c r="N2" s="9">
        <f>AVERAGE(Table_1[Rating Given])</f>
        <v>7.0302267002518892</v>
      </c>
      <c r="O2" s="19" t="s">
        <v>15</v>
      </c>
    </row>
    <row r="3" spans="1:15" x14ac:dyDescent="0.3">
      <c r="A3" s="4">
        <v>2</v>
      </c>
      <c r="B3" s="4" t="s">
        <v>16</v>
      </c>
      <c r="C3" s="4" t="s">
        <v>16</v>
      </c>
      <c r="D3" s="4" t="s">
        <v>17</v>
      </c>
      <c r="E3" s="5">
        <v>44740</v>
      </c>
      <c r="F3" s="4" t="s">
        <v>18</v>
      </c>
      <c r="G3" s="4" t="s">
        <v>13</v>
      </c>
      <c r="H3" s="4" t="s">
        <v>19</v>
      </c>
      <c r="I3" s="4" t="s">
        <v>20</v>
      </c>
      <c r="J3" s="4">
        <v>7</v>
      </c>
      <c r="O3" s="19" t="s">
        <v>20</v>
      </c>
    </row>
    <row r="4" spans="1:15" hidden="1" x14ac:dyDescent="0.3">
      <c r="A4" s="4">
        <v>3</v>
      </c>
      <c r="B4" s="4" t="s">
        <v>21</v>
      </c>
      <c r="C4" s="4" t="s">
        <v>21</v>
      </c>
      <c r="D4" s="4" t="s">
        <v>22</v>
      </c>
      <c r="E4" s="5">
        <v>44734</v>
      </c>
      <c r="F4" s="4" t="s">
        <v>23</v>
      </c>
      <c r="G4" s="4" t="s">
        <v>24</v>
      </c>
      <c r="H4" s="4" t="s">
        <v>25</v>
      </c>
      <c r="I4" s="4" t="s">
        <v>26</v>
      </c>
      <c r="J4" s="4">
        <v>8</v>
      </c>
      <c r="O4" s="19" t="s">
        <v>26</v>
      </c>
    </row>
    <row r="5" spans="1:15" hidden="1" x14ac:dyDescent="0.3">
      <c r="A5" s="4">
        <v>4</v>
      </c>
      <c r="B5" s="4" t="s">
        <v>27</v>
      </c>
      <c r="C5" s="4" t="s">
        <v>27</v>
      </c>
      <c r="D5" s="4" t="s">
        <v>28</v>
      </c>
      <c r="E5" s="5">
        <v>44737</v>
      </c>
      <c r="F5" s="4" t="s">
        <v>12</v>
      </c>
      <c r="G5" s="4" t="s">
        <v>13</v>
      </c>
      <c r="H5" s="4" t="s">
        <v>29</v>
      </c>
      <c r="I5" s="4" t="s">
        <v>15</v>
      </c>
      <c r="J5" s="4">
        <v>6</v>
      </c>
    </row>
    <row r="6" spans="1:15" x14ac:dyDescent="0.3">
      <c r="A6" s="4">
        <v>5</v>
      </c>
      <c r="B6" s="4" t="s">
        <v>30</v>
      </c>
      <c r="C6" s="4" t="s">
        <v>30</v>
      </c>
      <c r="D6" s="4" t="s">
        <v>31</v>
      </c>
      <c r="E6" s="5">
        <v>44735</v>
      </c>
      <c r="F6" s="4" t="s">
        <v>18</v>
      </c>
      <c r="G6" s="4" t="s">
        <v>13</v>
      </c>
      <c r="H6" s="4" t="s">
        <v>32</v>
      </c>
      <c r="I6" s="4" t="s">
        <v>20</v>
      </c>
      <c r="J6" s="4">
        <v>2</v>
      </c>
    </row>
    <row r="7" spans="1:15" hidden="1" x14ac:dyDescent="0.3">
      <c r="A7" s="4">
        <v>6</v>
      </c>
      <c r="B7" s="4" t="s">
        <v>33</v>
      </c>
      <c r="C7" s="4" t="s">
        <v>33</v>
      </c>
      <c r="D7" s="4" t="s">
        <v>34</v>
      </c>
      <c r="E7" s="5">
        <v>44727</v>
      </c>
      <c r="F7" s="4" t="s">
        <v>18</v>
      </c>
      <c r="G7" s="4" t="s">
        <v>13</v>
      </c>
      <c r="H7" s="4" t="s">
        <v>35</v>
      </c>
      <c r="I7" s="4" t="s">
        <v>26</v>
      </c>
      <c r="J7" s="4">
        <v>4</v>
      </c>
    </row>
    <row r="8" spans="1:15" hidden="1" x14ac:dyDescent="0.3">
      <c r="A8" s="4">
        <v>7</v>
      </c>
      <c r="B8" s="4" t="s">
        <v>36</v>
      </c>
      <c r="C8" s="4" t="s">
        <v>36</v>
      </c>
      <c r="D8" s="4" t="s">
        <v>37</v>
      </c>
      <c r="E8" s="5">
        <v>44740</v>
      </c>
      <c r="F8" s="4" t="s">
        <v>12</v>
      </c>
      <c r="G8" s="4" t="s">
        <v>13</v>
      </c>
      <c r="H8" s="4" t="s">
        <v>38</v>
      </c>
      <c r="I8" s="4" t="s">
        <v>15</v>
      </c>
      <c r="J8" s="4">
        <v>1</v>
      </c>
    </row>
    <row r="9" spans="1:15" x14ac:dyDescent="0.3">
      <c r="A9" s="4">
        <v>8</v>
      </c>
      <c r="B9" s="4" t="s">
        <v>39</v>
      </c>
      <c r="C9" s="4" t="s">
        <v>40</v>
      </c>
      <c r="D9" s="4" t="s">
        <v>37</v>
      </c>
      <c r="E9" s="5">
        <v>44725</v>
      </c>
      <c r="F9" s="4" t="s">
        <v>18</v>
      </c>
      <c r="G9" s="4" t="s">
        <v>13</v>
      </c>
      <c r="H9" s="4" t="s">
        <v>41</v>
      </c>
      <c r="I9" s="4" t="s">
        <v>20</v>
      </c>
      <c r="J9" s="4">
        <v>9</v>
      </c>
    </row>
    <row r="10" spans="1:15" hidden="1" x14ac:dyDescent="0.3">
      <c r="A10" s="4">
        <v>9</v>
      </c>
      <c r="B10" s="4" t="s">
        <v>42</v>
      </c>
      <c r="C10" s="4" t="s">
        <v>39</v>
      </c>
      <c r="D10" s="4" t="s">
        <v>43</v>
      </c>
      <c r="E10" s="5">
        <v>44736</v>
      </c>
      <c r="F10" s="4" t="s">
        <v>18</v>
      </c>
      <c r="G10" s="4" t="s">
        <v>24</v>
      </c>
      <c r="H10" s="4" t="s">
        <v>44</v>
      </c>
      <c r="I10" s="4" t="s">
        <v>26</v>
      </c>
      <c r="J10" s="4">
        <v>6</v>
      </c>
    </row>
    <row r="11" spans="1:15" hidden="1" x14ac:dyDescent="0.3">
      <c r="A11" s="4">
        <v>10</v>
      </c>
      <c r="B11" s="4" t="s">
        <v>45</v>
      </c>
      <c r="C11" s="4" t="s">
        <v>42</v>
      </c>
      <c r="D11" s="4" t="s">
        <v>34</v>
      </c>
      <c r="E11" s="5">
        <v>44725</v>
      </c>
      <c r="F11" s="4" t="s">
        <v>12</v>
      </c>
      <c r="G11" s="4" t="s">
        <v>13</v>
      </c>
      <c r="H11" s="4" t="s">
        <v>46</v>
      </c>
      <c r="I11" s="4" t="s">
        <v>15</v>
      </c>
      <c r="J11" s="4">
        <v>9</v>
      </c>
    </row>
    <row r="12" spans="1:15" x14ac:dyDescent="0.3">
      <c r="A12" s="4">
        <v>11</v>
      </c>
      <c r="B12" s="4" t="s">
        <v>47</v>
      </c>
      <c r="C12" s="4" t="s">
        <v>45</v>
      </c>
      <c r="D12" s="4" t="s">
        <v>48</v>
      </c>
      <c r="E12" s="5">
        <v>44734</v>
      </c>
      <c r="F12" s="4" t="s">
        <v>18</v>
      </c>
      <c r="G12" s="4" t="s">
        <v>13</v>
      </c>
      <c r="H12" s="4" t="s">
        <v>49</v>
      </c>
      <c r="I12" s="4" t="s">
        <v>20</v>
      </c>
      <c r="J12" s="4">
        <v>9</v>
      </c>
    </row>
    <row r="13" spans="1:15" hidden="1" x14ac:dyDescent="0.3">
      <c r="A13" s="4">
        <v>12</v>
      </c>
      <c r="B13" s="4" t="s">
        <v>50</v>
      </c>
      <c r="C13" s="4" t="s">
        <v>47</v>
      </c>
      <c r="D13" s="4" t="s">
        <v>51</v>
      </c>
      <c r="E13" s="5">
        <v>44731</v>
      </c>
      <c r="F13" s="4" t="s">
        <v>23</v>
      </c>
      <c r="G13" s="4" t="s">
        <v>13</v>
      </c>
      <c r="H13" s="4" t="s">
        <v>52</v>
      </c>
      <c r="I13" s="4" t="s">
        <v>26</v>
      </c>
      <c r="J13" s="4">
        <v>3</v>
      </c>
    </row>
    <row r="14" spans="1:15" hidden="1" x14ac:dyDescent="0.3">
      <c r="A14" s="4">
        <v>13</v>
      </c>
      <c r="B14" s="4" t="s">
        <v>53</v>
      </c>
      <c r="C14" s="4" t="s">
        <v>50</v>
      </c>
      <c r="D14" s="4" t="s">
        <v>54</v>
      </c>
      <c r="E14" s="5">
        <v>44730</v>
      </c>
      <c r="F14" s="4" t="s">
        <v>12</v>
      </c>
      <c r="G14" s="4" t="s">
        <v>13</v>
      </c>
      <c r="H14" s="4" t="s">
        <v>55</v>
      </c>
      <c r="I14" s="4" t="s">
        <v>15</v>
      </c>
      <c r="J14" s="4">
        <v>2</v>
      </c>
    </row>
    <row r="15" spans="1:15" x14ac:dyDescent="0.3">
      <c r="A15" s="4">
        <v>14</v>
      </c>
      <c r="B15" s="4" t="s">
        <v>56</v>
      </c>
      <c r="C15" s="4" t="s">
        <v>53</v>
      </c>
      <c r="D15" s="4" t="s">
        <v>57</v>
      </c>
      <c r="E15" s="5">
        <v>44735</v>
      </c>
      <c r="F15" s="4" t="s">
        <v>18</v>
      </c>
      <c r="G15" s="4" t="s">
        <v>13</v>
      </c>
      <c r="H15" s="4" t="s">
        <v>58</v>
      </c>
      <c r="I15" s="4" t="s">
        <v>20</v>
      </c>
      <c r="J15" s="4">
        <v>3</v>
      </c>
    </row>
    <row r="16" spans="1:15" hidden="1" x14ac:dyDescent="0.3">
      <c r="A16" s="4">
        <v>15</v>
      </c>
      <c r="B16" s="4" t="s">
        <v>59</v>
      </c>
      <c r="C16" s="4" t="s">
        <v>56</v>
      </c>
      <c r="D16" s="4" t="s">
        <v>34</v>
      </c>
      <c r="E16" s="5">
        <v>44738</v>
      </c>
      <c r="F16" s="4" t="s">
        <v>23</v>
      </c>
      <c r="G16" s="4" t="s">
        <v>24</v>
      </c>
      <c r="H16" s="4" t="s">
        <v>60</v>
      </c>
      <c r="I16" s="4" t="s">
        <v>26</v>
      </c>
      <c r="J16" s="4">
        <v>10</v>
      </c>
    </row>
    <row r="17" spans="1:10" hidden="1" x14ac:dyDescent="0.3">
      <c r="A17" s="4">
        <v>16</v>
      </c>
      <c r="B17" s="4" t="s">
        <v>61</v>
      </c>
      <c r="C17" s="4" t="s">
        <v>59</v>
      </c>
      <c r="D17" s="4" t="s">
        <v>62</v>
      </c>
      <c r="E17" s="5">
        <v>44738</v>
      </c>
      <c r="F17" s="4" t="s">
        <v>12</v>
      </c>
      <c r="G17" s="4" t="s">
        <v>13</v>
      </c>
      <c r="H17" s="4" t="s">
        <v>63</v>
      </c>
      <c r="I17" s="4" t="s">
        <v>15</v>
      </c>
      <c r="J17" s="4">
        <v>3</v>
      </c>
    </row>
    <row r="18" spans="1:10" x14ac:dyDescent="0.3">
      <c r="A18" s="4">
        <v>17</v>
      </c>
      <c r="B18" s="4" t="s">
        <v>64</v>
      </c>
      <c r="C18" s="4" t="s">
        <v>61</v>
      </c>
      <c r="D18" s="4" t="s">
        <v>51</v>
      </c>
      <c r="E18" s="5">
        <v>44725</v>
      </c>
      <c r="F18" s="4" t="s">
        <v>18</v>
      </c>
      <c r="G18" s="4" t="s">
        <v>13</v>
      </c>
      <c r="H18" s="4" t="s">
        <v>65</v>
      </c>
      <c r="I18" s="4" t="s">
        <v>20</v>
      </c>
      <c r="J18" s="4">
        <v>1</v>
      </c>
    </row>
    <row r="19" spans="1:10" hidden="1" x14ac:dyDescent="0.3">
      <c r="A19" s="4">
        <v>18</v>
      </c>
      <c r="B19" s="4" t="s">
        <v>66</v>
      </c>
      <c r="C19" s="4" t="s">
        <v>64</v>
      </c>
      <c r="D19" s="4" t="s">
        <v>31</v>
      </c>
      <c r="E19" s="5">
        <v>44730</v>
      </c>
      <c r="F19" s="4" t="s">
        <v>23</v>
      </c>
      <c r="G19" s="4" t="s">
        <v>13</v>
      </c>
      <c r="H19" s="4" t="s">
        <v>67</v>
      </c>
      <c r="I19" s="4" t="s">
        <v>26</v>
      </c>
      <c r="J19" s="4">
        <v>5</v>
      </c>
    </row>
    <row r="20" spans="1:10" hidden="1" x14ac:dyDescent="0.3">
      <c r="A20" s="4">
        <v>19</v>
      </c>
      <c r="B20" s="4" t="s">
        <v>68</v>
      </c>
      <c r="C20" s="4" t="s">
        <v>66</v>
      </c>
      <c r="D20" s="4" t="s">
        <v>69</v>
      </c>
      <c r="E20" s="5">
        <v>44738</v>
      </c>
      <c r="F20" s="4" t="s">
        <v>12</v>
      </c>
      <c r="G20" s="4" t="s">
        <v>13</v>
      </c>
      <c r="H20" s="4" t="s">
        <v>70</v>
      </c>
      <c r="I20" s="4" t="s">
        <v>15</v>
      </c>
      <c r="J20" s="4">
        <v>1</v>
      </c>
    </row>
    <row r="21" spans="1:10" x14ac:dyDescent="0.3">
      <c r="A21" s="4">
        <v>20</v>
      </c>
      <c r="B21" s="4" t="s">
        <v>71</v>
      </c>
      <c r="C21" s="4" t="s">
        <v>68</v>
      </c>
      <c r="D21" s="4" t="s">
        <v>72</v>
      </c>
      <c r="E21" s="5">
        <v>44730</v>
      </c>
      <c r="F21" s="4" t="s">
        <v>18</v>
      </c>
      <c r="G21" s="4" t="s">
        <v>13</v>
      </c>
      <c r="H21" s="4" t="s">
        <v>73</v>
      </c>
      <c r="I21" s="4" t="s">
        <v>20</v>
      </c>
      <c r="J21" s="4">
        <v>5</v>
      </c>
    </row>
    <row r="22" spans="1:10" hidden="1" x14ac:dyDescent="0.3">
      <c r="A22" s="4">
        <v>21</v>
      </c>
      <c r="B22" s="4" t="s">
        <v>74</v>
      </c>
      <c r="C22" s="4" t="s">
        <v>71</v>
      </c>
      <c r="D22" s="4" t="s">
        <v>75</v>
      </c>
      <c r="E22" s="5">
        <v>44738</v>
      </c>
      <c r="F22" s="4" t="s">
        <v>18</v>
      </c>
      <c r="G22" s="4" t="s">
        <v>24</v>
      </c>
      <c r="H22" s="4" t="s">
        <v>76</v>
      </c>
      <c r="I22" s="4" t="s">
        <v>26</v>
      </c>
      <c r="J22" s="4">
        <v>5</v>
      </c>
    </row>
    <row r="23" spans="1:10" hidden="1" x14ac:dyDescent="0.3">
      <c r="A23" s="4">
        <v>22</v>
      </c>
      <c r="B23" s="4" t="s">
        <v>77</v>
      </c>
      <c r="C23" s="4" t="s">
        <v>74</v>
      </c>
      <c r="D23" s="4" t="s">
        <v>78</v>
      </c>
      <c r="E23" s="5">
        <v>44734</v>
      </c>
      <c r="F23" s="4" t="s">
        <v>12</v>
      </c>
      <c r="G23" s="4" t="s">
        <v>13</v>
      </c>
      <c r="H23" s="4" t="s">
        <v>79</v>
      </c>
      <c r="I23" s="4" t="s">
        <v>15</v>
      </c>
      <c r="J23" s="4">
        <v>3</v>
      </c>
    </row>
    <row r="24" spans="1:10" x14ac:dyDescent="0.3">
      <c r="A24" s="4">
        <v>23</v>
      </c>
      <c r="B24" s="4" t="s">
        <v>80</v>
      </c>
      <c r="C24" s="4" t="s">
        <v>77</v>
      </c>
      <c r="D24" s="4" t="s">
        <v>81</v>
      </c>
      <c r="E24" s="5">
        <v>44729</v>
      </c>
      <c r="F24" s="4" t="s">
        <v>18</v>
      </c>
      <c r="G24" s="4" t="s">
        <v>13</v>
      </c>
      <c r="H24" s="4" t="s">
        <v>82</v>
      </c>
      <c r="I24" s="4" t="s">
        <v>20</v>
      </c>
      <c r="J24" s="4">
        <v>3</v>
      </c>
    </row>
    <row r="25" spans="1:10" hidden="1" x14ac:dyDescent="0.3">
      <c r="A25" s="4">
        <v>24</v>
      </c>
      <c r="B25" s="4" t="s">
        <v>83</v>
      </c>
      <c r="C25" s="4" t="s">
        <v>80</v>
      </c>
      <c r="D25" s="4" t="s">
        <v>84</v>
      </c>
      <c r="E25" s="5">
        <v>44730</v>
      </c>
      <c r="F25" s="4" t="s">
        <v>23</v>
      </c>
      <c r="G25" s="4" t="s">
        <v>13</v>
      </c>
      <c r="H25" s="4" t="s">
        <v>85</v>
      </c>
      <c r="I25" s="4" t="s">
        <v>26</v>
      </c>
      <c r="J25" s="4">
        <v>7</v>
      </c>
    </row>
    <row r="26" spans="1:10" hidden="1" x14ac:dyDescent="0.3">
      <c r="A26" s="4">
        <v>25</v>
      </c>
      <c r="B26" s="4" t="s">
        <v>86</v>
      </c>
      <c r="C26" s="4" t="s">
        <v>83</v>
      </c>
      <c r="D26" s="4" t="s">
        <v>87</v>
      </c>
      <c r="E26" s="5">
        <v>44728</v>
      </c>
      <c r="F26" s="4" t="s">
        <v>12</v>
      </c>
      <c r="G26" s="4" t="s">
        <v>13</v>
      </c>
      <c r="H26" s="4" t="s">
        <v>88</v>
      </c>
      <c r="I26" s="4" t="s">
        <v>15</v>
      </c>
      <c r="J26" s="4">
        <v>4</v>
      </c>
    </row>
    <row r="27" spans="1:10" x14ac:dyDescent="0.3">
      <c r="A27" s="4">
        <v>26</v>
      </c>
      <c r="B27" s="4" t="s">
        <v>89</v>
      </c>
      <c r="C27" s="4" t="s">
        <v>86</v>
      </c>
      <c r="D27" s="4" t="s">
        <v>90</v>
      </c>
      <c r="E27" s="5">
        <v>44735</v>
      </c>
      <c r="F27" s="4" t="s">
        <v>18</v>
      </c>
      <c r="G27" s="4" t="s">
        <v>13</v>
      </c>
      <c r="H27" s="4" t="s">
        <v>91</v>
      </c>
      <c r="I27" s="4" t="s">
        <v>20</v>
      </c>
      <c r="J27" s="4">
        <v>3</v>
      </c>
    </row>
    <row r="28" spans="1:10" hidden="1" x14ac:dyDescent="0.3">
      <c r="A28" s="4">
        <v>27</v>
      </c>
      <c r="B28" s="4" t="s">
        <v>92</v>
      </c>
      <c r="C28" s="4" t="s">
        <v>89</v>
      </c>
      <c r="D28" s="4" t="s">
        <v>93</v>
      </c>
      <c r="E28" s="5">
        <v>44738</v>
      </c>
      <c r="F28" s="4" t="s">
        <v>23</v>
      </c>
      <c r="G28" s="4" t="s">
        <v>24</v>
      </c>
      <c r="H28" s="4" t="s">
        <v>94</v>
      </c>
      <c r="I28" s="4" t="s">
        <v>26</v>
      </c>
      <c r="J28" s="4">
        <v>8</v>
      </c>
    </row>
    <row r="29" spans="1:10" hidden="1" x14ac:dyDescent="0.3">
      <c r="A29" s="4">
        <v>28</v>
      </c>
      <c r="B29" s="4" t="s">
        <v>95</v>
      </c>
      <c r="C29" s="4" t="s">
        <v>96</v>
      </c>
      <c r="D29" s="4" t="s">
        <v>97</v>
      </c>
      <c r="E29" s="5">
        <v>44738</v>
      </c>
      <c r="F29" s="4" t="s">
        <v>12</v>
      </c>
      <c r="G29" s="4" t="s">
        <v>13</v>
      </c>
      <c r="H29" s="4" t="s">
        <v>98</v>
      </c>
      <c r="I29" s="4" t="s">
        <v>15</v>
      </c>
      <c r="J29" s="4">
        <v>2</v>
      </c>
    </row>
    <row r="30" spans="1:10" x14ac:dyDescent="0.3">
      <c r="A30" s="4">
        <v>29</v>
      </c>
      <c r="B30" s="4" t="s">
        <v>99</v>
      </c>
      <c r="C30" s="4" t="s">
        <v>95</v>
      </c>
      <c r="D30" s="4" t="s">
        <v>100</v>
      </c>
      <c r="E30" s="5">
        <v>44734</v>
      </c>
      <c r="F30" s="4" t="s">
        <v>18</v>
      </c>
      <c r="G30" s="4" t="s">
        <v>13</v>
      </c>
      <c r="H30" s="4" t="s">
        <v>101</v>
      </c>
      <c r="I30" s="4" t="s">
        <v>20</v>
      </c>
      <c r="J30" s="4">
        <v>9</v>
      </c>
    </row>
    <row r="31" spans="1:10" hidden="1" x14ac:dyDescent="0.3">
      <c r="A31" s="4">
        <v>30</v>
      </c>
      <c r="B31" s="4" t="s">
        <v>102</v>
      </c>
      <c r="C31" s="4" t="s">
        <v>99</v>
      </c>
      <c r="D31" s="4" t="s">
        <v>103</v>
      </c>
      <c r="E31" s="5">
        <v>44727</v>
      </c>
      <c r="F31" s="4" t="s">
        <v>23</v>
      </c>
      <c r="G31" s="4" t="s">
        <v>13</v>
      </c>
      <c r="H31" s="4" t="s">
        <v>104</v>
      </c>
      <c r="I31" s="4" t="s">
        <v>26</v>
      </c>
      <c r="J31" s="4">
        <v>6</v>
      </c>
    </row>
    <row r="32" spans="1:10" hidden="1" x14ac:dyDescent="0.3">
      <c r="A32" s="4">
        <v>31</v>
      </c>
      <c r="B32" s="4" t="s">
        <v>105</v>
      </c>
      <c r="C32" s="4" t="s">
        <v>102</v>
      </c>
      <c r="D32" s="4" t="s">
        <v>106</v>
      </c>
      <c r="E32" s="5">
        <v>44729</v>
      </c>
      <c r="F32" s="4" t="s">
        <v>12</v>
      </c>
      <c r="G32" s="4" t="s">
        <v>13</v>
      </c>
      <c r="H32" s="4" t="s">
        <v>107</v>
      </c>
      <c r="I32" s="4" t="s">
        <v>15</v>
      </c>
      <c r="J32" s="4">
        <v>7</v>
      </c>
    </row>
    <row r="33" spans="1:10" x14ac:dyDescent="0.3">
      <c r="A33" s="4">
        <v>32</v>
      </c>
      <c r="B33" s="4" t="s">
        <v>108</v>
      </c>
      <c r="C33" s="4" t="s">
        <v>105</v>
      </c>
      <c r="D33" s="4" t="s">
        <v>109</v>
      </c>
      <c r="E33" s="5">
        <v>44726</v>
      </c>
      <c r="F33" s="4" t="s">
        <v>18</v>
      </c>
      <c r="G33" s="4" t="s">
        <v>13</v>
      </c>
      <c r="H33" s="4" t="s">
        <v>110</v>
      </c>
      <c r="I33" s="4" t="s">
        <v>20</v>
      </c>
      <c r="J33" s="4">
        <v>9</v>
      </c>
    </row>
    <row r="34" spans="1:10" hidden="1" x14ac:dyDescent="0.3">
      <c r="A34" s="4">
        <v>33</v>
      </c>
      <c r="B34" s="4" t="s">
        <v>111</v>
      </c>
      <c r="C34" s="4" t="s">
        <v>108</v>
      </c>
      <c r="D34" s="4" t="s">
        <v>57</v>
      </c>
      <c r="E34" s="5">
        <v>44733</v>
      </c>
      <c r="F34" s="4" t="s">
        <v>18</v>
      </c>
      <c r="G34" s="4" t="s">
        <v>24</v>
      </c>
      <c r="H34" s="4" t="s">
        <v>112</v>
      </c>
      <c r="I34" s="4" t="s">
        <v>26</v>
      </c>
      <c r="J34" s="4">
        <v>2</v>
      </c>
    </row>
    <row r="35" spans="1:10" hidden="1" x14ac:dyDescent="0.3">
      <c r="A35" s="4">
        <v>34</v>
      </c>
      <c r="B35" s="4" t="s">
        <v>113</v>
      </c>
      <c r="C35" s="4" t="s">
        <v>114</v>
      </c>
      <c r="D35" s="4" t="s">
        <v>81</v>
      </c>
      <c r="E35" s="5">
        <v>44730</v>
      </c>
      <c r="F35" s="4" t="s">
        <v>12</v>
      </c>
      <c r="G35" s="4" t="s">
        <v>13</v>
      </c>
      <c r="H35" s="4" t="s">
        <v>115</v>
      </c>
      <c r="I35" s="4" t="s">
        <v>15</v>
      </c>
      <c r="J35" s="4">
        <v>9</v>
      </c>
    </row>
    <row r="36" spans="1:10" x14ac:dyDescent="0.3">
      <c r="A36" s="4">
        <v>35</v>
      </c>
      <c r="B36" s="4" t="s">
        <v>116</v>
      </c>
      <c r="C36" s="4" t="s">
        <v>92</v>
      </c>
      <c r="D36" s="4" t="s">
        <v>97</v>
      </c>
      <c r="E36" s="5">
        <v>44736</v>
      </c>
      <c r="F36" s="4" t="s">
        <v>18</v>
      </c>
      <c r="G36" s="4" t="s">
        <v>13</v>
      </c>
      <c r="H36" s="4" t="s">
        <v>117</v>
      </c>
      <c r="I36" s="4" t="s">
        <v>20</v>
      </c>
      <c r="J36" s="4">
        <v>10</v>
      </c>
    </row>
    <row r="37" spans="1:10" hidden="1" x14ac:dyDescent="0.3">
      <c r="A37" s="4">
        <v>36</v>
      </c>
      <c r="B37" s="4" t="s">
        <v>118</v>
      </c>
      <c r="C37" s="4" t="s">
        <v>111</v>
      </c>
      <c r="D37" s="4" t="s">
        <v>31</v>
      </c>
      <c r="E37" s="5">
        <v>44732</v>
      </c>
      <c r="F37" s="4" t="s">
        <v>23</v>
      </c>
      <c r="G37" s="4" t="s">
        <v>13</v>
      </c>
      <c r="H37" s="4" t="s">
        <v>119</v>
      </c>
      <c r="I37" s="4" t="s">
        <v>26</v>
      </c>
      <c r="J37" s="4">
        <v>1</v>
      </c>
    </row>
    <row r="38" spans="1:10" hidden="1" x14ac:dyDescent="0.3">
      <c r="A38" s="4">
        <v>37</v>
      </c>
      <c r="B38" s="4" t="s">
        <v>120</v>
      </c>
      <c r="C38" s="4" t="s">
        <v>113</v>
      </c>
      <c r="D38" s="4" t="s">
        <v>62</v>
      </c>
      <c r="E38" s="5">
        <v>44732</v>
      </c>
      <c r="F38" s="4" t="s">
        <v>12</v>
      </c>
      <c r="G38" s="4" t="s">
        <v>13</v>
      </c>
      <c r="H38" s="4" t="s">
        <v>121</v>
      </c>
      <c r="I38" s="4" t="s">
        <v>15</v>
      </c>
      <c r="J38" s="4">
        <v>1</v>
      </c>
    </row>
    <row r="39" spans="1:10" x14ac:dyDescent="0.3">
      <c r="A39" s="4">
        <v>38</v>
      </c>
      <c r="B39" s="4" t="s">
        <v>122</v>
      </c>
      <c r="C39" s="4" t="s">
        <v>116</v>
      </c>
      <c r="D39" s="4" t="s">
        <v>103</v>
      </c>
      <c r="E39" s="5">
        <v>44731</v>
      </c>
      <c r="F39" s="4" t="s">
        <v>18</v>
      </c>
      <c r="G39" s="4" t="s">
        <v>13</v>
      </c>
      <c r="H39" s="4" t="s">
        <v>123</v>
      </c>
      <c r="I39" s="4" t="s">
        <v>20</v>
      </c>
      <c r="J39" s="4">
        <v>10</v>
      </c>
    </row>
    <row r="40" spans="1:10" hidden="1" x14ac:dyDescent="0.3">
      <c r="A40" s="4">
        <v>39</v>
      </c>
      <c r="B40" s="4" t="s">
        <v>124</v>
      </c>
      <c r="C40" s="4" t="s">
        <v>125</v>
      </c>
      <c r="D40" s="4" t="s">
        <v>106</v>
      </c>
      <c r="E40" s="5">
        <v>44735</v>
      </c>
      <c r="F40" s="4" t="s">
        <v>18</v>
      </c>
      <c r="G40" s="4" t="s">
        <v>24</v>
      </c>
      <c r="H40" s="4" t="s">
        <v>126</v>
      </c>
      <c r="I40" s="4" t="s">
        <v>26</v>
      </c>
      <c r="J40" s="4">
        <v>4</v>
      </c>
    </row>
    <row r="41" spans="1:10" hidden="1" x14ac:dyDescent="0.3">
      <c r="A41" s="4">
        <v>40</v>
      </c>
      <c r="B41" s="4" t="s">
        <v>127</v>
      </c>
      <c r="C41" s="4" t="s">
        <v>118</v>
      </c>
      <c r="D41" s="4" t="s">
        <v>128</v>
      </c>
      <c r="E41" s="5">
        <v>44728</v>
      </c>
      <c r="F41" s="4" t="s">
        <v>12</v>
      </c>
      <c r="G41" s="4" t="s">
        <v>13</v>
      </c>
      <c r="H41" s="4" t="s">
        <v>129</v>
      </c>
      <c r="I41" s="4" t="s">
        <v>15</v>
      </c>
      <c r="J41" s="4">
        <v>7</v>
      </c>
    </row>
    <row r="42" spans="1:10" x14ac:dyDescent="0.3">
      <c r="A42" s="4">
        <v>41</v>
      </c>
      <c r="B42" s="4" t="s">
        <v>130</v>
      </c>
      <c r="C42" s="4" t="s">
        <v>120</v>
      </c>
      <c r="D42" s="4" t="s">
        <v>48</v>
      </c>
      <c r="E42" s="5">
        <v>44727</v>
      </c>
      <c r="F42" s="4" t="s">
        <v>18</v>
      </c>
      <c r="G42" s="4" t="s">
        <v>13</v>
      </c>
      <c r="H42" s="4" t="s">
        <v>131</v>
      </c>
      <c r="I42" s="4" t="s">
        <v>20</v>
      </c>
      <c r="J42" s="4">
        <v>3</v>
      </c>
    </row>
    <row r="43" spans="1:10" hidden="1" x14ac:dyDescent="0.3">
      <c r="A43" s="4">
        <v>42</v>
      </c>
      <c r="B43" s="4" t="s">
        <v>132</v>
      </c>
      <c r="C43" s="4" t="s">
        <v>122</v>
      </c>
      <c r="D43" s="4" t="s">
        <v>133</v>
      </c>
      <c r="E43" s="5">
        <v>44731</v>
      </c>
      <c r="F43" s="4" t="s">
        <v>23</v>
      </c>
      <c r="G43" s="4" t="s">
        <v>13</v>
      </c>
      <c r="H43" s="4" t="s">
        <v>134</v>
      </c>
      <c r="I43" s="4" t="s">
        <v>26</v>
      </c>
      <c r="J43" s="4">
        <v>6</v>
      </c>
    </row>
    <row r="44" spans="1:10" hidden="1" x14ac:dyDescent="0.3">
      <c r="A44" s="4">
        <v>43</v>
      </c>
      <c r="B44" s="4" t="s">
        <v>135</v>
      </c>
      <c r="C44" s="4" t="s">
        <v>124</v>
      </c>
      <c r="D44" s="4" t="s">
        <v>136</v>
      </c>
      <c r="E44" s="5">
        <v>44732</v>
      </c>
      <c r="F44" s="4" t="s">
        <v>12</v>
      </c>
      <c r="G44" s="4" t="s">
        <v>13</v>
      </c>
      <c r="H44" s="4" t="s">
        <v>137</v>
      </c>
      <c r="I44" s="4" t="s">
        <v>15</v>
      </c>
      <c r="J44" s="4">
        <v>6</v>
      </c>
    </row>
    <row r="45" spans="1:10" x14ac:dyDescent="0.3">
      <c r="A45" s="4">
        <v>44</v>
      </c>
      <c r="B45" s="4" t="s">
        <v>138</v>
      </c>
      <c r="C45" s="4" t="s">
        <v>127</v>
      </c>
      <c r="D45" s="4" t="s">
        <v>139</v>
      </c>
      <c r="E45" s="5">
        <v>44738</v>
      </c>
      <c r="F45" s="4" t="s">
        <v>18</v>
      </c>
      <c r="G45" s="4" t="s">
        <v>13</v>
      </c>
      <c r="H45" s="4" t="s">
        <v>140</v>
      </c>
      <c r="I45" s="4" t="s">
        <v>20</v>
      </c>
      <c r="J45" s="4">
        <v>5</v>
      </c>
    </row>
    <row r="46" spans="1:10" hidden="1" x14ac:dyDescent="0.3">
      <c r="A46" s="4">
        <v>45</v>
      </c>
      <c r="B46" s="4" t="s">
        <v>141</v>
      </c>
      <c r="C46" s="4" t="s">
        <v>130</v>
      </c>
      <c r="D46" s="4" t="s">
        <v>142</v>
      </c>
      <c r="E46" s="5">
        <v>44730</v>
      </c>
      <c r="F46" s="4" t="s">
        <v>23</v>
      </c>
      <c r="G46" s="4" t="s">
        <v>24</v>
      </c>
      <c r="H46" s="4" t="s">
        <v>143</v>
      </c>
      <c r="I46" s="4" t="s">
        <v>26</v>
      </c>
      <c r="J46" s="4">
        <v>1</v>
      </c>
    </row>
    <row r="47" spans="1:10" hidden="1" x14ac:dyDescent="0.3">
      <c r="A47" s="4">
        <v>46</v>
      </c>
      <c r="B47" s="4" t="s">
        <v>144</v>
      </c>
      <c r="C47" s="4" t="s">
        <v>132</v>
      </c>
      <c r="D47" s="4" t="s">
        <v>145</v>
      </c>
      <c r="E47" s="5">
        <v>44736</v>
      </c>
      <c r="F47" s="4" t="s">
        <v>12</v>
      </c>
      <c r="G47" s="4" t="s">
        <v>13</v>
      </c>
      <c r="H47" s="4" t="s">
        <v>146</v>
      </c>
      <c r="I47" s="4" t="s">
        <v>15</v>
      </c>
      <c r="J47" s="4">
        <v>9</v>
      </c>
    </row>
    <row r="48" spans="1:10" x14ac:dyDescent="0.3">
      <c r="A48" s="4">
        <v>47</v>
      </c>
      <c r="B48" s="4" t="s">
        <v>147</v>
      </c>
      <c r="C48" s="4" t="s">
        <v>135</v>
      </c>
      <c r="D48" s="4" t="s">
        <v>148</v>
      </c>
      <c r="E48" s="5">
        <v>44733</v>
      </c>
      <c r="F48" s="4" t="s">
        <v>18</v>
      </c>
      <c r="G48" s="4" t="s">
        <v>13</v>
      </c>
      <c r="H48" s="4" t="s">
        <v>149</v>
      </c>
      <c r="I48" s="4" t="s">
        <v>20</v>
      </c>
      <c r="J48" s="4">
        <v>3</v>
      </c>
    </row>
    <row r="49" spans="1:10" hidden="1" x14ac:dyDescent="0.3">
      <c r="A49" s="4">
        <v>48</v>
      </c>
      <c r="B49" s="4" t="s">
        <v>150</v>
      </c>
      <c r="C49" s="4" t="s">
        <v>138</v>
      </c>
      <c r="D49" s="4" t="s">
        <v>151</v>
      </c>
      <c r="E49" s="5">
        <v>44746</v>
      </c>
      <c r="F49" s="4" t="s">
        <v>18</v>
      </c>
      <c r="G49" s="4" t="s">
        <v>13</v>
      </c>
      <c r="H49" s="4" t="s">
        <v>152</v>
      </c>
      <c r="I49" s="4" t="s">
        <v>26</v>
      </c>
      <c r="J49" s="4">
        <v>4</v>
      </c>
    </row>
    <row r="50" spans="1:10" hidden="1" x14ac:dyDescent="0.3">
      <c r="A50" s="4">
        <v>49</v>
      </c>
      <c r="B50" s="4" t="s">
        <v>153</v>
      </c>
      <c r="C50" s="4" t="s">
        <v>141</v>
      </c>
      <c r="D50" s="4" t="s">
        <v>154</v>
      </c>
      <c r="E50" s="5">
        <v>44755</v>
      </c>
      <c r="F50" s="4" t="s">
        <v>12</v>
      </c>
      <c r="G50" s="4" t="s">
        <v>13</v>
      </c>
      <c r="H50" s="4" t="s">
        <v>155</v>
      </c>
      <c r="I50" s="4" t="s">
        <v>15</v>
      </c>
      <c r="J50" s="4">
        <v>8</v>
      </c>
    </row>
    <row r="51" spans="1:10" hidden="1" x14ac:dyDescent="0.3">
      <c r="A51" s="4">
        <v>50</v>
      </c>
      <c r="B51" s="4" t="s">
        <v>156</v>
      </c>
      <c r="C51" s="4" t="s">
        <v>144</v>
      </c>
      <c r="D51" s="4" t="s">
        <v>157</v>
      </c>
      <c r="E51" s="5">
        <v>44755</v>
      </c>
      <c r="F51" s="4" t="s">
        <v>18</v>
      </c>
      <c r="G51" s="4" t="s">
        <v>13</v>
      </c>
      <c r="H51" s="4" t="s">
        <v>158</v>
      </c>
      <c r="I51" s="4" t="s">
        <v>15</v>
      </c>
      <c r="J51" s="4">
        <v>6</v>
      </c>
    </row>
    <row r="52" spans="1:10" hidden="1" x14ac:dyDescent="0.3">
      <c r="A52" s="4">
        <v>51</v>
      </c>
      <c r="B52" s="4" t="s">
        <v>159</v>
      </c>
      <c r="C52" s="4" t="s">
        <v>147</v>
      </c>
      <c r="D52" s="4" t="s">
        <v>11</v>
      </c>
      <c r="E52" s="5">
        <v>44727</v>
      </c>
      <c r="F52" s="4" t="s">
        <v>12</v>
      </c>
      <c r="G52" s="4" t="s">
        <v>13</v>
      </c>
      <c r="H52" s="4" t="s">
        <v>160</v>
      </c>
      <c r="I52" s="4" t="s">
        <v>15</v>
      </c>
      <c r="J52" s="4">
        <v>9</v>
      </c>
    </row>
    <row r="53" spans="1:10" x14ac:dyDescent="0.3">
      <c r="A53" s="4">
        <v>52</v>
      </c>
      <c r="B53" s="4" t="s">
        <v>161</v>
      </c>
      <c r="C53" s="4" t="s">
        <v>150</v>
      </c>
      <c r="D53" s="4" t="s">
        <v>17</v>
      </c>
      <c r="E53" s="5">
        <v>44746</v>
      </c>
      <c r="F53" s="4" t="s">
        <v>18</v>
      </c>
      <c r="G53" s="4" t="s">
        <v>13</v>
      </c>
      <c r="H53" s="4" t="s">
        <v>162</v>
      </c>
      <c r="I53" s="4" t="s">
        <v>20</v>
      </c>
      <c r="J53" s="4">
        <v>7</v>
      </c>
    </row>
    <row r="54" spans="1:10" hidden="1" x14ac:dyDescent="0.3">
      <c r="A54" s="4">
        <v>53</v>
      </c>
      <c r="B54" s="4" t="s">
        <v>163</v>
      </c>
      <c r="C54" s="4" t="s">
        <v>153</v>
      </c>
      <c r="D54" s="4" t="s">
        <v>22</v>
      </c>
      <c r="E54" s="5">
        <v>44740</v>
      </c>
      <c r="F54" s="4" t="s">
        <v>23</v>
      </c>
      <c r="G54" s="4" t="s">
        <v>24</v>
      </c>
      <c r="H54" s="4" t="s">
        <v>164</v>
      </c>
      <c r="I54" s="4" t="s">
        <v>26</v>
      </c>
      <c r="J54" s="4">
        <v>8</v>
      </c>
    </row>
    <row r="55" spans="1:10" hidden="1" x14ac:dyDescent="0.3">
      <c r="A55" s="4">
        <v>54</v>
      </c>
      <c r="B55" s="4" t="s">
        <v>165</v>
      </c>
      <c r="C55" s="4" t="s">
        <v>156</v>
      </c>
      <c r="D55" s="4" t="s">
        <v>28</v>
      </c>
      <c r="E55" s="5">
        <v>44743</v>
      </c>
      <c r="F55" s="4" t="s">
        <v>12</v>
      </c>
      <c r="G55" s="4" t="s">
        <v>13</v>
      </c>
      <c r="H55" s="4" t="s">
        <v>166</v>
      </c>
      <c r="I55" s="4" t="s">
        <v>15</v>
      </c>
      <c r="J55" s="4">
        <v>6</v>
      </c>
    </row>
    <row r="56" spans="1:10" x14ac:dyDescent="0.3">
      <c r="A56" s="4">
        <v>55</v>
      </c>
      <c r="B56" s="4" t="s">
        <v>167</v>
      </c>
      <c r="C56" s="4" t="s">
        <v>159</v>
      </c>
      <c r="D56" s="4" t="s">
        <v>31</v>
      </c>
      <c r="E56" s="5">
        <v>44737</v>
      </c>
      <c r="F56" s="4" t="s">
        <v>18</v>
      </c>
      <c r="G56" s="4" t="s">
        <v>13</v>
      </c>
      <c r="H56" s="4" t="s">
        <v>168</v>
      </c>
      <c r="I56" s="4" t="s">
        <v>20</v>
      </c>
      <c r="J56" s="4">
        <v>2</v>
      </c>
    </row>
    <row r="57" spans="1:10" hidden="1" x14ac:dyDescent="0.3">
      <c r="A57" s="4">
        <v>56</v>
      </c>
      <c r="B57" s="4" t="s">
        <v>169</v>
      </c>
      <c r="C57" s="4" t="s">
        <v>161</v>
      </c>
      <c r="D57" s="4" t="s">
        <v>34</v>
      </c>
      <c r="E57" s="5">
        <v>44757</v>
      </c>
      <c r="F57" s="4" t="s">
        <v>18</v>
      </c>
      <c r="G57" s="4" t="s">
        <v>13</v>
      </c>
      <c r="H57" s="4" t="s">
        <v>170</v>
      </c>
      <c r="I57" s="4" t="s">
        <v>26</v>
      </c>
      <c r="J57" s="4">
        <v>4</v>
      </c>
    </row>
    <row r="58" spans="1:10" hidden="1" x14ac:dyDescent="0.3">
      <c r="A58" s="4">
        <v>57</v>
      </c>
      <c r="B58" s="4" t="s">
        <v>171</v>
      </c>
      <c r="C58" s="4" t="s">
        <v>163</v>
      </c>
      <c r="D58" s="4" t="s">
        <v>37</v>
      </c>
      <c r="E58" s="5">
        <v>44745</v>
      </c>
      <c r="F58" s="4" t="s">
        <v>12</v>
      </c>
      <c r="G58" s="4" t="s">
        <v>13</v>
      </c>
      <c r="H58" s="4" t="s">
        <v>172</v>
      </c>
      <c r="I58" s="4" t="s">
        <v>15</v>
      </c>
      <c r="J58" s="4">
        <v>1</v>
      </c>
    </row>
    <row r="59" spans="1:10" x14ac:dyDescent="0.3">
      <c r="A59" s="4">
        <v>58</v>
      </c>
      <c r="B59" s="4" t="s">
        <v>173</v>
      </c>
      <c r="C59" s="4" t="s">
        <v>165</v>
      </c>
      <c r="D59" s="4" t="s">
        <v>37</v>
      </c>
      <c r="E59" s="5">
        <v>44760</v>
      </c>
      <c r="F59" s="4" t="s">
        <v>18</v>
      </c>
      <c r="G59" s="4" t="s">
        <v>13</v>
      </c>
      <c r="H59" s="4" t="s">
        <v>174</v>
      </c>
      <c r="I59" s="4" t="s">
        <v>20</v>
      </c>
      <c r="J59" s="4">
        <v>9</v>
      </c>
    </row>
    <row r="60" spans="1:10" hidden="1" x14ac:dyDescent="0.3">
      <c r="A60" s="4">
        <v>59</v>
      </c>
      <c r="B60" s="4" t="s">
        <v>175</v>
      </c>
      <c r="C60" s="4" t="s">
        <v>167</v>
      </c>
      <c r="D60" s="4" t="s">
        <v>43</v>
      </c>
      <c r="E60" s="5">
        <v>44750</v>
      </c>
      <c r="F60" s="4" t="s">
        <v>12</v>
      </c>
      <c r="G60" s="4" t="s">
        <v>24</v>
      </c>
      <c r="H60" s="4" t="s">
        <v>176</v>
      </c>
      <c r="I60" s="4" t="s">
        <v>26</v>
      </c>
      <c r="J60" s="4">
        <v>6</v>
      </c>
    </row>
    <row r="61" spans="1:10" hidden="1" x14ac:dyDescent="0.3">
      <c r="A61" s="4">
        <v>60</v>
      </c>
      <c r="B61" s="4" t="s">
        <v>177</v>
      </c>
      <c r="C61" s="4" t="s">
        <v>169</v>
      </c>
      <c r="D61" s="4" t="s">
        <v>178</v>
      </c>
      <c r="E61" s="5">
        <v>44742</v>
      </c>
      <c r="F61" s="4" t="s">
        <v>18</v>
      </c>
      <c r="G61" s="4" t="s">
        <v>13</v>
      </c>
      <c r="H61" s="4" t="s">
        <v>179</v>
      </c>
      <c r="I61" s="4" t="s">
        <v>15</v>
      </c>
      <c r="J61" s="4">
        <v>9</v>
      </c>
    </row>
    <row r="62" spans="1:10" x14ac:dyDescent="0.3">
      <c r="A62" s="4">
        <v>61</v>
      </c>
      <c r="B62" s="4" t="s">
        <v>180</v>
      </c>
      <c r="C62" s="4" t="s">
        <v>171</v>
      </c>
      <c r="D62" s="4" t="s">
        <v>48</v>
      </c>
      <c r="E62" s="5">
        <v>44754</v>
      </c>
      <c r="F62" s="4" t="s">
        <v>18</v>
      </c>
      <c r="G62" s="4" t="s">
        <v>13</v>
      </c>
      <c r="H62" s="4" t="s">
        <v>181</v>
      </c>
      <c r="I62" s="4" t="s">
        <v>20</v>
      </c>
      <c r="J62" s="4">
        <v>9</v>
      </c>
    </row>
    <row r="63" spans="1:10" hidden="1" x14ac:dyDescent="0.3">
      <c r="A63" s="4">
        <v>62</v>
      </c>
      <c r="B63" s="4" t="s">
        <v>182</v>
      </c>
      <c r="C63" s="4" t="s">
        <v>173</v>
      </c>
      <c r="D63" s="4" t="s">
        <v>51</v>
      </c>
      <c r="E63" s="5">
        <v>44746</v>
      </c>
      <c r="F63" s="4" t="s">
        <v>12</v>
      </c>
      <c r="G63" s="4" t="s">
        <v>13</v>
      </c>
      <c r="H63" s="4" t="s">
        <v>183</v>
      </c>
      <c r="I63" s="4" t="s">
        <v>26</v>
      </c>
      <c r="J63" s="4">
        <v>3</v>
      </c>
    </row>
    <row r="64" spans="1:10" hidden="1" x14ac:dyDescent="0.3">
      <c r="A64" s="4">
        <v>63</v>
      </c>
      <c r="B64" s="4" t="s">
        <v>184</v>
      </c>
      <c r="C64" s="4" t="s">
        <v>175</v>
      </c>
      <c r="D64" s="4" t="s">
        <v>54</v>
      </c>
      <c r="E64" s="5">
        <v>44752</v>
      </c>
      <c r="F64" s="4" t="s">
        <v>18</v>
      </c>
      <c r="G64" s="4" t="s">
        <v>13</v>
      </c>
      <c r="H64" s="4" t="s">
        <v>185</v>
      </c>
      <c r="I64" s="4" t="s">
        <v>15</v>
      </c>
      <c r="J64" s="4">
        <v>2</v>
      </c>
    </row>
    <row r="65" spans="1:10" x14ac:dyDescent="0.3">
      <c r="A65" s="4">
        <v>64</v>
      </c>
      <c r="B65" s="4" t="s">
        <v>186</v>
      </c>
      <c r="C65" s="4" t="s">
        <v>177</v>
      </c>
      <c r="D65" s="4" t="s">
        <v>57</v>
      </c>
      <c r="E65" s="5">
        <v>44725</v>
      </c>
      <c r="F65" s="4" t="s">
        <v>18</v>
      </c>
      <c r="G65" s="4" t="s">
        <v>13</v>
      </c>
      <c r="H65" s="4" t="s">
        <v>187</v>
      </c>
      <c r="I65" s="4" t="s">
        <v>20</v>
      </c>
      <c r="J65" s="4">
        <v>3</v>
      </c>
    </row>
    <row r="66" spans="1:10" hidden="1" x14ac:dyDescent="0.3">
      <c r="A66" s="4">
        <v>65</v>
      </c>
      <c r="B66" s="4" t="s">
        <v>188</v>
      </c>
      <c r="C66" s="4" t="s">
        <v>180</v>
      </c>
      <c r="D66" s="4" t="s">
        <v>157</v>
      </c>
      <c r="E66" s="5">
        <v>44734</v>
      </c>
      <c r="F66" s="4" t="s">
        <v>12</v>
      </c>
      <c r="G66" s="4" t="s">
        <v>24</v>
      </c>
      <c r="H66" s="4" t="s">
        <v>189</v>
      </c>
      <c r="I66" s="4" t="s">
        <v>26</v>
      </c>
      <c r="J66" s="4">
        <v>10</v>
      </c>
    </row>
    <row r="67" spans="1:10" hidden="1" x14ac:dyDescent="0.3">
      <c r="A67" s="4">
        <v>66</v>
      </c>
      <c r="B67" s="4" t="s">
        <v>190</v>
      </c>
      <c r="C67" s="4" t="s">
        <v>182</v>
      </c>
      <c r="D67" s="4" t="s">
        <v>11</v>
      </c>
      <c r="E67" s="5">
        <v>44761</v>
      </c>
      <c r="F67" s="4" t="s">
        <v>18</v>
      </c>
      <c r="G67" s="4" t="s">
        <v>13</v>
      </c>
      <c r="H67" s="4" t="s">
        <v>191</v>
      </c>
      <c r="I67" s="4" t="s">
        <v>15</v>
      </c>
      <c r="J67" s="4">
        <v>3</v>
      </c>
    </row>
    <row r="68" spans="1:10" x14ac:dyDescent="0.3">
      <c r="A68" s="4">
        <v>67</v>
      </c>
      <c r="B68" s="4" t="s">
        <v>192</v>
      </c>
      <c r="C68" s="4" t="s">
        <v>184</v>
      </c>
      <c r="D68" s="4" t="s">
        <v>17</v>
      </c>
      <c r="E68" s="5">
        <v>44735</v>
      </c>
      <c r="F68" s="4" t="s">
        <v>12</v>
      </c>
      <c r="G68" s="4" t="s">
        <v>13</v>
      </c>
      <c r="H68" s="4" t="s">
        <v>193</v>
      </c>
      <c r="I68" s="4" t="s">
        <v>20</v>
      </c>
      <c r="J68" s="4">
        <v>1</v>
      </c>
    </row>
    <row r="69" spans="1:10" hidden="1" x14ac:dyDescent="0.3">
      <c r="A69" s="4">
        <v>68</v>
      </c>
      <c r="B69" s="4" t="s">
        <v>194</v>
      </c>
      <c r="C69" s="4" t="s">
        <v>186</v>
      </c>
      <c r="D69" s="4" t="s">
        <v>22</v>
      </c>
      <c r="E69" s="5">
        <v>44753</v>
      </c>
      <c r="F69" s="4" t="s">
        <v>18</v>
      </c>
      <c r="G69" s="4" t="s">
        <v>13</v>
      </c>
      <c r="H69" s="4" t="s">
        <v>195</v>
      </c>
      <c r="I69" s="4" t="s">
        <v>26</v>
      </c>
      <c r="J69" s="4">
        <v>5</v>
      </c>
    </row>
    <row r="70" spans="1:10" hidden="1" x14ac:dyDescent="0.3">
      <c r="A70" s="4">
        <v>69</v>
      </c>
      <c r="B70" s="4" t="s">
        <v>196</v>
      </c>
      <c r="C70" s="4" t="s">
        <v>188</v>
      </c>
      <c r="D70" s="4" t="s">
        <v>28</v>
      </c>
      <c r="E70" s="5">
        <v>44732</v>
      </c>
      <c r="F70" s="4" t="s">
        <v>12</v>
      </c>
      <c r="G70" s="4" t="s">
        <v>13</v>
      </c>
      <c r="H70" s="4" t="s">
        <v>197</v>
      </c>
      <c r="I70" s="4" t="s">
        <v>15</v>
      </c>
      <c r="J70" s="4">
        <v>1</v>
      </c>
    </row>
    <row r="71" spans="1:10" x14ac:dyDescent="0.3">
      <c r="A71" s="4">
        <v>70</v>
      </c>
      <c r="B71" s="4" t="s">
        <v>198</v>
      </c>
      <c r="C71" s="4" t="s">
        <v>190</v>
      </c>
      <c r="D71" s="4" t="s">
        <v>31</v>
      </c>
      <c r="E71" s="5">
        <v>44748</v>
      </c>
      <c r="F71" s="4" t="s">
        <v>18</v>
      </c>
      <c r="G71" s="4" t="s">
        <v>13</v>
      </c>
      <c r="H71" s="4" t="s">
        <v>199</v>
      </c>
      <c r="I71" s="4" t="s">
        <v>20</v>
      </c>
      <c r="J71" s="4">
        <v>5</v>
      </c>
    </row>
    <row r="72" spans="1:10" hidden="1" x14ac:dyDescent="0.3">
      <c r="A72" s="4">
        <v>71</v>
      </c>
      <c r="B72" s="4" t="s">
        <v>200</v>
      </c>
      <c r="C72" s="4" t="s">
        <v>192</v>
      </c>
      <c r="D72" s="4" t="s">
        <v>34</v>
      </c>
      <c r="E72" s="5">
        <v>44731</v>
      </c>
      <c r="F72" s="4" t="s">
        <v>23</v>
      </c>
      <c r="G72" s="4" t="s">
        <v>24</v>
      </c>
      <c r="H72" s="4" t="s">
        <v>201</v>
      </c>
      <c r="I72" s="4" t="s">
        <v>26</v>
      </c>
      <c r="J72" s="4">
        <v>5</v>
      </c>
    </row>
    <row r="73" spans="1:10" hidden="1" x14ac:dyDescent="0.3">
      <c r="A73" s="4">
        <v>72</v>
      </c>
      <c r="B73" s="4" t="s">
        <v>202</v>
      </c>
      <c r="C73" s="4" t="s">
        <v>194</v>
      </c>
      <c r="D73" s="4" t="s">
        <v>37</v>
      </c>
      <c r="E73" s="5">
        <v>44725</v>
      </c>
      <c r="F73" s="4" t="s">
        <v>12</v>
      </c>
      <c r="G73" s="4" t="s">
        <v>13</v>
      </c>
      <c r="H73" s="4" t="s">
        <v>203</v>
      </c>
      <c r="I73" s="4" t="s">
        <v>15</v>
      </c>
      <c r="J73" s="4">
        <v>3</v>
      </c>
    </row>
    <row r="74" spans="1:10" x14ac:dyDescent="0.3">
      <c r="A74" s="4">
        <v>73</v>
      </c>
      <c r="B74" s="4" t="s">
        <v>204</v>
      </c>
      <c r="C74" s="4" t="s">
        <v>196</v>
      </c>
      <c r="D74" s="4" t="s">
        <v>37</v>
      </c>
      <c r="E74" s="5">
        <v>44753</v>
      </c>
      <c r="F74" s="4" t="s">
        <v>18</v>
      </c>
      <c r="G74" s="4" t="s">
        <v>13</v>
      </c>
      <c r="H74" s="4" t="s">
        <v>205</v>
      </c>
      <c r="I74" s="4" t="s">
        <v>20</v>
      </c>
      <c r="J74" s="4">
        <v>3</v>
      </c>
    </row>
    <row r="75" spans="1:10" hidden="1" x14ac:dyDescent="0.3">
      <c r="A75" s="4">
        <v>74</v>
      </c>
      <c r="B75" s="4" t="s">
        <v>206</v>
      </c>
      <c r="C75" s="4" t="s">
        <v>198</v>
      </c>
      <c r="D75" s="4" t="s">
        <v>43</v>
      </c>
      <c r="E75" s="5">
        <v>44738</v>
      </c>
      <c r="F75" s="4" t="s">
        <v>18</v>
      </c>
      <c r="G75" s="4" t="s">
        <v>13</v>
      </c>
      <c r="H75" s="4" t="s">
        <v>207</v>
      </c>
      <c r="I75" s="4" t="s">
        <v>26</v>
      </c>
      <c r="J75" s="4">
        <v>7</v>
      </c>
    </row>
    <row r="76" spans="1:10" hidden="1" x14ac:dyDescent="0.3">
      <c r="A76" s="4">
        <v>75</v>
      </c>
      <c r="B76" s="4" t="s">
        <v>208</v>
      </c>
      <c r="C76" s="4" t="s">
        <v>200</v>
      </c>
      <c r="D76" s="4" t="s">
        <v>34</v>
      </c>
      <c r="E76" s="5">
        <v>44762</v>
      </c>
      <c r="F76" s="4" t="s">
        <v>12</v>
      </c>
      <c r="G76" s="4" t="s">
        <v>13</v>
      </c>
      <c r="H76" s="4" t="s">
        <v>209</v>
      </c>
      <c r="I76" s="4" t="s">
        <v>15</v>
      </c>
      <c r="J76" s="4">
        <v>4</v>
      </c>
    </row>
    <row r="77" spans="1:10" x14ac:dyDescent="0.3">
      <c r="A77" s="4">
        <v>76</v>
      </c>
      <c r="B77" s="4" t="s">
        <v>210</v>
      </c>
      <c r="C77" s="4" t="s">
        <v>202</v>
      </c>
      <c r="D77" s="4" t="s">
        <v>48</v>
      </c>
      <c r="E77" s="5">
        <v>44756</v>
      </c>
      <c r="F77" s="4" t="s">
        <v>18</v>
      </c>
      <c r="G77" s="4" t="s">
        <v>13</v>
      </c>
      <c r="H77" s="4" t="s">
        <v>211</v>
      </c>
      <c r="I77" s="4" t="s">
        <v>20</v>
      </c>
      <c r="J77" s="4">
        <v>3</v>
      </c>
    </row>
    <row r="78" spans="1:10" hidden="1" x14ac:dyDescent="0.3">
      <c r="A78" s="4">
        <v>77</v>
      </c>
      <c r="B78" s="4" t="s">
        <v>212</v>
      </c>
      <c r="C78" s="4" t="s">
        <v>204</v>
      </c>
      <c r="D78" s="4" t="s">
        <v>51</v>
      </c>
      <c r="E78" s="5">
        <v>44744</v>
      </c>
      <c r="F78" s="4" t="s">
        <v>12</v>
      </c>
      <c r="G78" s="4" t="s">
        <v>24</v>
      </c>
      <c r="H78" s="4" t="s">
        <v>213</v>
      </c>
      <c r="I78" s="4" t="s">
        <v>26</v>
      </c>
      <c r="J78" s="4">
        <v>8</v>
      </c>
    </row>
    <row r="79" spans="1:10" hidden="1" x14ac:dyDescent="0.3">
      <c r="A79" s="4">
        <v>78</v>
      </c>
      <c r="B79" s="4" t="s">
        <v>214</v>
      </c>
      <c r="C79" s="4" t="s">
        <v>206</v>
      </c>
      <c r="D79" s="4" t="s">
        <v>54</v>
      </c>
      <c r="E79" s="5">
        <v>44753</v>
      </c>
      <c r="F79" s="4" t="s">
        <v>18</v>
      </c>
      <c r="G79" s="4" t="s">
        <v>13</v>
      </c>
      <c r="H79" s="4" t="s">
        <v>215</v>
      </c>
      <c r="I79" s="4" t="s">
        <v>15</v>
      </c>
      <c r="J79" s="4">
        <v>2</v>
      </c>
    </row>
    <row r="80" spans="1:10" x14ac:dyDescent="0.3">
      <c r="A80" s="4">
        <v>79</v>
      </c>
      <c r="B80" s="4" t="s">
        <v>216</v>
      </c>
      <c r="C80" s="4" t="s">
        <v>208</v>
      </c>
      <c r="D80" s="4" t="s">
        <v>57</v>
      </c>
      <c r="E80" s="5">
        <v>44762</v>
      </c>
      <c r="F80" s="4" t="s">
        <v>18</v>
      </c>
      <c r="G80" s="4" t="s">
        <v>13</v>
      </c>
      <c r="H80" s="4" t="s">
        <v>217</v>
      </c>
      <c r="I80" s="4" t="s">
        <v>20</v>
      </c>
      <c r="J80" s="4">
        <v>9</v>
      </c>
    </row>
    <row r="81" spans="1:10" hidden="1" x14ac:dyDescent="0.3">
      <c r="A81" s="4">
        <v>80</v>
      </c>
      <c r="B81" s="4" t="s">
        <v>218</v>
      </c>
      <c r="C81" s="4" t="s">
        <v>210</v>
      </c>
      <c r="D81" s="4" t="s">
        <v>34</v>
      </c>
      <c r="E81" s="5">
        <v>44740</v>
      </c>
      <c r="F81" s="4" t="s">
        <v>12</v>
      </c>
      <c r="G81" s="4" t="s">
        <v>13</v>
      </c>
      <c r="H81" s="4" t="s">
        <v>219</v>
      </c>
      <c r="I81" s="4" t="s">
        <v>26</v>
      </c>
      <c r="J81" s="4">
        <v>6</v>
      </c>
    </row>
    <row r="82" spans="1:10" hidden="1" x14ac:dyDescent="0.3">
      <c r="A82" s="4">
        <v>81</v>
      </c>
      <c r="B82" s="4" t="s">
        <v>220</v>
      </c>
      <c r="C82" s="4" t="s">
        <v>212</v>
      </c>
      <c r="D82" s="4" t="s">
        <v>62</v>
      </c>
      <c r="E82" s="5">
        <v>44729</v>
      </c>
      <c r="F82" s="4" t="s">
        <v>18</v>
      </c>
      <c r="G82" s="4" t="s">
        <v>13</v>
      </c>
      <c r="H82" s="4" t="s">
        <v>221</v>
      </c>
      <c r="I82" s="4" t="s">
        <v>15</v>
      </c>
      <c r="J82" s="4">
        <v>7</v>
      </c>
    </row>
    <row r="83" spans="1:10" x14ac:dyDescent="0.3">
      <c r="A83" s="4">
        <v>82</v>
      </c>
      <c r="B83" s="4" t="s">
        <v>222</v>
      </c>
      <c r="C83" s="4" t="s">
        <v>214</v>
      </c>
      <c r="D83" s="4" t="s">
        <v>51</v>
      </c>
      <c r="E83" s="5">
        <v>44727</v>
      </c>
      <c r="F83" s="4" t="s">
        <v>18</v>
      </c>
      <c r="G83" s="4" t="s">
        <v>13</v>
      </c>
      <c r="H83" s="4" t="s">
        <v>223</v>
      </c>
      <c r="I83" s="4" t="s">
        <v>20</v>
      </c>
      <c r="J83" s="4">
        <v>9</v>
      </c>
    </row>
    <row r="84" spans="1:10" hidden="1" x14ac:dyDescent="0.3">
      <c r="A84" s="4">
        <v>83</v>
      </c>
      <c r="B84" s="4" t="s">
        <v>224</v>
      </c>
      <c r="C84" s="4" t="s">
        <v>216</v>
      </c>
      <c r="D84" s="4" t="s">
        <v>31</v>
      </c>
      <c r="E84" s="5">
        <v>44734</v>
      </c>
      <c r="F84" s="4" t="s">
        <v>12</v>
      </c>
      <c r="G84" s="4" t="s">
        <v>24</v>
      </c>
      <c r="H84" s="4" t="s">
        <v>225</v>
      </c>
      <c r="I84" s="4" t="s">
        <v>26</v>
      </c>
      <c r="J84" s="4">
        <v>2</v>
      </c>
    </row>
    <row r="85" spans="1:10" hidden="1" x14ac:dyDescent="0.3">
      <c r="A85" s="4">
        <v>84</v>
      </c>
      <c r="B85" s="4" t="s">
        <v>226</v>
      </c>
      <c r="C85" s="4" t="s">
        <v>218</v>
      </c>
      <c r="D85" s="4" t="s">
        <v>48</v>
      </c>
      <c r="E85" s="5">
        <v>44744</v>
      </c>
      <c r="F85" s="4" t="s">
        <v>18</v>
      </c>
      <c r="G85" s="4" t="s">
        <v>13</v>
      </c>
      <c r="H85" s="4" t="s">
        <v>227</v>
      </c>
      <c r="I85" s="4" t="s">
        <v>15</v>
      </c>
      <c r="J85" s="4">
        <v>9</v>
      </c>
    </row>
    <row r="86" spans="1:10" x14ac:dyDescent="0.3">
      <c r="A86" s="4">
        <v>85</v>
      </c>
      <c r="B86" s="4" t="s">
        <v>228</v>
      </c>
      <c r="C86" s="4" t="s">
        <v>220</v>
      </c>
      <c r="D86" s="4" t="s">
        <v>72</v>
      </c>
      <c r="E86" s="5">
        <v>44737</v>
      </c>
      <c r="F86" s="4" t="s">
        <v>12</v>
      </c>
      <c r="G86" s="4" t="s">
        <v>13</v>
      </c>
      <c r="H86" s="4" t="s">
        <v>229</v>
      </c>
      <c r="I86" s="4" t="s">
        <v>20</v>
      </c>
      <c r="J86" s="4">
        <v>10</v>
      </c>
    </row>
    <row r="87" spans="1:10" hidden="1" x14ac:dyDescent="0.3">
      <c r="A87" s="4">
        <v>86</v>
      </c>
      <c r="B87" s="4" t="s">
        <v>230</v>
      </c>
      <c r="C87" s="4" t="s">
        <v>222</v>
      </c>
      <c r="D87" s="4" t="s">
        <v>75</v>
      </c>
      <c r="E87" s="5">
        <v>44752</v>
      </c>
      <c r="F87" s="4" t="s">
        <v>18</v>
      </c>
      <c r="G87" s="4" t="s">
        <v>13</v>
      </c>
      <c r="H87" s="4" t="s">
        <v>231</v>
      </c>
      <c r="I87" s="4" t="s">
        <v>26</v>
      </c>
      <c r="J87" s="4">
        <v>1</v>
      </c>
    </row>
    <row r="88" spans="1:10" hidden="1" x14ac:dyDescent="0.3">
      <c r="A88" s="4">
        <v>87</v>
      </c>
      <c r="B88" s="4" t="s">
        <v>232</v>
      </c>
      <c r="C88" s="4" t="s">
        <v>224</v>
      </c>
      <c r="D88" s="4" t="s">
        <v>78</v>
      </c>
      <c r="E88" s="5">
        <v>44736</v>
      </c>
      <c r="F88" s="4" t="s">
        <v>12</v>
      </c>
      <c r="G88" s="4" t="s">
        <v>13</v>
      </c>
      <c r="H88" s="4" t="s">
        <v>233</v>
      </c>
      <c r="I88" s="4" t="s">
        <v>15</v>
      </c>
      <c r="J88" s="4">
        <v>1</v>
      </c>
    </row>
    <row r="89" spans="1:10" x14ac:dyDescent="0.3">
      <c r="A89" s="4">
        <v>88</v>
      </c>
      <c r="B89" s="4" t="s">
        <v>234</v>
      </c>
      <c r="C89" s="4" t="s">
        <v>226</v>
      </c>
      <c r="D89" s="4" t="s">
        <v>81</v>
      </c>
      <c r="E89" s="5">
        <v>44752</v>
      </c>
      <c r="F89" s="4" t="s">
        <v>18</v>
      </c>
      <c r="G89" s="4" t="s">
        <v>13</v>
      </c>
      <c r="H89" s="4" t="s">
        <v>235</v>
      </c>
      <c r="I89" s="4" t="s">
        <v>20</v>
      </c>
      <c r="J89" s="4">
        <v>10</v>
      </c>
    </row>
    <row r="90" spans="1:10" hidden="1" x14ac:dyDescent="0.3">
      <c r="A90" s="4">
        <v>89</v>
      </c>
      <c r="B90" s="4" t="s">
        <v>236</v>
      </c>
      <c r="C90" s="4" t="s">
        <v>228</v>
      </c>
      <c r="D90" s="4" t="s">
        <v>84</v>
      </c>
      <c r="E90" s="5">
        <v>44759</v>
      </c>
      <c r="F90" s="4" t="s">
        <v>23</v>
      </c>
      <c r="G90" s="4" t="s">
        <v>24</v>
      </c>
      <c r="H90" s="4" t="s">
        <v>237</v>
      </c>
      <c r="I90" s="4" t="s">
        <v>26</v>
      </c>
      <c r="J90" s="4">
        <v>4</v>
      </c>
    </row>
    <row r="91" spans="1:10" hidden="1" x14ac:dyDescent="0.3">
      <c r="A91" s="4">
        <v>90</v>
      </c>
      <c r="B91" s="4" t="s">
        <v>238</v>
      </c>
      <c r="C91" s="4" t="s">
        <v>230</v>
      </c>
      <c r="D91" s="4" t="s">
        <v>87</v>
      </c>
      <c r="E91" s="5">
        <v>44763</v>
      </c>
      <c r="F91" s="4" t="s">
        <v>12</v>
      </c>
      <c r="G91" s="4" t="s">
        <v>13</v>
      </c>
      <c r="H91" s="4" t="s">
        <v>239</v>
      </c>
      <c r="I91" s="4" t="s">
        <v>15</v>
      </c>
      <c r="J91" s="4">
        <v>7</v>
      </c>
    </row>
    <row r="92" spans="1:10" x14ac:dyDescent="0.3">
      <c r="A92" s="4">
        <v>91</v>
      </c>
      <c r="B92" s="4" t="s">
        <v>240</v>
      </c>
      <c r="C92" s="4" t="s">
        <v>232</v>
      </c>
      <c r="D92" s="4" t="s">
        <v>90</v>
      </c>
      <c r="E92" s="5">
        <v>44763</v>
      </c>
      <c r="F92" s="4" t="s">
        <v>18</v>
      </c>
      <c r="G92" s="4" t="s">
        <v>13</v>
      </c>
      <c r="H92" s="4" t="s">
        <v>241</v>
      </c>
      <c r="I92" s="4" t="s">
        <v>20</v>
      </c>
      <c r="J92" s="4">
        <v>3</v>
      </c>
    </row>
    <row r="93" spans="1:10" hidden="1" x14ac:dyDescent="0.3">
      <c r="A93" s="4">
        <v>92</v>
      </c>
      <c r="B93" s="4" t="s">
        <v>242</v>
      </c>
      <c r="C93" s="4" t="s">
        <v>234</v>
      </c>
      <c r="D93" s="4" t="s">
        <v>93</v>
      </c>
      <c r="E93" s="5">
        <v>44750</v>
      </c>
      <c r="F93" s="4" t="s">
        <v>18</v>
      </c>
      <c r="G93" s="4" t="s">
        <v>13</v>
      </c>
      <c r="H93" s="4" t="s">
        <v>243</v>
      </c>
      <c r="I93" s="4" t="s">
        <v>26</v>
      </c>
      <c r="J93" s="4">
        <v>6</v>
      </c>
    </row>
    <row r="94" spans="1:10" hidden="1" x14ac:dyDescent="0.3">
      <c r="A94" s="4">
        <v>93</v>
      </c>
      <c r="B94" s="4" t="s">
        <v>244</v>
      </c>
      <c r="C94" s="4" t="s">
        <v>236</v>
      </c>
      <c r="D94" s="4" t="s">
        <v>97</v>
      </c>
      <c r="E94" s="5">
        <v>44751</v>
      </c>
      <c r="F94" s="4" t="s">
        <v>12</v>
      </c>
      <c r="G94" s="4" t="s">
        <v>13</v>
      </c>
      <c r="H94" s="4" t="s">
        <v>245</v>
      </c>
      <c r="I94" s="4" t="s">
        <v>15</v>
      </c>
      <c r="J94" s="4">
        <v>6</v>
      </c>
    </row>
    <row r="95" spans="1:10" x14ac:dyDescent="0.3">
      <c r="A95" s="4">
        <v>94</v>
      </c>
      <c r="B95" s="4" t="s">
        <v>246</v>
      </c>
      <c r="C95" s="4" t="s">
        <v>238</v>
      </c>
      <c r="D95" s="4" t="s">
        <v>100</v>
      </c>
      <c r="E95" s="5">
        <v>44736</v>
      </c>
      <c r="F95" s="4" t="s">
        <v>18</v>
      </c>
      <c r="G95" s="4" t="s">
        <v>13</v>
      </c>
      <c r="H95" s="4" t="s">
        <v>247</v>
      </c>
      <c r="I95" s="4" t="s">
        <v>20</v>
      </c>
      <c r="J95" s="4">
        <v>5</v>
      </c>
    </row>
    <row r="96" spans="1:10" hidden="1" x14ac:dyDescent="0.3">
      <c r="A96" s="4">
        <v>95</v>
      </c>
      <c r="B96" s="4" t="s">
        <v>248</v>
      </c>
      <c r="C96" s="4" t="s">
        <v>240</v>
      </c>
      <c r="D96" s="4" t="s">
        <v>103</v>
      </c>
      <c r="E96" s="5">
        <v>44737</v>
      </c>
      <c r="F96" s="4" t="s">
        <v>12</v>
      </c>
      <c r="G96" s="4" t="s">
        <v>24</v>
      </c>
      <c r="H96" s="4" t="s">
        <v>249</v>
      </c>
      <c r="I96" s="4" t="s">
        <v>26</v>
      </c>
      <c r="J96" s="4">
        <v>1</v>
      </c>
    </row>
    <row r="97" spans="1:10" hidden="1" x14ac:dyDescent="0.3">
      <c r="A97" s="4">
        <v>96</v>
      </c>
      <c r="B97" s="4" t="s">
        <v>250</v>
      </c>
      <c r="C97" s="4" t="s">
        <v>242</v>
      </c>
      <c r="D97" s="4" t="s">
        <v>106</v>
      </c>
      <c r="E97" s="5">
        <v>44744</v>
      </c>
      <c r="F97" s="4" t="s">
        <v>18</v>
      </c>
      <c r="G97" s="4" t="s">
        <v>13</v>
      </c>
      <c r="H97" s="4" t="s">
        <v>251</v>
      </c>
      <c r="I97" s="4" t="s">
        <v>15</v>
      </c>
      <c r="J97" s="4">
        <v>9</v>
      </c>
    </row>
    <row r="98" spans="1:10" x14ac:dyDescent="0.3">
      <c r="A98" s="4">
        <v>97</v>
      </c>
      <c r="B98" s="4" t="s">
        <v>252</v>
      </c>
      <c r="C98" s="4" t="s">
        <v>244</v>
      </c>
      <c r="D98" s="4" t="s">
        <v>109</v>
      </c>
      <c r="E98" s="5">
        <v>44735</v>
      </c>
      <c r="F98" s="4" t="s">
        <v>18</v>
      </c>
      <c r="G98" s="4" t="s">
        <v>13</v>
      </c>
      <c r="H98" s="4" t="s">
        <v>253</v>
      </c>
      <c r="I98" s="4" t="s">
        <v>20</v>
      </c>
      <c r="J98" s="4">
        <v>3</v>
      </c>
    </row>
    <row r="99" spans="1:10" hidden="1" x14ac:dyDescent="0.3">
      <c r="A99" s="4">
        <v>98</v>
      </c>
      <c r="B99" s="4" t="s">
        <v>254</v>
      </c>
      <c r="C99" s="4" t="s">
        <v>246</v>
      </c>
      <c r="D99" s="4" t="s">
        <v>57</v>
      </c>
      <c r="E99" s="5">
        <v>44751</v>
      </c>
      <c r="F99" s="4" t="s">
        <v>12</v>
      </c>
      <c r="G99" s="4" t="s">
        <v>13</v>
      </c>
      <c r="H99" s="4" t="s">
        <v>255</v>
      </c>
      <c r="I99" s="4" t="s">
        <v>26</v>
      </c>
      <c r="J99" s="4">
        <v>4</v>
      </c>
    </row>
    <row r="100" spans="1:10" hidden="1" x14ac:dyDescent="0.3">
      <c r="A100" s="4">
        <v>99</v>
      </c>
      <c r="B100" s="4" t="s">
        <v>256</v>
      </c>
      <c r="C100" s="4" t="s">
        <v>248</v>
      </c>
      <c r="D100" s="4" t="s">
        <v>81</v>
      </c>
      <c r="E100" s="5">
        <v>44726</v>
      </c>
      <c r="F100" s="4" t="s">
        <v>18</v>
      </c>
      <c r="G100" s="4" t="s">
        <v>13</v>
      </c>
      <c r="H100" s="4" t="s">
        <v>257</v>
      </c>
      <c r="I100" s="4" t="s">
        <v>15</v>
      </c>
      <c r="J100" s="4">
        <v>8</v>
      </c>
    </row>
    <row r="101" spans="1:10" hidden="1" x14ac:dyDescent="0.3">
      <c r="A101" s="4">
        <v>100</v>
      </c>
      <c r="B101" s="4" t="s">
        <v>258</v>
      </c>
      <c r="C101" s="4" t="s">
        <v>250</v>
      </c>
      <c r="D101" s="4" t="s">
        <v>97</v>
      </c>
      <c r="E101" s="5">
        <v>44749</v>
      </c>
      <c r="F101" s="4" t="s">
        <v>18</v>
      </c>
      <c r="G101" s="4" t="s">
        <v>13</v>
      </c>
      <c r="H101" s="4" t="s">
        <v>259</v>
      </c>
      <c r="I101" s="4" t="s">
        <v>15</v>
      </c>
      <c r="J101" s="4">
        <v>6</v>
      </c>
    </row>
    <row r="102" spans="1:10" hidden="1" x14ac:dyDescent="0.3">
      <c r="A102" s="4">
        <v>101</v>
      </c>
      <c r="B102" s="4" t="s">
        <v>260</v>
      </c>
      <c r="C102" s="4" t="s">
        <v>252</v>
      </c>
      <c r="D102" s="4" t="s">
        <v>31</v>
      </c>
      <c r="E102" s="5">
        <v>44734</v>
      </c>
      <c r="F102" s="4" t="s">
        <v>12</v>
      </c>
      <c r="G102" s="4" t="s">
        <v>13</v>
      </c>
      <c r="H102" s="4" t="s">
        <v>261</v>
      </c>
      <c r="I102" s="4" t="s">
        <v>15</v>
      </c>
      <c r="J102" s="4">
        <v>10</v>
      </c>
    </row>
    <row r="103" spans="1:10" x14ac:dyDescent="0.3">
      <c r="A103" s="4">
        <v>102</v>
      </c>
      <c r="B103" s="4" t="s">
        <v>262</v>
      </c>
      <c r="C103" s="4" t="s">
        <v>254</v>
      </c>
      <c r="D103" s="4" t="s">
        <v>62</v>
      </c>
      <c r="E103" s="5">
        <v>44726</v>
      </c>
      <c r="F103" s="4" t="s">
        <v>18</v>
      </c>
      <c r="G103" s="4" t="s">
        <v>13</v>
      </c>
      <c r="H103" s="4" t="s">
        <v>263</v>
      </c>
      <c r="I103" s="4" t="s">
        <v>20</v>
      </c>
      <c r="J103" s="4">
        <v>9</v>
      </c>
    </row>
    <row r="104" spans="1:10" hidden="1" x14ac:dyDescent="0.3">
      <c r="A104" s="4">
        <v>103</v>
      </c>
      <c r="B104" s="4" t="s">
        <v>264</v>
      </c>
      <c r="C104" s="4" t="s">
        <v>256</v>
      </c>
      <c r="D104" s="4" t="s">
        <v>103</v>
      </c>
      <c r="E104" s="5">
        <v>44743</v>
      </c>
      <c r="F104" s="4" t="s">
        <v>12</v>
      </c>
      <c r="G104" s="4" t="s">
        <v>13</v>
      </c>
      <c r="H104" s="4" t="s">
        <v>265</v>
      </c>
      <c r="I104" s="4" t="s">
        <v>26</v>
      </c>
      <c r="J104" s="4">
        <v>7</v>
      </c>
    </row>
    <row r="105" spans="1:10" hidden="1" x14ac:dyDescent="0.3">
      <c r="A105" s="4">
        <v>104</v>
      </c>
      <c r="B105" s="4" t="s">
        <v>266</v>
      </c>
      <c r="C105" s="4" t="s">
        <v>258</v>
      </c>
      <c r="D105" s="4" t="s">
        <v>106</v>
      </c>
      <c r="E105" s="5">
        <v>44742</v>
      </c>
      <c r="F105" s="4" t="s">
        <v>18</v>
      </c>
      <c r="G105" s="4" t="s">
        <v>13</v>
      </c>
      <c r="H105" s="4" t="s">
        <v>267</v>
      </c>
      <c r="I105" s="4" t="s">
        <v>15</v>
      </c>
      <c r="J105" s="4">
        <v>7</v>
      </c>
    </row>
    <row r="106" spans="1:10" x14ac:dyDescent="0.3">
      <c r="A106" s="4">
        <v>105</v>
      </c>
      <c r="B106" s="4" t="s">
        <v>268</v>
      </c>
      <c r="C106" s="4" t="s">
        <v>260</v>
      </c>
      <c r="D106" s="4" t="s">
        <v>128</v>
      </c>
      <c r="E106" s="5">
        <v>44747</v>
      </c>
      <c r="F106" s="4" t="s">
        <v>12</v>
      </c>
      <c r="G106" s="4" t="s">
        <v>13</v>
      </c>
      <c r="H106" s="4" t="s">
        <v>269</v>
      </c>
      <c r="I106" s="4" t="s">
        <v>20</v>
      </c>
      <c r="J106" s="4">
        <v>7</v>
      </c>
    </row>
    <row r="107" spans="1:10" hidden="1" x14ac:dyDescent="0.3">
      <c r="A107" s="4">
        <v>106</v>
      </c>
      <c r="B107" s="4" t="s">
        <v>270</v>
      </c>
      <c r="C107" s="4" t="s">
        <v>262</v>
      </c>
      <c r="D107" s="4" t="s">
        <v>271</v>
      </c>
      <c r="E107" s="5">
        <v>44764</v>
      </c>
      <c r="F107" s="4" t="s">
        <v>18</v>
      </c>
      <c r="G107" s="4" t="s">
        <v>13</v>
      </c>
      <c r="H107" s="4" t="s">
        <v>272</v>
      </c>
      <c r="I107" s="4" t="s">
        <v>26</v>
      </c>
      <c r="J107" s="4">
        <v>7</v>
      </c>
    </row>
    <row r="108" spans="1:10" hidden="1" x14ac:dyDescent="0.3">
      <c r="A108" s="4">
        <v>107</v>
      </c>
      <c r="B108" s="4" t="s">
        <v>273</v>
      </c>
      <c r="C108" s="4" t="s">
        <v>264</v>
      </c>
      <c r="D108" s="4" t="s">
        <v>133</v>
      </c>
      <c r="E108" s="5">
        <v>44735</v>
      </c>
      <c r="F108" s="4" t="s">
        <v>23</v>
      </c>
      <c r="G108" s="4" t="s">
        <v>13</v>
      </c>
      <c r="H108" s="4" t="s">
        <v>274</v>
      </c>
      <c r="I108" s="4" t="s">
        <v>15</v>
      </c>
      <c r="J108" s="4">
        <v>8</v>
      </c>
    </row>
    <row r="109" spans="1:10" x14ac:dyDescent="0.3">
      <c r="A109" s="4">
        <v>108</v>
      </c>
      <c r="B109" s="4" t="s">
        <v>275</v>
      </c>
      <c r="C109" s="4" t="s">
        <v>266</v>
      </c>
      <c r="D109" s="4" t="s">
        <v>136</v>
      </c>
      <c r="E109" s="5">
        <v>44737</v>
      </c>
      <c r="F109" s="4" t="s">
        <v>12</v>
      </c>
      <c r="G109" s="4" t="s">
        <v>13</v>
      </c>
      <c r="H109" s="4" t="s">
        <v>276</v>
      </c>
      <c r="I109" s="4" t="s">
        <v>20</v>
      </c>
      <c r="J109" s="4">
        <v>10</v>
      </c>
    </row>
    <row r="110" spans="1:10" hidden="1" x14ac:dyDescent="0.3">
      <c r="A110" s="4">
        <v>109</v>
      </c>
      <c r="B110" s="4" t="s">
        <v>277</v>
      </c>
      <c r="C110" s="4" t="s">
        <v>268</v>
      </c>
      <c r="D110" s="4" t="s">
        <v>139</v>
      </c>
      <c r="E110" s="5">
        <v>44749</v>
      </c>
      <c r="F110" s="4" t="s">
        <v>18</v>
      </c>
      <c r="G110" s="4" t="s">
        <v>13</v>
      </c>
      <c r="H110" s="4" t="s">
        <v>278</v>
      </c>
      <c r="I110" s="4" t="s">
        <v>26</v>
      </c>
      <c r="J110" s="4">
        <v>10</v>
      </c>
    </row>
    <row r="111" spans="1:10" hidden="1" x14ac:dyDescent="0.3">
      <c r="A111" s="4">
        <v>110</v>
      </c>
      <c r="B111" s="4" t="s">
        <v>279</v>
      </c>
      <c r="C111" s="4" t="s">
        <v>270</v>
      </c>
      <c r="D111" s="4" t="s">
        <v>142</v>
      </c>
      <c r="E111" s="5">
        <v>44729</v>
      </c>
      <c r="F111" s="4" t="s">
        <v>18</v>
      </c>
      <c r="G111" s="4" t="s">
        <v>13</v>
      </c>
      <c r="H111" s="4" t="s">
        <v>280</v>
      </c>
      <c r="I111" s="4" t="s">
        <v>15</v>
      </c>
      <c r="J111" s="4">
        <v>10</v>
      </c>
    </row>
    <row r="112" spans="1:10" x14ac:dyDescent="0.3">
      <c r="A112" s="4">
        <v>111</v>
      </c>
      <c r="B112" s="4" t="s">
        <v>281</v>
      </c>
      <c r="C112" s="4" t="s">
        <v>273</v>
      </c>
      <c r="D112" s="4" t="s">
        <v>145</v>
      </c>
      <c r="E112" s="5">
        <v>44738</v>
      </c>
      <c r="F112" s="4" t="s">
        <v>12</v>
      </c>
      <c r="G112" s="4" t="s">
        <v>13</v>
      </c>
      <c r="H112" s="4" t="s">
        <v>282</v>
      </c>
      <c r="I112" s="4" t="s">
        <v>20</v>
      </c>
      <c r="J112" s="4">
        <v>10</v>
      </c>
    </row>
    <row r="113" spans="1:10" hidden="1" x14ac:dyDescent="0.3">
      <c r="A113" s="4">
        <v>112</v>
      </c>
      <c r="B113" s="4" t="s">
        <v>283</v>
      </c>
      <c r="C113" s="4" t="s">
        <v>275</v>
      </c>
      <c r="D113" s="4" t="s">
        <v>148</v>
      </c>
      <c r="E113" s="5">
        <v>44740</v>
      </c>
      <c r="F113" s="4" t="s">
        <v>18</v>
      </c>
      <c r="G113" s="4" t="s">
        <v>13</v>
      </c>
      <c r="H113" s="4" t="s">
        <v>284</v>
      </c>
      <c r="I113" s="4" t="s">
        <v>26</v>
      </c>
      <c r="J113" s="4">
        <v>8</v>
      </c>
    </row>
    <row r="114" spans="1:10" hidden="1" x14ac:dyDescent="0.3">
      <c r="A114" s="4">
        <v>113</v>
      </c>
      <c r="B114" s="4" t="s">
        <v>285</v>
      </c>
      <c r="C114" s="4" t="s">
        <v>277</v>
      </c>
      <c r="D114" s="4" t="s">
        <v>78</v>
      </c>
      <c r="E114" s="5">
        <v>44755</v>
      </c>
      <c r="F114" s="4" t="s">
        <v>12</v>
      </c>
      <c r="G114" s="4" t="s">
        <v>13</v>
      </c>
      <c r="H114" s="4" t="s">
        <v>286</v>
      </c>
      <c r="I114" s="4" t="s">
        <v>15</v>
      </c>
      <c r="J114" s="4">
        <v>7</v>
      </c>
    </row>
    <row r="115" spans="1:10" x14ac:dyDescent="0.3">
      <c r="A115" s="4">
        <v>114</v>
      </c>
      <c r="B115" s="4" t="s">
        <v>287</v>
      </c>
      <c r="C115" s="4" t="s">
        <v>279</v>
      </c>
      <c r="D115" s="4" t="s">
        <v>81</v>
      </c>
      <c r="E115" s="5">
        <v>44755</v>
      </c>
      <c r="F115" s="4" t="s">
        <v>18</v>
      </c>
      <c r="G115" s="4" t="s">
        <v>13</v>
      </c>
      <c r="H115" s="4" t="s">
        <v>288</v>
      </c>
      <c r="I115" s="4" t="s">
        <v>20</v>
      </c>
      <c r="J115" s="4">
        <v>7</v>
      </c>
    </row>
    <row r="116" spans="1:10" hidden="1" x14ac:dyDescent="0.3">
      <c r="A116" s="4">
        <v>115</v>
      </c>
      <c r="B116" s="4" t="s">
        <v>289</v>
      </c>
      <c r="C116" s="4" t="s">
        <v>281</v>
      </c>
      <c r="D116" s="4" t="s">
        <v>84</v>
      </c>
      <c r="E116" s="5">
        <v>44764</v>
      </c>
      <c r="F116" s="4" t="s">
        <v>18</v>
      </c>
      <c r="G116" s="4" t="s">
        <v>13</v>
      </c>
      <c r="H116" s="4" t="s">
        <v>290</v>
      </c>
      <c r="I116" s="4" t="s">
        <v>26</v>
      </c>
      <c r="J116" s="4">
        <v>9</v>
      </c>
    </row>
    <row r="117" spans="1:10" hidden="1" x14ac:dyDescent="0.3">
      <c r="A117" s="4">
        <v>116</v>
      </c>
      <c r="B117" s="4" t="s">
        <v>291</v>
      </c>
      <c r="C117" s="4" t="s">
        <v>283</v>
      </c>
      <c r="D117" s="4" t="s">
        <v>48</v>
      </c>
      <c r="E117" s="5">
        <v>44735</v>
      </c>
      <c r="F117" s="4" t="s">
        <v>12</v>
      </c>
      <c r="G117" s="4" t="s">
        <v>13</v>
      </c>
      <c r="H117" s="4" t="s">
        <v>292</v>
      </c>
      <c r="I117" s="4" t="s">
        <v>15</v>
      </c>
      <c r="J117" s="4">
        <v>8</v>
      </c>
    </row>
    <row r="118" spans="1:10" x14ac:dyDescent="0.3">
      <c r="A118" s="4">
        <v>117</v>
      </c>
      <c r="B118" s="4" t="s">
        <v>293</v>
      </c>
      <c r="C118" s="4" t="s">
        <v>285</v>
      </c>
      <c r="D118" s="4" t="s">
        <v>90</v>
      </c>
      <c r="E118" s="5">
        <v>44734</v>
      </c>
      <c r="F118" s="4" t="s">
        <v>18</v>
      </c>
      <c r="G118" s="4" t="s">
        <v>24</v>
      </c>
      <c r="H118" s="4" t="s">
        <v>294</v>
      </c>
      <c r="I118" s="4" t="s">
        <v>20</v>
      </c>
      <c r="J118" s="4">
        <v>8</v>
      </c>
    </row>
    <row r="119" spans="1:10" hidden="1" x14ac:dyDescent="0.3">
      <c r="A119" s="4">
        <v>118</v>
      </c>
      <c r="B119" s="4" t="s">
        <v>295</v>
      </c>
      <c r="C119" s="4" t="s">
        <v>287</v>
      </c>
      <c r="D119" s="4" t="s">
        <v>93</v>
      </c>
      <c r="E119" s="5">
        <v>44728</v>
      </c>
      <c r="F119" s="4" t="s">
        <v>18</v>
      </c>
      <c r="G119" s="4" t="s">
        <v>13</v>
      </c>
      <c r="H119" s="4" t="s">
        <v>296</v>
      </c>
      <c r="I119" s="4" t="s">
        <v>26</v>
      </c>
      <c r="J119" s="4">
        <v>7</v>
      </c>
    </row>
    <row r="120" spans="1:10" hidden="1" x14ac:dyDescent="0.3">
      <c r="A120" s="4">
        <v>119</v>
      </c>
      <c r="B120" s="4" t="s">
        <v>297</v>
      </c>
      <c r="C120" s="4" t="s">
        <v>289</v>
      </c>
      <c r="D120" s="4" t="s">
        <v>97</v>
      </c>
      <c r="E120" s="5">
        <v>44739</v>
      </c>
      <c r="F120" s="4" t="s">
        <v>12</v>
      </c>
      <c r="G120" s="4" t="s">
        <v>13</v>
      </c>
      <c r="H120" s="4" t="s">
        <v>298</v>
      </c>
      <c r="I120" s="4" t="s">
        <v>15</v>
      </c>
      <c r="J120" s="4">
        <v>8</v>
      </c>
    </row>
    <row r="121" spans="1:10" x14ac:dyDescent="0.3">
      <c r="A121" s="4">
        <v>120</v>
      </c>
      <c r="B121" s="4" t="s">
        <v>299</v>
      </c>
      <c r="C121" s="4" t="s">
        <v>291</v>
      </c>
      <c r="D121" s="4" t="s">
        <v>100</v>
      </c>
      <c r="E121" s="5">
        <v>44765</v>
      </c>
      <c r="F121" s="4" t="s">
        <v>18</v>
      </c>
      <c r="G121" s="4" t="s">
        <v>13</v>
      </c>
      <c r="H121" s="4" t="s">
        <v>300</v>
      </c>
      <c r="I121" s="4" t="s">
        <v>20</v>
      </c>
      <c r="J121" s="4">
        <v>8</v>
      </c>
    </row>
    <row r="122" spans="1:10" hidden="1" x14ac:dyDescent="0.3">
      <c r="A122" s="4">
        <v>121</v>
      </c>
      <c r="B122" s="4" t="s">
        <v>301</v>
      </c>
      <c r="C122" s="4" t="s">
        <v>293</v>
      </c>
      <c r="D122" s="4" t="s">
        <v>103</v>
      </c>
      <c r="E122" s="5">
        <v>44740</v>
      </c>
      <c r="F122" s="4" t="s">
        <v>12</v>
      </c>
      <c r="G122" s="4" t="s">
        <v>13</v>
      </c>
      <c r="H122" s="4" t="s">
        <v>302</v>
      </c>
      <c r="I122" s="4" t="s">
        <v>26</v>
      </c>
      <c r="J122" s="4">
        <v>9</v>
      </c>
    </row>
    <row r="123" spans="1:10" hidden="1" x14ac:dyDescent="0.3">
      <c r="A123" s="4">
        <v>122</v>
      </c>
      <c r="B123" s="4" t="s">
        <v>303</v>
      </c>
      <c r="C123" s="4" t="s">
        <v>295</v>
      </c>
      <c r="D123" s="4" t="s">
        <v>106</v>
      </c>
      <c r="E123" s="5">
        <v>44734</v>
      </c>
      <c r="F123" s="4" t="s">
        <v>18</v>
      </c>
      <c r="G123" s="4" t="s">
        <v>13</v>
      </c>
      <c r="H123" s="4" t="s">
        <v>304</v>
      </c>
      <c r="I123" s="4" t="s">
        <v>15</v>
      </c>
      <c r="J123" s="4">
        <v>9</v>
      </c>
    </row>
    <row r="124" spans="1:10" x14ac:dyDescent="0.3">
      <c r="A124" s="4">
        <v>123</v>
      </c>
      <c r="B124" s="4" t="s">
        <v>305</v>
      </c>
      <c r="C124" s="4" t="s">
        <v>297</v>
      </c>
      <c r="D124" s="4" t="s">
        <v>11</v>
      </c>
      <c r="E124" s="5">
        <v>44727</v>
      </c>
      <c r="F124" s="4" t="s">
        <v>12</v>
      </c>
      <c r="G124" s="4" t="s">
        <v>24</v>
      </c>
      <c r="H124" s="4" t="s">
        <v>306</v>
      </c>
      <c r="I124" s="4" t="s">
        <v>20</v>
      </c>
      <c r="J124" s="4">
        <v>8</v>
      </c>
    </row>
    <row r="125" spans="1:10" hidden="1" x14ac:dyDescent="0.3">
      <c r="A125" s="4">
        <v>124</v>
      </c>
      <c r="B125" s="4" t="s">
        <v>307</v>
      </c>
      <c r="C125" s="4" t="s">
        <v>299</v>
      </c>
      <c r="D125" s="4" t="s">
        <v>17</v>
      </c>
      <c r="E125" s="5">
        <v>44737</v>
      </c>
      <c r="F125" s="4" t="s">
        <v>18</v>
      </c>
      <c r="G125" s="4" t="s">
        <v>13</v>
      </c>
      <c r="H125" s="4" t="s">
        <v>308</v>
      </c>
      <c r="I125" s="4" t="s">
        <v>26</v>
      </c>
      <c r="J125" s="4">
        <v>8</v>
      </c>
    </row>
    <row r="126" spans="1:10" hidden="1" x14ac:dyDescent="0.3">
      <c r="A126" s="4">
        <v>125</v>
      </c>
      <c r="B126" s="4" t="s">
        <v>309</v>
      </c>
      <c r="C126" s="4" t="s">
        <v>301</v>
      </c>
      <c r="D126" s="4" t="s">
        <v>22</v>
      </c>
      <c r="E126" s="5">
        <v>44747</v>
      </c>
      <c r="F126" s="4" t="s">
        <v>23</v>
      </c>
      <c r="G126" s="4" t="s">
        <v>13</v>
      </c>
      <c r="H126" s="4" t="s">
        <v>310</v>
      </c>
      <c r="I126" s="4" t="s">
        <v>15</v>
      </c>
      <c r="J126" s="4">
        <v>7</v>
      </c>
    </row>
    <row r="127" spans="1:10" x14ac:dyDescent="0.3">
      <c r="A127" s="4">
        <v>126</v>
      </c>
      <c r="B127" s="4" t="s">
        <v>311</v>
      </c>
      <c r="C127" s="4" t="s">
        <v>303</v>
      </c>
      <c r="D127" s="4" t="s">
        <v>28</v>
      </c>
      <c r="E127" s="5">
        <v>44754</v>
      </c>
      <c r="F127" s="4" t="s">
        <v>12</v>
      </c>
      <c r="G127" s="4" t="s">
        <v>13</v>
      </c>
      <c r="H127" s="4" t="s">
        <v>312</v>
      </c>
      <c r="I127" s="4" t="s">
        <v>20</v>
      </c>
      <c r="J127" s="4">
        <v>8</v>
      </c>
    </row>
    <row r="128" spans="1:10" hidden="1" x14ac:dyDescent="0.3">
      <c r="A128" s="4">
        <v>127</v>
      </c>
      <c r="B128" s="4" t="s">
        <v>313</v>
      </c>
      <c r="C128" s="4" t="s">
        <v>305</v>
      </c>
      <c r="D128" s="4" t="s">
        <v>31</v>
      </c>
      <c r="E128" s="5">
        <v>44760</v>
      </c>
      <c r="F128" s="4" t="s">
        <v>18</v>
      </c>
      <c r="G128" s="4" t="s">
        <v>13</v>
      </c>
      <c r="H128" s="4" t="s">
        <v>314</v>
      </c>
      <c r="I128" s="4" t="s">
        <v>26</v>
      </c>
      <c r="J128" s="4">
        <v>9</v>
      </c>
    </row>
    <row r="129" spans="1:10" hidden="1" x14ac:dyDescent="0.3">
      <c r="A129" s="4">
        <v>128</v>
      </c>
      <c r="B129" s="4" t="s">
        <v>315</v>
      </c>
      <c r="C129" s="4" t="s">
        <v>307</v>
      </c>
      <c r="D129" s="4" t="s">
        <v>34</v>
      </c>
      <c r="E129" s="5">
        <v>44759</v>
      </c>
      <c r="F129" s="4" t="s">
        <v>18</v>
      </c>
      <c r="G129" s="4" t="s">
        <v>13</v>
      </c>
      <c r="H129" s="4" t="s">
        <v>316</v>
      </c>
      <c r="I129" s="4" t="s">
        <v>15</v>
      </c>
      <c r="J129" s="4">
        <v>7</v>
      </c>
    </row>
    <row r="130" spans="1:10" x14ac:dyDescent="0.3">
      <c r="A130" s="4">
        <v>129</v>
      </c>
      <c r="B130" s="4" t="s">
        <v>317</v>
      </c>
      <c r="C130" s="4" t="s">
        <v>309</v>
      </c>
      <c r="D130" s="4" t="s">
        <v>37</v>
      </c>
      <c r="E130" s="5">
        <v>44735</v>
      </c>
      <c r="F130" s="4" t="s">
        <v>12</v>
      </c>
      <c r="G130" s="4" t="s">
        <v>13</v>
      </c>
      <c r="H130" s="4" t="s">
        <v>318</v>
      </c>
      <c r="I130" s="4" t="s">
        <v>20</v>
      </c>
      <c r="J130" s="4">
        <v>8</v>
      </c>
    </row>
    <row r="131" spans="1:10" hidden="1" x14ac:dyDescent="0.3">
      <c r="A131" s="4">
        <v>130</v>
      </c>
      <c r="B131" s="4" t="s">
        <v>319</v>
      </c>
      <c r="C131" s="4" t="s">
        <v>311</v>
      </c>
      <c r="D131" s="4" t="s">
        <v>37</v>
      </c>
      <c r="E131" s="5">
        <v>44734</v>
      </c>
      <c r="F131" s="4" t="s">
        <v>18</v>
      </c>
      <c r="G131" s="4" t="s">
        <v>13</v>
      </c>
      <c r="H131" s="4" t="s">
        <v>320</v>
      </c>
      <c r="I131" s="4" t="s">
        <v>26</v>
      </c>
      <c r="J131" s="4">
        <v>9</v>
      </c>
    </row>
    <row r="132" spans="1:10" hidden="1" x14ac:dyDescent="0.3">
      <c r="A132" s="4">
        <v>131</v>
      </c>
      <c r="B132" s="4" t="s">
        <v>321</v>
      </c>
      <c r="C132" s="4" t="s">
        <v>313</v>
      </c>
      <c r="D132" s="4" t="s">
        <v>43</v>
      </c>
      <c r="E132" s="5">
        <v>44753</v>
      </c>
      <c r="F132" s="4" t="s">
        <v>12</v>
      </c>
      <c r="G132" s="4" t="s">
        <v>13</v>
      </c>
      <c r="H132" s="4" t="s">
        <v>322</v>
      </c>
      <c r="I132" s="4" t="s">
        <v>15</v>
      </c>
      <c r="J132" s="4">
        <v>8</v>
      </c>
    </row>
    <row r="133" spans="1:10" x14ac:dyDescent="0.3">
      <c r="A133" s="4">
        <v>132</v>
      </c>
      <c r="B133" s="4" t="s">
        <v>323</v>
      </c>
      <c r="C133" s="4" t="s">
        <v>315</v>
      </c>
      <c r="D133" s="4" t="s">
        <v>34</v>
      </c>
      <c r="E133" s="5">
        <v>44739</v>
      </c>
      <c r="F133" s="4" t="s">
        <v>18</v>
      </c>
      <c r="G133" s="4" t="s">
        <v>13</v>
      </c>
      <c r="H133" s="4" t="s">
        <v>324</v>
      </c>
      <c r="I133" s="4" t="s">
        <v>20</v>
      </c>
      <c r="J133" s="4">
        <v>7</v>
      </c>
    </row>
    <row r="134" spans="1:10" hidden="1" x14ac:dyDescent="0.3">
      <c r="A134" s="4">
        <v>133</v>
      </c>
      <c r="B134" s="4" t="s">
        <v>325</v>
      </c>
      <c r="C134" s="4" t="s">
        <v>317</v>
      </c>
      <c r="D134" s="4" t="s">
        <v>48</v>
      </c>
      <c r="E134" s="5">
        <v>44740</v>
      </c>
      <c r="F134" s="4" t="s">
        <v>18</v>
      </c>
      <c r="G134" s="4" t="s">
        <v>13</v>
      </c>
      <c r="H134" s="4" t="s">
        <v>326</v>
      </c>
      <c r="I134" s="4" t="s">
        <v>26</v>
      </c>
      <c r="J134" s="4">
        <v>10</v>
      </c>
    </row>
    <row r="135" spans="1:10" hidden="1" x14ac:dyDescent="0.3">
      <c r="A135" s="4">
        <v>134</v>
      </c>
      <c r="B135" s="4" t="s">
        <v>327</v>
      </c>
      <c r="C135" s="4" t="s">
        <v>319</v>
      </c>
      <c r="D135" s="4" t="s">
        <v>51</v>
      </c>
      <c r="E135" s="5">
        <v>44748</v>
      </c>
      <c r="F135" s="4" t="s">
        <v>12</v>
      </c>
      <c r="G135" s="4" t="s">
        <v>13</v>
      </c>
      <c r="H135" s="4" t="s">
        <v>328</v>
      </c>
      <c r="I135" s="4" t="s">
        <v>15</v>
      </c>
      <c r="J135" s="4">
        <v>7</v>
      </c>
    </row>
    <row r="136" spans="1:10" x14ac:dyDescent="0.3">
      <c r="A136" s="4">
        <v>135</v>
      </c>
      <c r="B136" s="4" t="s">
        <v>329</v>
      </c>
      <c r="C136" s="4" t="s">
        <v>321</v>
      </c>
      <c r="D136" s="4" t="s">
        <v>54</v>
      </c>
      <c r="E136" s="5">
        <v>44731</v>
      </c>
      <c r="F136" s="4" t="s">
        <v>18</v>
      </c>
      <c r="G136" s="4" t="s">
        <v>13</v>
      </c>
      <c r="H136" s="4" t="s">
        <v>330</v>
      </c>
      <c r="I136" s="4" t="s">
        <v>20</v>
      </c>
      <c r="J136" s="4">
        <v>8</v>
      </c>
    </row>
    <row r="137" spans="1:10" hidden="1" x14ac:dyDescent="0.3">
      <c r="A137" s="4">
        <v>136</v>
      </c>
      <c r="B137" s="4" t="s">
        <v>331</v>
      </c>
      <c r="C137" s="4" t="s">
        <v>323</v>
      </c>
      <c r="D137" s="4" t="s">
        <v>57</v>
      </c>
      <c r="E137" s="5">
        <v>44763</v>
      </c>
      <c r="F137" s="4" t="s">
        <v>18</v>
      </c>
      <c r="G137" s="4" t="s">
        <v>13</v>
      </c>
      <c r="H137" s="4" t="s">
        <v>332</v>
      </c>
      <c r="I137" s="4" t="s">
        <v>26</v>
      </c>
      <c r="J137" s="4">
        <v>7</v>
      </c>
    </row>
    <row r="138" spans="1:10" hidden="1" x14ac:dyDescent="0.3">
      <c r="A138" s="4">
        <v>137</v>
      </c>
      <c r="B138" s="4" t="s">
        <v>333</v>
      </c>
      <c r="C138" s="4" t="s">
        <v>325</v>
      </c>
      <c r="D138" s="4" t="s">
        <v>34</v>
      </c>
      <c r="E138" s="5">
        <v>44733</v>
      </c>
      <c r="F138" s="4" t="s">
        <v>12</v>
      </c>
      <c r="G138" s="4" t="s">
        <v>13</v>
      </c>
      <c r="H138" s="4" t="s">
        <v>334</v>
      </c>
      <c r="I138" s="4" t="s">
        <v>15</v>
      </c>
      <c r="J138" s="4">
        <v>9</v>
      </c>
    </row>
    <row r="139" spans="1:10" x14ac:dyDescent="0.3">
      <c r="A139" s="4">
        <v>138</v>
      </c>
      <c r="B139" s="4" t="s">
        <v>335</v>
      </c>
      <c r="C139" s="4" t="s">
        <v>327</v>
      </c>
      <c r="D139" s="4" t="s">
        <v>62</v>
      </c>
      <c r="E139" s="5">
        <v>44746</v>
      </c>
      <c r="F139" s="4" t="s">
        <v>18</v>
      </c>
      <c r="G139" s="4" t="s">
        <v>13</v>
      </c>
      <c r="H139" s="4" t="s">
        <v>336</v>
      </c>
      <c r="I139" s="4" t="s">
        <v>20</v>
      </c>
      <c r="J139" s="4">
        <v>8</v>
      </c>
    </row>
    <row r="140" spans="1:10" hidden="1" x14ac:dyDescent="0.3">
      <c r="A140" s="4">
        <v>139</v>
      </c>
      <c r="B140" s="4" t="s">
        <v>337</v>
      </c>
      <c r="C140" s="4" t="s">
        <v>329</v>
      </c>
      <c r="D140" s="4" t="s">
        <v>51</v>
      </c>
      <c r="E140" s="5">
        <v>44755</v>
      </c>
      <c r="F140" s="4" t="s">
        <v>12</v>
      </c>
      <c r="G140" s="4" t="s">
        <v>13</v>
      </c>
      <c r="H140" s="4" t="s">
        <v>338</v>
      </c>
      <c r="I140" s="4" t="s">
        <v>26</v>
      </c>
      <c r="J140" s="4">
        <v>9</v>
      </c>
    </row>
    <row r="141" spans="1:10" hidden="1" x14ac:dyDescent="0.3">
      <c r="A141" s="4">
        <v>140</v>
      </c>
      <c r="B141" s="4" t="s">
        <v>339</v>
      </c>
      <c r="C141" s="4" t="s">
        <v>331</v>
      </c>
      <c r="D141" s="4" t="s">
        <v>31</v>
      </c>
      <c r="E141" s="5">
        <v>44755</v>
      </c>
      <c r="F141" s="4" t="s">
        <v>18</v>
      </c>
      <c r="G141" s="4" t="s">
        <v>13</v>
      </c>
      <c r="H141" s="4" t="s">
        <v>340</v>
      </c>
      <c r="I141" s="4" t="s">
        <v>15</v>
      </c>
      <c r="J141" s="4">
        <v>9</v>
      </c>
    </row>
    <row r="142" spans="1:10" x14ac:dyDescent="0.3">
      <c r="A142" s="4">
        <v>141</v>
      </c>
      <c r="B142" s="4" t="s">
        <v>341</v>
      </c>
      <c r="C142" s="4" t="s">
        <v>333</v>
      </c>
      <c r="D142" s="4" t="s">
        <v>69</v>
      </c>
      <c r="E142" s="5">
        <v>44727</v>
      </c>
      <c r="F142" s="4" t="s">
        <v>12</v>
      </c>
      <c r="G142" s="4" t="s">
        <v>13</v>
      </c>
      <c r="H142" s="4" t="s">
        <v>342</v>
      </c>
      <c r="I142" s="4" t="s">
        <v>20</v>
      </c>
      <c r="J142" s="4">
        <v>9</v>
      </c>
    </row>
    <row r="143" spans="1:10" hidden="1" x14ac:dyDescent="0.3">
      <c r="A143" s="4">
        <v>142</v>
      </c>
      <c r="B143" s="4" t="s">
        <v>343</v>
      </c>
      <c r="C143" s="4" t="s">
        <v>335</v>
      </c>
      <c r="D143" s="4" t="s">
        <v>72</v>
      </c>
      <c r="E143" s="5">
        <v>44746</v>
      </c>
      <c r="F143" s="4" t="s">
        <v>18</v>
      </c>
      <c r="G143" s="4" t="s">
        <v>13</v>
      </c>
      <c r="H143" s="4" t="s">
        <v>344</v>
      </c>
      <c r="I143" s="4" t="s">
        <v>26</v>
      </c>
      <c r="J143" s="4">
        <v>9</v>
      </c>
    </row>
    <row r="144" spans="1:10" hidden="1" x14ac:dyDescent="0.3">
      <c r="A144" s="4">
        <v>143</v>
      </c>
      <c r="B144" s="4" t="s">
        <v>345</v>
      </c>
      <c r="C144" s="4" t="s">
        <v>337</v>
      </c>
      <c r="D144" s="4" t="s">
        <v>75</v>
      </c>
      <c r="E144" s="5">
        <v>44740</v>
      </c>
      <c r="F144" s="4" t="s">
        <v>23</v>
      </c>
      <c r="G144" s="4" t="s">
        <v>13</v>
      </c>
      <c r="H144" s="4" t="s">
        <v>346</v>
      </c>
      <c r="I144" s="4" t="s">
        <v>15</v>
      </c>
      <c r="J144" s="4">
        <v>9</v>
      </c>
    </row>
    <row r="145" spans="1:10" x14ac:dyDescent="0.3">
      <c r="A145" s="4">
        <v>144</v>
      </c>
      <c r="B145" s="4" t="s">
        <v>347</v>
      </c>
      <c r="C145" s="4" t="s">
        <v>339</v>
      </c>
      <c r="D145" s="4" t="s">
        <v>48</v>
      </c>
      <c r="E145" s="5">
        <v>44743</v>
      </c>
      <c r="F145" s="4" t="s">
        <v>12</v>
      </c>
      <c r="G145" s="4" t="s">
        <v>13</v>
      </c>
      <c r="H145" s="4" t="s">
        <v>348</v>
      </c>
      <c r="I145" s="4" t="s">
        <v>20</v>
      </c>
      <c r="J145" s="4">
        <v>8</v>
      </c>
    </row>
    <row r="146" spans="1:10" hidden="1" x14ac:dyDescent="0.3">
      <c r="A146" s="4">
        <v>145</v>
      </c>
      <c r="B146" s="4" t="s">
        <v>349</v>
      </c>
      <c r="C146" s="4" t="s">
        <v>341</v>
      </c>
      <c r="D146" s="4" t="s">
        <v>81</v>
      </c>
      <c r="E146" s="5">
        <v>44737</v>
      </c>
      <c r="F146" s="4" t="s">
        <v>18</v>
      </c>
      <c r="G146" s="4" t="s">
        <v>24</v>
      </c>
      <c r="H146" s="4" t="s">
        <v>350</v>
      </c>
      <c r="I146" s="4" t="s">
        <v>26</v>
      </c>
      <c r="J146" s="4">
        <v>8</v>
      </c>
    </row>
    <row r="147" spans="1:10" hidden="1" x14ac:dyDescent="0.3">
      <c r="A147" s="4">
        <v>146</v>
      </c>
      <c r="B147" s="4" t="s">
        <v>351</v>
      </c>
      <c r="C147" s="4" t="s">
        <v>343</v>
      </c>
      <c r="D147" s="4" t="s">
        <v>84</v>
      </c>
      <c r="E147" s="5">
        <v>44757</v>
      </c>
      <c r="F147" s="4" t="s">
        <v>18</v>
      </c>
      <c r="G147" s="4" t="s">
        <v>13</v>
      </c>
      <c r="H147" s="4" t="s">
        <v>352</v>
      </c>
      <c r="I147" s="4" t="s">
        <v>15</v>
      </c>
      <c r="J147" s="4">
        <v>7</v>
      </c>
    </row>
    <row r="148" spans="1:10" x14ac:dyDescent="0.3">
      <c r="A148" s="4">
        <v>147</v>
      </c>
      <c r="B148" s="4" t="s">
        <v>353</v>
      </c>
      <c r="C148" s="4" t="s">
        <v>345</v>
      </c>
      <c r="D148" s="4" t="s">
        <v>87</v>
      </c>
      <c r="E148" s="5">
        <v>44745</v>
      </c>
      <c r="F148" s="4" t="s">
        <v>12</v>
      </c>
      <c r="G148" s="4" t="s">
        <v>13</v>
      </c>
      <c r="H148" s="4" t="s">
        <v>354</v>
      </c>
      <c r="I148" s="4" t="s">
        <v>20</v>
      </c>
      <c r="J148" s="4">
        <v>7</v>
      </c>
    </row>
    <row r="149" spans="1:10" hidden="1" x14ac:dyDescent="0.3">
      <c r="A149" s="4">
        <v>148</v>
      </c>
      <c r="B149" s="4" t="s">
        <v>355</v>
      </c>
      <c r="C149" s="4" t="s">
        <v>347</v>
      </c>
      <c r="D149" s="4" t="s">
        <v>90</v>
      </c>
      <c r="E149" s="5">
        <v>44760</v>
      </c>
      <c r="F149" s="4" t="s">
        <v>18</v>
      </c>
      <c r="G149" s="4" t="s">
        <v>13</v>
      </c>
      <c r="H149" s="4" t="s">
        <v>356</v>
      </c>
      <c r="I149" s="4" t="s">
        <v>26</v>
      </c>
      <c r="J149" s="4">
        <v>9</v>
      </c>
    </row>
    <row r="150" spans="1:10" hidden="1" x14ac:dyDescent="0.3">
      <c r="A150" s="4">
        <v>149</v>
      </c>
      <c r="B150" s="4" t="s">
        <v>357</v>
      </c>
      <c r="C150" s="4" t="s">
        <v>349</v>
      </c>
      <c r="D150" s="4" t="s">
        <v>93</v>
      </c>
      <c r="E150" s="5">
        <v>44750</v>
      </c>
      <c r="F150" s="4" t="s">
        <v>12</v>
      </c>
      <c r="G150" s="4" t="s">
        <v>13</v>
      </c>
      <c r="H150" s="4" t="s">
        <v>358</v>
      </c>
      <c r="I150" s="4" t="s">
        <v>15</v>
      </c>
      <c r="J150" s="4">
        <v>8</v>
      </c>
    </row>
    <row r="151" spans="1:10" hidden="1" x14ac:dyDescent="0.3">
      <c r="A151" s="4">
        <v>150</v>
      </c>
      <c r="B151" s="4" t="s">
        <v>359</v>
      </c>
      <c r="C151" s="4" t="s">
        <v>351</v>
      </c>
      <c r="D151" s="4" t="s">
        <v>97</v>
      </c>
      <c r="E151" s="5">
        <v>44742</v>
      </c>
      <c r="F151" s="4" t="s">
        <v>18</v>
      </c>
      <c r="G151" s="4" t="s">
        <v>13</v>
      </c>
      <c r="H151" s="4" t="s">
        <v>360</v>
      </c>
      <c r="I151" s="4" t="s">
        <v>15</v>
      </c>
      <c r="J151" s="4">
        <v>8</v>
      </c>
    </row>
    <row r="152" spans="1:10" hidden="1" x14ac:dyDescent="0.3">
      <c r="A152" s="4">
        <v>151</v>
      </c>
      <c r="B152" s="4" t="s">
        <v>361</v>
      </c>
      <c r="C152" s="4" t="s">
        <v>353</v>
      </c>
      <c r="D152" s="4" t="s">
        <v>100</v>
      </c>
      <c r="E152" s="5">
        <v>44754</v>
      </c>
      <c r="F152" s="4" t="s">
        <v>18</v>
      </c>
      <c r="G152" s="4" t="s">
        <v>24</v>
      </c>
      <c r="H152" s="4" t="s">
        <v>362</v>
      </c>
      <c r="I152" s="4" t="s">
        <v>15</v>
      </c>
      <c r="J152" s="4">
        <v>10</v>
      </c>
    </row>
    <row r="153" spans="1:10" x14ac:dyDescent="0.3">
      <c r="A153" s="4">
        <v>152</v>
      </c>
      <c r="B153" s="4" t="s">
        <v>363</v>
      </c>
      <c r="C153" s="4" t="s">
        <v>355</v>
      </c>
      <c r="D153" s="4" t="s">
        <v>103</v>
      </c>
      <c r="E153" s="5">
        <v>44746</v>
      </c>
      <c r="F153" s="4" t="s">
        <v>12</v>
      </c>
      <c r="G153" s="4" t="s">
        <v>13</v>
      </c>
      <c r="H153" s="4" t="s">
        <v>364</v>
      </c>
      <c r="I153" s="4" t="s">
        <v>20</v>
      </c>
      <c r="J153" s="4">
        <v>8</v>
      </c>
    </row>
    <row r="154" spans="1:10" hidden="1" x14ac:dyDescent="0.3">
      <c r="A154" s="4">
        <v>153</v>
      </c>
      <c r="B154" s="4" t="s">
        <v>365</v>
      </c>
      <c r="C154" s="4" t="s">
        <v>357</v>
      </c>
      <c r="D154" s="4" t="s">
        <v>106</v>
      </c>
      <c r="E154" s="5">
        <v>44752</v>
      </c>
      <c r="F154" s="4" t="s">
        <v>18</v>
      </c>
      <c r="G154" s="4" t="s">
        <v>13</v>
      </c>
      <c r="H154" s="4" t="s">
        <v>366</v>
      </c>
      <c r="I154" s="4" t="s">
        <v>26</v>
      </c>
      <c r="J154" s="4">
        <v>8</v>
      </c>
    </row>
    <row r="155" spans="1:10" hidden="1" x14ac:dyDescent="0.3">
      <c r="A155" s="4">
        <v>154</v>
      </c>
      <c r="B155" s="4" t="s">
        <v>367</v>
      </c>
      <c r="C155" s="4" t="s">
        <v>359</v>
      </c>
      <c r="D155" s="4" t="s">
        <v>109</v>
      </c>
      <c r="E155" s="5">
        <v>44725</v>
      </c>
      <c r="F155" s="4" t="s">
        <v>18</v>
      </c>
      <c r="G155" s="4" t="s">
        <v>13</v>
      </c>
      <c r="H155" s="4" t="s">
        <v>368</v>
      </c>
      <c r="I155" s="4" t="s">
        <v>15</v>
      </c>
      <c r="J155" s="4">
        <v>8</v>
      </c>
    </row>
    <row r="156" spans="1:10" x14ac:dyDescent="0.3">
      <c r="A156" s="4">
        <v>155</v>
      </c>
      <c r="B156" s="4" t="s">
        <v>369</v>
      </c>
      <c r="C156" s="4" t="s">
        <v>361</v>
      </c>
      <c r="D156" s="4" t="s">
        <v>57</v>
      </c>
      <c r="E156" s="5">
        <v>44734</v>
      </c>
      <c r="F156" s="4" t="s">
        <v>12</v>
      </c>
      <c r="G156" s="4" t="s">
        <v>13</v>
      </c>
      <c r="H156" s="4" t="s">
        <v>370</v>
      </c>
      <c r="I156" s="4" t="s">
        <v>20</v>
      </c>
      <c r="J156" s="4">
        <v>8</v>
      </c>
    </row>
    <row r="157" spans="1:10" hidden="1" x14ac:dyDescent="0.3">
      <c r="A157" s="4">
        <v>156</v>
      </c>
      <c r="B157" s="4" t="s">
        <v>371</v>
      </c>
      <c r="C157" s="4" t="s">
        <v>363</v>
      </c>
      <c r="D157" s="4" t="s">
        <v>81</v>
      </c>
      <c r="E157" s="5">
        <v>44761</v>
      </c>
      <c r="F157" s="4" t="s">
        <v>18</v>
      </c>
      <c r="G157" s="4" t="s">
        <v>13</v>
      </c>
      <c r="H157" s="4" t="s">
        <v>372</v>
      </c>
      <c r="I157" s="4" t="s">
        <v>26</v>
      </c>
      <c r="J157" s="4">
        <v>7</v>
      </c>
    </row>
    <row r="158" spans="1:10" hidden="1" x14ac:dyDescent="0.3">
      <c r="A158" s="4">
        <v>157</v>
      </c>
      <c r="B158" s="4" t="s">
        <v>373</v>
      </c>
      <c r="C158" s="4" t="s">
        <v>365</v>
      </c>
      <c r="D158" s="4" t="s">
        <v>97</v>
      </c>
      <c r="E158" s="5">
        <v>44735</v>
      </c>
      <c r="F158" s="4" t="s">
        <v>12</v>
      </c>
      <c r="G158" s="4" t="s">
        <v>13</v>
      </c>
      <c r="H158" s="4" t="s">
        <v>374</v>
      </c>
      <c r="I158" s="4" t="s">
        <v>15</v>
      </c>
      <c r="J158" s="4">
        <v>7</v>
      </c>
    </row>
    <row r="159" spans="1:10" x14ac:dyDescent="0.3">
      <c r="A159" s="4">
        <v>158</v>
      </c>
      <c r="B159" s="4" t="s">
        <v>375</v>
      </c>
      <c r="C159" s="4" t="s">
        <v>367</v>
      </c>
      <c r="D159" s="4" t="s">
        <v>31</v>
      </c>
      <c r="E159" s="5">
        <v>44753</v>
      </c>
      <c r="F159" s="4" t="s">
        <v>18</v>
      </c>
      <c r="G159" s="4" t="s">
        <v>13</v>
      </c>
      <c r="H159" s="4" t="s">
        <v>376</v>
      </c>
      <c r="I159" s="4" t="s">
        <v>20</v>
      </c>
      <c r="J159" s="4">
        <v>9</v>
      </c>
    </row>
    <row r="160" spans="1:10" hidden="1" x14ac:dyDescent="0.3">
      <c r="A160" s="4">
        <v>159</v>
      </c>
      <c r="B160" s="4" t="s">
        <v>377</v>
      </c>
      <c r="C160" s="4" t="s">
        <v>369</v>
      </c>
      <c r="D160" s="4" t="s">
        <v>62</v>
      </c>
      <c r="E160" s="5">
        <v>44732</v>
      </c>
      <c r="F160" s="4" t="s">
        <v>12</v>
      </c>
      <c r="G160" s="4" t="s">
        <v>13</v>
      </c>
      <c r="H160" s="4" t="s">
        <v>378</v>
      </c>
      <c r="I160" s="4" t="s">
        <v>26</v>
      </c>
      <c r="J160" s="4">
        <v>7</v>
      </c>
    </row>
    <row r="161" spans="1:10" hidden="1" x14ac:dyDescent="0.3">
      <c r="A161" s="4">
        <v>160</v>
      </c>
      <c r="B161" s="4" t="s">
        <v>379</v>
      </c>
      <c r="C161" s="4" t="s">
        <v>371</v>
      </c>
      <c r="D161" s="4" t="s">
        <v>103</v>
      </c>
      <c r="E161" s="5">
        <v>44748</v>
      </c>
      <c r="F161" s="4" t="s">
        <v>18</v>
      </c>
      <c r="G161" s="4" t="s">
        <v>13</v>
      </c>
      <c r="H161" s="4" t="s">
        <v>380</v>
      </c>
      <c r="I161" s="4" t="s">
        <v>15</v>
      </c>
      <c r="J161" s="4">
        <v>9</v>
      </c>
    </row>
    <row r="162" spans="1:10" x14ac:dyDescent="0.3">
      <c r="A162" s="4">
        <v>161</v>
      </c>
      <c r="B162" s="4" t="s">
        <v>381</v>
      </c>
      <c r="C162" s="4" t="s">
        <v>373</v>
      </c>
      <c r="D162" s="4" t="s">
        <v>106</v>
      </c>
      <c r="E162" s="5">
        <v>44731</v>
      </c>
      <c r="F162" s="4" t="s">
        <v>23</v>
      </c>
      <c r="G162" s="4" t="s">
        <v>13</v>
      </c>
      <c r="H162" s="4" t="s">
        <v>382</v>
      </c>
      <c r="I162" s="4" t="s">
        <v>20</v>
      </c>
      <c r="J162" s="4">
        <v>10</v>
      </c>
    </row>
    <row r="163" spans="1:10" hidden="1" x14ac:dyDescent="0.3">
      <c r="A163" s="4">
        <v>162</v>
      </c>
      <c r="B163" s="4" t="s">
        <v>383</v>
      </c>
      <c r="C163" s="4" t="s">
        <v>375</v>
      </c>
      <c r="D163" s="4" t="s">
        <v>128</v>
      </c>
      <c r="E163" s="5">
        <v>44725</v>
      </c>
      <c r="F163" s="4" t="s">
        <v>12</v>
      </c>
      <c r="G163" s="4" t="s">
        <v>13</v>
      </c>
      <c r="H163" s="4" t="s">
        <v>384</v>
      </c>
      <c r="I163" s="4" t="s">
        <v>26</v>
      </c>
      <c r="J163" s="4">
        <v>7</v>
      </c>
    </row>
    <row r="164" spans="1:10" hidden="1" x14ac:dyDescent="0.3">
      <c r="A164" s="4">
        <v>163</v>
      </c>
      <c r="B164" s="4" t="s">
        <v>385</v>
      </c>
      <c r="C164" s="4" t="s">
        <v>377</v>
      </c>
      <c r="D164" s="4" t="s">
        <v>271</v>
      </c>
      <c r="E164" s="5">
        <v>44753</v>
      </c>
      <c r="F164" s="4" t="s">
        <v>18</v>
      </c>
      <c r="G164" s="4" t="s">
        <v>13</v>
      </c>
      <c r="H164" s="4" t="s">
        <v>386</v>
      </c>
      <c r="I164" s="4" t="s">
        <v>15</v>
      </c>
      <c r="J164" s="4">
        <v>10</v>
      </c>
    </row>
    <row r="165" spans="1:10" x14ac:dyDescent="0.3">
      <c r="A165" s="4">
        <v>164</v>
      </c>
      <c r="B165" s="4" t="s">
        <v>387</v>
      </c>
      <c r="C165" s="4" t="s">
        <v>379</v>
      </c>
      <c r="D165" s="4" t="s">
        <v>133</v>
      </c>
      <c r="E165" s="5">
        <v>44738</v>
      </c>
      <c r="F165" s="4" t="s">
        <v>18</v>
      </c>
      <c r="G165" s="4" t="s">
        <v>13</v>
      </c>
      <c r="H165" s="4" t="s">
        <v>388</v>
      </c>
      <c r="I165" s="4" t="s">
        <v>20</v>
      </c>
      <c r="J165" s="4">
        <v>9</v>
      </c>
    </row>
    <row r="166" spans="1:10" hidden="1" x14ac:dyDescent="0.3">
      <c r="A166" s="4">
        <v>165</v>
      </c>
      <c r="B166" s="4" t="s">
        <v>389</v>
      </c>
      <c r="C166" s="4" t="s">
        <v>381</v>
      </c>
      <c r="D166" s="4" t="s">
        <v>136</v>
      </c>
      <c r="E166" s="5">
        <v>44762</v>
      </c>
      <c r="F166" s="4" t="s">
        <v>12</v>
      </c>
      <c r="G166" s="4" t="s">
        <v>13</v>
      </c>
      <c r="H166" s="4" t="s">
        <v>390</v>
      </c>
      <c r="I166" s="4" t="s">
        <v>26</v>
      </c>
      <c r="J166" s="4">
        <v>8</v>
      </c>
    </row>
    <row r="167" spans="1:10" hidden="1" x14ac:dyDescent="0.3">
      <c r="A167" s="4">
        <v>166</v>
      </c>
      <c r="B167" s="4" t="s">
        <v>391</v>
      </c>
      <c r="C167" s="4" t="s">
        <v>383</v>
      </c>
      <c r="D167" s="4" t="s">
        <v>139</v>
      </c>
      <c r="E167" s="5">
        <v>44756</v>
      </c>
      <c r="F167" s="4" t="s">
        <v>18</v>
      </c>
      <c r="G167" s="4" t="s">
        <v>13</v>
      </c>
      <c r="H167" s="4" t="s">
        <v>392</v>
      </c>
      <c r="I167" s="4" t="s">
        <v>15</v>
      </c>
      <c r="J167" s="4">
        <v>7</v>
      </c>
    </row>
    <row r="168" spans="1:10" x14ac:dyDescent="0.3">
      <c r="A168" s="4">
        <v>167</v>
      </c>
      <c r="B168" s="4" t="s">
        <v>393</v>
      </c>
      <c r="C168" s="4" t="s">
        <v>385</v>
      </c>
      <c r="D168" s="4" t="s">
        <v>48</v>
      </c>
      <c r="E168" s="5">
        <v>44744</v>
      </c>
      <c r="F168" s="4" t="s">
        <v>12</v>
      </c>
      <c r="G168" s="4" t="s">
        <v>13</v>
      </c>
      <c r="H168" s="4" t="s">
        <v>394</v>
      </c>
      <c r="I168" s="4" t="s">
        <v>20</v>
      </c>
      <c r="J168" s="4">
        <v>7</v>
      </c>
    </row>
    <row r="169" spans="1:10" hidden="1" x14ac:dyDescent="0.3">
      <c r="A169" s="4">
        <v>168</v>
      </c>
      <c r="B169" s="4" t="s">
        <v>395</v>
      </c>
      <c r="C169" s="4" t="s">
        <v>387</v>
      </c>
      <c r="D169" s="4" t="s">
        <v>145</v>
      </c>
      <c r="E169" s="5">
        <v>44753</v>
      </c>
      <c r="F169" s="4" t="s">
        <v>18</v>
      </c>
      <c r="G169" s="4" t="s">
        <v>13</v>
      </c>
      <c r="H169" s="4" t="s">
        <v>396</v>
      </c>
      <c r="I169" s="4" t="s">
        <v>26</v>
      </c>
      <c r="J169" s="4">
        <v>7</v>
      </c>
    </row>
    <row r="170" spans="1:10" hidden="1" x14ac:dyDescent="0.3">
      <c r="A170" s="4">
        <v>169</v>
      </c>
      <c r="B170" s="4" t="s">
        <v>397</v>
      </c>
      <c r="C170" s="4" t="s">
        <v>389</v>
      </c>
      <c r="D170" s="4" t="s">
        <v>148</v>
      </c>
      <c r="E170" s="5">
        <v>44762</v>
      </c>
      <c r="F170" s="4" t="s">
        <v>18</v>
      </c>
      <c r="G170" s="4" t="s">
        <v>13</v>
      </c>
      <c r="H170" s="4" t="s">
        <v>398</v>
      </c>
      <c r="I170" s="4" t="s">
        <v>15</v>
      </c>
      <c r="J170" s="4">
        <v>10</v>
      </c>
    </row>
    <row r="171" spans="1:10" x14ac:dyDescent="0.3">
      <c r="A171" s="4">
        <v>170</v>
      </c>
      <c r="B171" s="4" t="s">
        <v>399</v>
      </c>
      <c r="C171" s="4" t="s">
        <v>391</v>
      </c>
      <c r="D171" s="4" t="s">
        <v>151</v>
      </c>
      <c r="E171" s="5">
        <v>44740</v>
      </c>
      <c r="F171" s="4" t="s">
        <v>12</v>
      </c>
      <c r="G171" s="4" t="s">
        <v>13</v>
      </c>
      <c r="H171" s="4" t="s">
        <v>400</v>
      </c>
      <c r="I171" s="4" t="s">
        <v>20</v>
      </c>
      <c r="J171" s="4">
        <v>7</v>
      </c>
    </row>
    <row r="172" spans="1:10" hidden="1" x14ac:dyDescent="0.3">
      <c r="A172" s="4">
        <v>171</v>
      </c>
      <c r="B172" s="4" t="s">
        <v>401</v>
      </c>
      <c r="C172" s="4" t="s">
        <v>393</v>
      </c>
      <c r="D172" s="4" t="s">
        <v>154</v>
      </c>
      <c r="E172" s="5">
        <v>44729</v>
      </c>
      <c r="F172" s="4" t="s">
        <v>18</v>
      </c>
      <c r="G172" s="4" t="s">
        <v>13</v>
      </c>
      <c r="H172" s="4" t="s">
        <v>402</v>
      </c>
      <c r="I172" s="4" t="s">
        <v>26</v>
      </c>
      <c r="J172" s="4">
        <v>10</v>
      </c>
    </row>
    <row r="173" spans="1:10" hidden="1" x14ac:dyDescent="0.3">
      <c r="A173" s="4">
        <v>172</v>
      </c>
      <c r="B173" s="4" t="s">
        <v>403</v>
      </c>
      <c r="C173" s="4" t="s">
        <v>395</v>
      </c>
      <c r="D173" s="4" t="s">
        <v>157</v>
      </c>
      <c r="E173" s="5">
        <v>44727</v>
      </c>
      <c r="F173" s="4" t="s">
        <v>18</v>
      </c>
      <c r="G173" s="4" t="s">
        <v>13</v>
      </c>
      <c r="H173" s="4" t="s">
        <v>404</v>
      </c>
      <c r="I173" s="4" t="s">
        <v>15</v>
      </c>
      <c r="J173" s="4">
        <v>9</v>
      </c>
    </row>
    <row r="174" spans="1:10" x14ac:dyDescent="0.3">
      <c r="A174" s="4">
        <v>173</v>
      </c>
      <c r="B174" s="4" t="s">
        <v>405</v>
      </c>
      <c r="C174" s="4" t="s">
        <v>397</v>
      </c>
      <c r="D174" s="4" t="s">
        <v>11</v>
      </c>
      <c r="E174" s="5">
        <v>44734</v>
      </c>
      <c r="F174" s="4" t="s">
        <v>12</v>
      </c>
      <c r="G174" s="4" t="s">
        <v>24</v>
      </c>
      <c r="H174" s="4" t="s">
        <v>406</v>
      </c>
      <c r="I174" s="4" t="s">
        <v>20</v>
      </c>
      <c r="J174" s="4">
        <v>10</v>
      </c>
    </row>
    <row r="175" spans="1:10" hidden="1" x14ac:dyDescent="0.3">
      <c r="A175" s="4">
        <v>174</v>
      </c>
      <c r="B175" s="4" t="s">
        <v>407</v>
      </c>
      <c r="C175" s="4" t="s">
        <v>399</v>
      </c>
      <c r="D175" s="4" t="s">
        <v>17</v>
      </c>
      <c r="E175" s="5">
        <v>44744</v>
      </c>
      <c r="F175" s="4" t="s">
        <v>18</v>
      </c>
      <c r="G175" s="4" t="s">
        <v>13</v>
      </c>
      <c r="H175" s="4" t="s">
        <v>408</v>
      </c>
      <c r="I175" s="4" t="s">
        <v>26</v>
      </c>
      <c r="J175" s="4">
        <v>8</v>
      </c>
    </row>
    <row r="176" spans="1:10" hidden="1" x14ac:dyDescent="0.3">
      <c r="A176" s="4">
        <v>175</v>
      </c>
      <c r="B176" s="4" t="s">
        <v>409</v>
      </c>
      <c r="C176" s="4" t="s">
        <v>401</v>
      </c>
      <c r="D176" s="4" t="s">
        <v>22</v>
      </c>
      <c r="E176" s="5">
        <v>44737</v>
      </c>
      <c r="F176" s="4" t="s">
        <v>12</v>
      </c>
      <c r="G176" s="4" t="s">
        <v>13</v>
      </c>
      <c r="H176" s="4" t="s">
        <v>410</v>
      </c>
      <c r="I176" s="4" t="s">
        <v>15</v>
      </c>
      <c r="J176" s="4">
        <v>9</v>
      </c>
    </row>
    <row r="177" spans="1:10" x14ac:dyDescent="0.3">
      <c r="A177" s="4">
        <v>176</v>
      </c>
      <c r="B177" s="4" t="s">
        <v>411</v>
      </c>
      <c r="C177" s="4" t="s">
        <v>403</v>
      </c>
      <c r="D177" s="4" t="s">
        <v>28</v>
      </c>
      <c r="E177" s="5">
        <v>44752</v>
      </c>
      <c r="F177" s="4" t="s">
        <v>18</v>
      </c>
      <c r="G177" s="4" t="s">
        <v>13</v>
      </c>
      <c r="H177" s="4" t="s">
        <v>412</v>
      </c>
      <c r="I177" s="4" t="s">
        <v>20</v>
      </c>
      <c r="J177" s="4">
        <v>9</v>
      </c>
    </row>
    <row r="178" spans="1:10" hidden="1" x14ac:dyDescent="0.3">
      <c r="A178" s="4">
        <v>177</v>
      </c>
      <c r="B178" s="4" t="s">
        <v>413</v>
      </c>
      <c r="C178" s="4" t="s">
        <v>405</v>
      </c>
      <c r="D178" s="4" t="s">
        <v>31</v>
      </c>
      <c r="E178" s="5">
        <v>44736</v>
      </c>
      <c r="F178" s="4" t="s">
        <v>12</v>
      </c>
      <c r="G178" s="4" t="s">
        <v>13</v>
      </c>
      <c r="H178" s="4" t="s">
        <v>414</v>
      </c>
      <c r="I178" s="4" t="s">
        <v>26</v>
      </c>
      <c r="J178" s="4">
        <v>8</v>
      </c>
    </row>
    <row r="179" spans="1:10" hidden="1" x14ac:dyDescent="0.3">
      <c r="A179" s="4">
        <v>178</v>
      </c>
      <c r="B179" s="4" t="s">
        <v>415</v>
      </c>
      <c r="C179" s="4" t="s">
        <v>407</v>
      </c>
      <c r="D179" s="4" t="s">
        <v>34</v>
      </c>
      <c r="E179" s="5">
        <v>44752</v>
      </c>
      <c r="F179" s="4" t="s">
        <v>18</v>
      </c>
      <c r="G179" s="4" t="s">
        <v>13</v>
      </c>
      <c r="H179" s="4" t="s">
        <v>416</v>
      </c>
      <c r="I179" s="4" t="s">
        <v>15</v>
      </c>
      <c r="J179" s="4">
        <v>7</v>
      </c>
    </row>
    <row r="180" spans="1:10" x14ac:dyDescent="0.3">
      <c r="A180" s="4">
        <v>179</v>
      </c>
      <c r="B180" s="4" t="s">
        <v>417</v>
      </c>
      <c r="C180" s="4" t="s">
        <v>409</v>
      </c>
      <c r="D180" s="4" t="s">
        <v>37</v>
      </c>
      <c r="E180" s="5">
        <v>44759</v>
      </c>
      <c r="F180" s="4" t="s">
        <v>23</v>
      </c>
      <c r="G180" s="4" t="s">
        <v>24</v>
      </c>
      <c r="H180" s="4" t="s">
        <v>418</v>
      </c>
      <c r="I180" s="4" t="s">
        <v>20</v>
      </c>
      <c r="J180" s="4">
        <v>10</v>
      </c>
    </row>
    <row r="181" spans="1:10" hidden="1" x14ac:dyDescent="0.3">
      <c r="A181" s="4">
        <v>180</v>
      </c>
      <c r="B181" s="4" t="s">
        <v>419</v>
      </c>
      <c r="C181" s="4" t="s">
        <v>411</v>
      </c>
      <c r="D181" s="4" t="s">
        <v>37</v>
      </c>
      <c r="E181" s="5">
        <v>44763</v>
      </c>
      <c r="F181" s="4" t="s">
        <v>12</v>
      </c>
      <c r="G181" s="4" t="s">
        <v>13</v>
      </c>
      <c r="H181" s="4" t="s">
        <v>420</v>
      </c>
      <c r="I181" s="4" t="s">
        <v>26</v>
      </c>
      <c r="J181" s="4">
        <v>8</v>
      </c>
    </row>
    <row r="182" spans="1:10" hidden="1" x14ac:dyDescent="0.3">
      <c r="A182" s="4">
        <v>181</v>
      </c>
      <c r="B182" s="4" t="s">
        <v>421</v>
      </c>
      <c r="C182" s="4" t="s">
        <v>413</v>
      </c>
      <c r="D182" s="4" t="s">
        <v>43</v>
      </c>
      <c r="E182" s="5">
        <v>44763</v>
      </c>
      <c r="F182" s="4" t="s">
        <v>18</v>
      </c>
      <c r="G182" s="4" t="s">
        <v>13</v>
      </c>
      <c r="H182" s="4" t="s">
        <v>422</v>
      </c>
      <c r="I182" s="4" t="s">
        <v>15</v>
      </c>
      <c r="J182" s="4">
        <v>10</v>
      </c>
    </row>
    <row r="183" spans="1:10" x14ac:dyDescent="0.3">
      <c r="A183" s="4">
        <v>182</v>
      </c>
      <c r="B183" s="4" t="s">
        <v>423</v>
      </c>
      <c r="C183" s="4" t="s">
        <v>415</v>
      </c>
      <c r="D183" s="4" t="s">
        <v>178</v>
      </c>
      <c r="E183" s="5">
        <v>44750</v>
      </c>
      <c r="F183" s="4" t="s">
        <v>18</v>
      </c>
      <c r="G183" s="4" t="s">
        <v>13</v>
      </c>
      <c r="H183" s="4" t="s">
        <v>424</v>
      </c>
      <c r="I183" s="4" t="s">
        <v>20</v>
      </c>
      <c r="J183" s="4">
        <v>7</v>
      </c>
    </row>
    <row r="184" spans="1:10" hidden="1" x14ac:dyDescent="0.3">
      <c r="A184" s="4">
        <v>183</v>
      </c>
      <c r="B184" s="4" t="s">
        <v>425</v>
      </c>
      <c r="C184" s="4" t="s">
        <v>417</v>
      </c>
      <c r="D184" s="4" t="s">
        <v>48</v>
      </c>
      <c r="E184" s="5">
        <v>44751</v>
      </c>
      <c r="F184" s="4" t="s">
        <v>12</v>
      </c>
      <c r="G184" s="4" t="s">
        <v>13</v>
      </c>
      <c r="H184" s="4" t="s">
        <v>426</v>
      </c>
      <c r="I184" s="4" t="s">
        <v>26</v>
      </c>
      <c r="J184" s="4">
        <v>7</v>
      </c>
    </row>
    <row r="185" spans="1:10" hidden="1" x14ac:dyDescent="0.3">
      <c r="A185" s="4">
        <v>184</v>
      </c>
      <c r="B185" s="4" t="s">
        <v>427</v>
      </c>
      <c r="C185" s="4" t="s">
        <v>419</v>
      </c>
      <c r="D185" s="4" t="s">
        <v>51</v>
      </c>
      <c r="E185" s="5">
        <v>44736</v>
      </c>
      <c r="F185" s="4" t="s">
        <v>18</v>
      </c>
      <c r="G185" s="4" t="s">
        <v>13</v>
      </c>
      <c r="H185" s="4" t="s">
        <v>428</v>
      </c>
      <c r="I185" s="4" t="s">
        <v>15</v>
      </c>
      <c r="J185" s="4">
        <v>10</v>
      </c>
    </row>
    <row r="186" spans="1:10" x14ac:dyDescent="0.3">
      <c r="A186" s="4">
        <v>185</v>
      </c>
      <c r="B186" s="4" t="s">
        <v>429</v>
      </c>
      <c r="C186" s="4" t="s">
        <v>421</v>
      </c>
      <c r="D186" s="4" t="s">
        <v>54</v>
      </c>
      <c r="E186" s="5">
        <v>44737</v>
      </c>
      <c r="F186" s="4" t="s">
        <v>12</v>
      </c>
      <c r="G186" s="4" t="s">
        <v>13</v>
      </c>
      <c r="H186" s="4" t="s">
        <v>430</v>
      </c>
      <c r="I186" s="4" t="s">
        <v>20</v>
      </c>
      <c r="J186" s="4">
        <v>9</v>
      </c>
    </row>
    <row r="187" spans="1:10" hidden="1" x14ac:dyDescent="0.3">
      <c r="A187" s="4">
        <v>186</v>
      </c>
      <c r="B187" s="4" t="s">
        <v>431</v>
      </c>
      <c r="C187" s="4" t="s">
        <v>423</v>
      </c>
      <c r="D187" s="4" t="s">
        <v>57</v>
      </c>
      <c r="E187" s="5">
        <v>44744</v>
      </c>
      <c r="F187" s="4" t="s">
        <v>18</v>
      </c>
      <c r="G187" s="4" t="s">
        <v>13</v>
      </c>
      <c r="H187" s="4" t="s">
        <v>432</v>
      </c>
      <c r="I187" s="4" t="s">
        <v>26</v>
      </c>
      <c r="J187" s="4">
        <v>9</v>
      </c>
    </row>
    <row r="188" spans="1:10" hidden="1" x14ac:dyDescent="0.3">
      <c r="A188" s="4">
        <v>187</v>
      </c>
      <c r="B188" s="4" t="s">
        <v>433</v>
      </c>
      <c r="C188" s="4" t="s">
        <v>425</v>
      </c>
      <c r="D188" s="4" t="s">
        <v>157</v>
      </c>
      <c r="E188" s="5">
        <v>44735</v>
      </c>
      <c r="F188" s="4" t="s">
        <v>18</v>
      </c>
      <c r="G188" s="4" t="s">
        <v>13</v>
      </c>
      <c r="H188" s="4" t="s">
        <v>434</v>
      </c>
      <c r="I188" s="4" t="s">
        <v>15</v>
      </c>
      <c r="J188" s="4">
        <v>7</v>
      </c>
    </row>
    <row r="189" spans="1:10" x14ac:dyDescent="0.3">
      <c r="A189" s="4">
        <v>188</v>
      </c>
      <c r="B189" s="4" t="s">
        <v>435</v>
      </c>
      <c r="C189" s="4" t="s">
        <v>427</v>
      </c>
      <c r="D189" s="4" t="s">
        <v>11</v>
      </c>
      <c r="E189" s="5">
        <v>44751</v>
      </c>
      <c r="F189" s="4" t="s">
        <v>12</v>
      </c>
      <c r="G189" s="4" t="s">
        <v>13</v>
      </c>
      <c r="H189" s="4" t="s">
        <v>436</v>
      </c>
      <c r="I189" s="4" t="s">
        <v>20</v>
      </c>
      <c r="J189" s="4">
        <v>10</v>
      </c>
    </row>
    <row r="190" spans="1:10" hidden="1" x14ac:dyDescent="0.3">
      <c r="A190" s="4">
        <v>189</v>
      </c>
      <c r="B190" s="4" t="s">
        <v>437</v>
      </c>
      <c r="C190" s="4" t="s">
        <v>429</v>
      </c>
      <c r="D190" s="4" t="s">
        <v>17</v>
      </c>
      <c r="E190" s="5">
        <v>44726</v>
      </c>
      <c r="F190" s="4" t="s">
        <v>18</v>
      </c>
      <c r="G190" s="4" t="s">
        <v>13</v>
      </c>
      <c r="H190" s="4" t="s">
        <v>438</v>
      </c>
      <c r="I190" s="4" t="s">
        <v>26</v>
      </c>
      <c r="J190" s="4">
        <v>7</v>
      </c>
    </row>
    <row r="191" spans="1:10" hidden="1" x14ac:dyDescent="0.3">
      <c r="A191" s="4">
        <v>190</v>
      </c>
      <c r="B191" s="4" t="s">
        <v>439</v>
      </c>
      <c r="C191" s="4" t="s">
        <v>431</v>
      </c>
      <c r="D191" s="4" t="s">
        <v>22</v>
      </c>
      <c r="E191" s="5">
        <v>44749</v>
      </c>
      <c r="F191" s="4" t="s">
        <v>18</v>
      </c>
      <c r="G191" s="4" t="s">
        <v>13</v>
      </c>
      <c r="H191" s="4" t="s">
        <v>440</v>
      </c>
      <c r="I191" s="4" t="s">
        <v>15</v>
      </c>
      <c r="J191" s="4">
        <v>7</v>
      </c>
    </row>
    <row r="192" spans="1:10" x14ac:dyDescent="0.3">
      <c r="A192" s="4">
        <v>191</v>
      </c>
      <c r="B192" s="4" t="s">
        <v>441</v>
      </c>
      <c r="C192" s="4" t="s">
        <v>433</v>
      </c>
      <c r="D192" s="4" t="s">
        <v>28</v>
      </c>
      <c r="E192" s="5">
        <v>44734</v>
      </c>
      <c r="F192" s="4" t="s">
        <v>12</v>
      </c>
      <c r="G192" s="4" t="s">
        <v>13</v>
      </c>
      <c r="H192" s="4" t="s">
        <v>442</v>
      </c>
      <c r="I192" s="4" t="s">
        <v>20</v>
      </c>
      <c r="J192" s="4">
        <v>8</v>
      </c>
    </row>
    <row r="193" spans="1:10" hidden="1" x14ac:dyDescent="0.3">
      <c r="A193" s="4">
        <v>192</v>
      </c>
      <c r="B193" s="4" t="s">
        <v>443</v>
      </c>
      <c r="C193" s="4" t="s">
        <v>435</v>
      </c>
      <c r="D193" s="4" t="s">
        <v>31</v>
      </c>
      <c r="E193" s="5">
        <v>44726</v>
      </c>
      <c r="F193" s="4" t="s">
        <v>18</v>
      </c>
      <c r="G193" s="4" t="s">
        <v>13</v>
      </c>
      <c r="H193" s="4" t="s">
        <v>444</v>
      </c>
      <c r="I193" s="4" t="s">
        <v>26</v>
      </c>
      <c r="J193" s="4">
        <v>7</v>
      </c>
    </row>
    <row r="194" spans="1:10" hidden="1" x14ac:dyDescent="0.3">
      <c r="A194" s="4">
        <v>193</v>
      </c>
      <c r="B194" s="4" t="s">
        <v>445</v>
      </c>
      <c r="C194" s="4" t="s">
        <v>437</v>
      </c>
      <c r="D194" s="4" t="s">
        <v>34</v>
      </c>
      <c r="E194" s="5">
        <v>44743</v>
      </c>
      <c r="F194" s="4" t="s">
        <v>12</v>
      </c>
      <c r="G194" s="4" t="s">
        <v>13</v>
      </c>
      <c r="H194" s="4" t="s">
        <v>446</v>
      </c>
      <c r="I194" s="4" t="s">
        <v>15</v>
      </c>
      <c r="J194" s="4">
        <v>10</v>
      </c>
    </row>
    <row r="195" spans="1:10" x14ac:dyDescent="0.3">
      <c r="A195" s="4">
        <v>194</v>
      </c>
      <c r="B195" s="4" t="s">
        <v>447</v>
      </c>
      <c r="C195" s="4" t="s">
        <v>439</v>
      </c>
      <c r="D195" s="4" t="s">
        <v>37</v>
      </c>
      <c r="E195" s="5">
        <v>44742</v>
      </c>
      <c r="F195" s="4" t="s">
        <v>18</v>
      </c>
      <c r="G195" s="4" t="s">
        <v>13</v>
      </c>
      <c r="H195" s="4" t="s">
        <v>448</v>
      </c>
      <c r="I195" s="4" t="s">
        <v>20</v>
      </c>
      <c r="J195" s="4">
        <v>7</v>
      </c>
    </row>
    <row r="196" spans="1:10" hidden="1" x14ac:dyDescent="0.3">
      <c r="A196" s="4">
        <v>195</v>
      </c>
      <c r="B196" s="4" t="s">
        <v>449</v>
      </c>
      <c r="C196" s="4" t="s">
        <v>441</v>
      </c>
      <c r="D196" s="4" t="s">
        <v>37</v>
      </c>
      <c r="E196" s="5">
        <v>44747</v>
      </c>
      <c r="F196" s="4" t="s">
        <v>12</v>
      </c>
      <c r="G196" s="4" t="s">
        <v>13</v>
      </c>
      <c r="H196" s="4" t="s">
        <v>450</v>
      </c>
      <c r="I196" s="4" t="s">
        <v>26</v>
      </c>
      <c r="J196" s="4">
        <v>10</v>
      </c>
    </row>
    <row r="197" spans="1:10" hidden="1" x14ac:dyDescent="0.3">
      <c r="A197" s="4">
        <v>196</v>
      </c>
      <c r="B197" s="4" t="s">
        <v>451</v>
      </c>
      <c r="C197" s="4" t="s">
        <v>443</v>
      </c>
      <c r="D197" s="4" t="s">
        <v>43</v>
      </c>
      <c r="E197" s="5">
        <v>44764</v>
      </c>
      <c r="F197" s="4" t="s">
        <v>18</v>
      </c>
      <c r="G197" s="4" t="s">
        <v>13</v>
      </c>
      <c r="H197" s="4" t="s">
        <v>452</v>
      </c>
      <c r="I197" s="4" t="s">
        <v>15</v>
      </c>
      <c r="J197" s="4">
        <v>7</v>
      </c>
    </row>
    <row r="198" spans="1:10" x14ac:dyDescent="0.3">
      <c r="A198" s="4">
        <v>197</v>
      </c>
      <c r="B198" s="4" t="s">
        <v>453</v>
      </c>
      <c r="C198" s="4" t="s">
        <v>445</v>
      </c>
      <c r="D198" s="4" t="s">
        <v>34</v>
      </c>
      <c r="E198" s="5">
        <v>44735</v>
      </c>
      <c r="F198" s="4" t="s">
        <v>23</v>
      </c>
      <c r="G198" s="4" t="s">
        <v>13</v>
      </c>
      <c r="H198" s="4" t="s">
        <v>454</v>
      </c>
      <c r="I198" s="4" t="s">
        <v>20</v>
      </c>
      <c r="J198" s="4">
        <v>9</v>
      </c>
    </row>
    <row r="199" spans="1:10" hidden="1" x14ac:dyDescent="0.3">
      <c r="A199" s="4">
        <v>198</v>
      </c>
      <c r="B199" s="4" t="s">
        <v>455</v>
      </c>
      <c r="C199" s="4" t="s">
        <v>447</v>
      </c>
      <c r="D199" s="4" t="s">
        <v>48</v>
      </c>
      <c r="E199" s="5">
        <v>44737</v>
      </c>
      <c r="F199" s="4" t="s">
        <v>12</v>
      </c>
      <c r="G199" s="4" t="s">
        <v>13</v>
      </c>
      <c r="H199" s="4" t="s">
        <v>456</v>
      </c>
      <c r="I199" s="4" t="s">
        <v>26</v>
      </c>
      <c r="J199" s="4">
        <v>7</v>
      </c>
    </row>
    <row r="200" spans="1:10" hidden="1" x14ac:dyDescent="0.3">
      <c r="A200" s="4">
        <v>199</v>
      </c>
      <c r="B200" s="4" t="s">
        <v>457</v>
      </c>
      <c r="C200" s="4" t="s">
        <v>449</v>
      </c>
      <c r="D200" s="4" t="s">
        <v>51</v>
      </c>
      <c r="E200" s="5">
        <v>44749</v>
      </c>
      <c r="F200" s="4" t="s">
        <v>18</v>
      </c>
      <c r="G200" s="4" t="s">
        <v>13</v>
      </c>
      <c r="H200" s="4" t="s">
        <v>458</v>
      </c>
      <c r="I200" s="4" t="s">
        <v>15</v>
      </c>
      <c r="J200" s="4">
        <v>8</v>
      </c>
    </row>
    <row r="201" spans="1:10" hidden="1" x14ac:dyDescent="0.3">
      <c r="A201" s="4">
        <v>200</v>
      </c>
      <c r="B201" s="4" t="s">
        <v>459</v>
      </c>
      <c r="C201" s="4" t="s">
        <v>451</v>
      </c>
      <c r="D201" s="4" t="s">
        <v>54</v>
      </c>
      <c r="E201" s="5">
        <v>44729</v>
      </c>
      <c r="F201" s="4" t="s">
        <v>18</v>
      </c>
      <c r="G201" s="4" t="s">
        <v>13</v>
      </c>
      <c r="H201" s="4" t="s">
        <v>460</v>
      </c>
      <c r="I201" s="4" t="s">
        <v>15</v>
      </c>
      <c r="J201" s="4">
        <v>10</v>
      </c>
    </row>
    <row r="202" spans="1:10" hidden="1" x14ac:dyDescent="0.3">
      <c r="A202" s="4">
        <v>201</v>
      </c>
      <c r="B202" s="4" t="s">
        <v>461</v>
      </c>
      <c r="C202" s="4" t="s">
        <v>453</v>
      </c>
      <c r="D202" s="4" t="s">
        <v>57</v>
      </c>
      <c r="E202" s="5">
        <v>44738</v>
      </c>
      <c r="F202" s="4" t="s">
        <v>12</v>
      </c>
      <c r="G202" s="4" t="s">
        <v>24</v>
      </c>
      <c r="H202" s="4" t="s">
        <v>462</v>
      </c>
      <c r="I202" s="4" t="s">
        <v>15</v>
      </c>
      <c r="J202" s="4">
        <v>9</v>
      </c>
    </row>
    <row r="203" spans="1:10" x14ac:dyDescent="0.3">
      <c r="A203" s="4">
        <v>202</v>
      </c>
      <c r="B203" s="4" t="s">
        <v>463</v>
      </c>
      <c r="C203" s="4" t="s">
        <v>455</v>
      </c>
      <c r="D203" s="4" t="s">
        <v>34</v>
      </c>
      <c r="E203" s="5">
        <v>44740</v>
      </c>
      <c r="F203" s="4" t="s">
        <v>18</v>
      </c>
      <c r="G203" s="4" t="s">
        <v>13</v>
      </c>
      <c r="H203" s="4" t="s">
        <v>464</v>
      </c>
      <c r="I203" s="4" t="s">
        <v>20</v>
      </c>
      <c r="J203" s="4">
        <v>7</v>
      </c>
    </row>
    <row r="204" spans="1:10" hidden="1" x14ac:dyDescent="0.3">
      <c r="A204" s="4">
        <v>203</v>
      </c>
      <c r="B204" s="4" t="s">
        <v>465</v>
      </c>
      <c r="C204" s="4" t="s">
        <v>457</v>
      </c>
      <c r="D204" s="4" t="s">
        <v>62</v>
      </c>
      <c r="E204" s="5">
        <v>44755</v>
      </c>
      <c r="F204" s="4" t="s">
        <v>12</v>
      </c>
      <c r="G204" s="4" t="s">
        <v>13</v>
      </c>
      <c r="H204" s="4" t="s">
        <v>466</v>
      </c>
      <c r="I204" s="4" t="s">
        <v>26</v>
      </c>
      <c r="J204" s="4">
        <v>8</v>
      </c>
    </row>
    <row r="205" spans="1:10" hidden="1" x14ac:dyDescent="0.3">
      <c r="A205" s="4">
        <v>204</v>
      </c>
      <c r="B205" s="4" t="s">
        <v>467</v>
      </c>
      <c r="C205" s="4" t="s">
        <v>459</v>
      </c>
      <c r="D205" s="4" t="s">
        <v>51</v>
      </c>
      <c r="E205" s="5">
        <v>44755</v>
      </c>
      <c r="F205" s="4" t="s">
        <v>18</v>
      </c>
      <c r="G205" s="4" t="s">
        <v>13</v>
      </c>
      <c r="H205" s="4" t="s">
        <v>468</v>
      </c>
      <c r="I205" s="4" t="s">
        <v>15</v>
      </c>
      <c r="J205" s="4">
        <v>7</v>
      </c>
    </row>
    <row r="206" spans="1:10" x14ac:dyDescent="0.3">
      <c r="A206" s="4">
        <v>205</v>
      </c>
      <c r="B206" s="4" t="s">
        <v>469</v>
      </c>
      <c r="C206" s="4" t="s">
        <v>461</v>
      </c>
      <c r="D206" s="4" t="s">
        <v>31</v>
      </c>
      <c r="E206" s="5">
        <v>44764</v>
      </c>
      <c r="F206" s="4" t="s">
        <v>18</v>
      </c>
      <c r="G206" s="4" t="s">
        <v>13</v>
      </c>
      <c r="H206" s="4" t="s">
        <v>470</v>
      </c>
      <c r="I206" s="4" t="s">
        <v>20</v>
      </c>
      <c r="J206" s="4">
        <v>9</v>
      </c>
    </row>
    <row r="207" spans="1:10" hidden="1" x14ac:dyDescent="0.3">
      <c r="A207" s="4">
        <v>206</v>
      </c>
      <c r="B207" s="4" t="s">
        <v>471</v>
      </c>
      <c r="C207" s="4" t="s">
        <v>463</v>
      </c>
      <c r="D207" s="4" t="s">
        <v>69</v>
      </c>
      <c r="E207" s="5">
        <v>44735</v>
      </c>
      <c r="F207" s="4" t="s">
        <v>12</v>
      </c>
      <c r="G207" s="4" t="s">
        <v>13</v>
      </c>
      <c r="H207" s="4" t="s">
        <v>472</v>
      </c>
      <c r="I207" s="4" t="s">
        <v>26</v>
      </c>
      <c r="J207" s="4">
        <v>10</v>
      </c>
    </row>
    <row r="208" spans="1:10" hidden="1" x14ac:dyDescent="0.3">
      <c r="A208" s="4">
        <v>207</v>
      </c>
      <c r="B208" s="4" t="s">
        <v>473</v>
      </c>
      <c r="C208" s="4" t="s">
        <v>465</v>
      </c>
      <c r="D208" s="4" t="s">
        <v>72</v>
      </c>
      <c r="E208" s="5">
        <v>44734</v>
      </c>
      <c r="F208" s="4" t="s">
        <v>18</v>
      </c>
      <c r="G208" s="4" t="s">
        <v>24</v>
      </c>
      <c r="H208" s="4" t="s">
        <v>474</v>
      </c>
      <c r="I208" s="4" t="s">
        <v>15</v>
      </c>
      <c r="J208" s="4">
        <v>7</v>
      </c>
    </row>
    <row r="209" spans="1:10" x14ac:dyDescent="0.3">
      <c r="A209" s="4">
        <v>208</v>
      </c>
      <c r="B209" s="4" t="s">
        <v>475</v>
      </c>
      <c r="C209" s="4" t="s">
        <v>467</v>
      </c>
      <c r="D209" s="4" t="s">
        <v>75</v>
      </c>
      <c r="E209" s="5">
        <v>44728</v>
      </c>
      <c r="F209" s="4" t="s">
        <v>18</v>
      </c>
      <c r="G209" s="4" t="s">
        <v>13</v>
      </c>
      <c r="H209" s="4" t="s">
        <v>476</v>
      </c>
      <c r="I209" s="4" t="s">
        <v>20</v>
      </c>
      <c r="J209" s="4">
        <v>7</v>
      </c>
    </row>
    <row r="210" spans="1:10" hidden="1" x14ac:dyDescent="0.3">
      <c r="A210" s="4">
        <v>209</v>
      </c>
      <c r="B210" s="4" t="s">
        <v>477</v>
      </c>
      <c r="C210" s="4" t="s">
        <v>469</v>
      </c>
      <c r="D210" s="4" t="s">
        <v>78</v>
      </c>
      <c r="E210" s="5">
        <v>44739</v>
      </c>
      <c r="F210" s="4" t="s">
        <v>12</v>
      </c>
      <c r="G210" s="4" t="s">
        <v>13</v>
      </c>
      <c r="H210" s="4" t="s">
        <v>478</v>
      </c>
      <c r="I210" s="4" t="s">
        <v>26</v>
      </c>
      <c r="J210" s="4">
        <v>7</v>
      </c>
    </row>
    <row r="211" spans="1:10" hidden="1" x14ac:dyDescent="0.3">
      <c r="A211" s="4">
        <v>210</v>
      </c>
      <c r="B211" s="4" t="s">
        <v>479</v>
      </c>
      <c r="C211" s="4" t="s">
        <v>471</v>
      </c>
      <c r="D211" s="4" t="s">
        <v>81</v>
      </c>
      <c r="E211" s="5">
        <v>44765</v>
      </c>
      <c r="F211" s="4" t="s">
        <v>18</v>
      </c>
      <c r="G211" s="4" t="s">
        <v>13</v>
      </c>
      <c r="H211" s="4" t="s">
        <v>480</v>
      </c>
      <c r="I211" s="4" t="s">
        <v>15</v>
      </c>
      <c r="J211" s="4">
        <v>9</v>
      </c>
    </row>
    <row r="212" spans="1:10" x14ac:dyDescent="0.3">
      <c r="A212" s="4">
        <v>211</v>
      </c>
      <c r="B212" s="4" t="s">
        <v>481</v>
      </c>
      <c r="C212" s="4" t="s">
        <v>473</v>
      </c>
      <c r="D212" s="4" t="s">
        <v>84</v>
      </c>
      <c r="E212" s="5">
        <v>44740</v>
      </c>
      <c r="F212" s="4" t="s">
        <v>12</v>
      </c>
      <c r="G212" s="4" t="s">
        <v>13</v>
      </c>
      <c r="H212" s="4" t="s">
        <v>482</v>
      </c>
      <c r="I212" s="4" t="s">
        <v>20</v>
      </c>
      <c r="J212" s="4">
        <v>10</v>
      </c>
    </row>
    <row r="213" spans="1:10" hidden="1" x14ac:dyDescent="0.3">
      <c r="A213" s="4">
        <v>212</v>
      </c>
      <c r="B213" s="4" t="s">
        <v>483</v>
      </c>
      <c r="C213" s="4" t="s">
        <v>475</v>
      </c>
      <c r="D213" s="4" t="s">
        <v>87</v>
      </c>
      <c r="E213" s="5">
        <v>44734</v>
      </c>
      <c r="F213" s="4" t="s">
        <v>18</v>
      </c>
      <c r="G213" s="4" t="s">
        <v>13</v>
      </c>
      <c r="H213" s="4" t="s">
        <v>484</v>
      </c>
      <c r="I213" s="4" t="s">
        <v>26</v>
      </c>
      <c r="J213" s="4">
        <v>7</v>
      </c>
    </row>
    <row r="214" spans="1:10" hidden="1" x14ac:dyDescent="0.3">
      <c r="A214" s="4">
        <v>213</v>
      </c>
      <c r="B214" s="4" t="s">
        <v>485</v>
      </c>
      <c r="C214" s="4" t="s">
        <v>477</v>
      </c>
      <c r="D214" s="4" t="s">
        <v>90</v>
      </c>
      <c r="E214" s="5">
        <v>44727</v>
      </c>
      <c r="F214" s="4" t="s">
        <v>12</v>
      </c>
      <c r="G214" s="4" t="s">
        <v>13</v>
      </c>
      <c r="H214" s="4" t="s">
        <v>486</v>
      </c>
      <c r="I214" s="4" t="s">
        <v>15</v>
      </c>
      <c r="J214" s="4">
        <v>7</v>
      </c>
    </row>
    <row r="215" spans="1:10" x14ac:dyDescent="0.3">
      <c r="A215" s="4">
        <v>214</v>
      </c>
      <c r="B215" s="4" t="s">
        <v>487</v>
      </c>
      <c r="C215" s="4" t="s">
        <v>479</v>
      </c>
      <c r="D215" s="4" t="s">
        <v>93</v>
      </c>
      <c r="E215" s="5">
        <v>44737</v>
      </c>
      <c r="F215" s="4" t="s">
        <v>18</v>
      </c>
      <c r="G215" s="4" t="s">
        <v>13</v>
      </c>
      <c r="H215" s="4" t="s">
        <v>488</v>
      </c>
      <c r="I215" s="4" t="s">
        <v>20</v>
      </c>
      <c r="J215" s="4">
        <v>8</v>
      </c>
    </row>
    <row r="216" spans="1:10" hidden="1" x14ac:dyDescent="0.3">
      <c r="A216" s="4">
        <v>215</v>
      </c>
      <c r="B216" s="4" t="s">
        <v>489</v>
      </c>
      <c r="C216" s="4" t="s">
        <v>481</v>
      </c>
      <c r="D216" s="4" t="s">
        <v>97</v>
      </c>
      <c r="E216" s="5">
        <v>44747</v>
      </c>
      <c r="F216" s="4" t="s">
        <v>23</v>
      </c>
      <c r="G216" s="4" t="s">
        <v>13</v>
      </c>
      <c r="H216" s="4" t="s">
        <v>490</v>
      </c>
      <c r="I216" s="4" t="s">
        <v>26</v>
      </c>
      <c r="J216" s="4">
        <v>8</v>
      </c>
    </row>
    <row r="217" spans="1:10" hidden="1" x14ac:dyDescent="0.3">
      <c r="A217" s="4">
        <v>216</v>
      </c>
      <c r="B217" s="4" t="s">
        <v>491</v>
      </c>
      <c r="C217" s="4" t="s">
        <v>483</v>
      </c>
      <c r="D217" s="4" t="s">
        <v>100</v>
      </c>
      <c r="E217" s="5">
        <v>44754</v>
      </c>
      <c r="F217" s="4" t="s">
        <v>12</v>
      </c>
      <c r="G217" s="4" t="s">
        <v>13</v>
      </c>
      <c r="H217" s="4" t="s">
        <v>492</v>
      </c>
      <c r="I217" s="4" t="s">
        <v>15</v>
      </c>
      <c r="J217" s="4">
        <v>10</v>
      </c>
    </row>
    <row r="218" spans="1:10" x14ac:dyDescent="0.3">
      <c r="A218" s="4">
        <v>217</v>
      </c>
      <c r="B218" s="4" t="s">
        <v>493</v>
      </c>
      <c r="C218" s="4" t="s">
        <v>485</v>
      </c>
      <c r="D218" s="4" t="s">
        <v>103</v>
      </c>
      <c r="E218" s="5">
        <v>44760</v>
      </c>
      <c r="F218" s="4" t="s">
        <v>18</v>
      </c>
      <c r="G218" s="4" t="s">
        <v>13</v>
      </c>
      <c r="H218" s="4" t="s">
        <v>494</v>
      </c>
      <c r="I218" s="4" t="s">
        <v>20</v>
      </c>
      <c r="J218" s="4">
        <v>9</v>
      </c>
    </row>
    <row r="219" spans="1:10" hidden="1" x14ac:dyDescent="0.3">
      <c r="A219" s="4">
        <v>218</v>
      </c>
      <c r="B219" s="4" t="s">
        <v>495</v>
      </c>
      <c r="C219" s="4" t="s">
        <v>487</v>
      </c>
      <c r="D219" s="4" t="s">
        <v>106</v>
      </c>
      <c r="E219" s="5">
        <v>44759</v>
      </c>
      <c r="F219" s="4" t="s">
        <v>18</v>
      </c>
      <c r="G219" s="4" t="s">
        <v>13</v>
      </c>
      <c r="H219" s="4" t="s">
        <v>496</v>
      </c>
      <c r="I219" s="4" t="s">
        <v>26</v>
      </c>
      <c r="J219" s="4">
        <v>9</v>
      </c>
    </row>
    <row r="220" spans="1:10" hidden="1" x14ac:dyDescent="0.3">
      <c r="A220" s="4">
        <v>219</v>
      </c>
      <c r="B220" s="4" t="s">
        <v>497</v>
      </c>
      <c r="C220" s="4" t="s">
        <v>489</v>
      </c>
      <c r="D220" s="4" t="s">
        <v>109</v>
      </c>
      <c r="E220" s="5">
        <v>44735</v>
      </c>
      <c r="F220" s="4" t="s">
        <v>12</v>
      </c>
      <c r="G220" s="4" t="s">
        <v>13</v>
      </c>
      <c r="H220" s="4" t="s">
        <v>498</v>
      </c>
      <c r="I220" s="4" t="s">
        <v>15</v>
      </c>
      <c r="J220" s="4">
        <v>7</v>
      </c>
    </row>
    <row r="221" spans="1:10" x14ac:dyDescent="0.3">
      <c r="A221" s="4">
        <v>220</v>
      </c>
      <c r="B221" s="4" t="s">
        <v>499</v>
      </c>
      <c r="C221" s="4" t="s">
        <v>491</v>
      </c>
      <c r="D221" s="4" t="s">
        <v>57</v>
      </c>
      <c r="E221" s="5">
        <v>44734</v>
      </c>
      <c r="F221" s="4" t="s">
        <v>18</v>
      </c>
      <c r="G221" s="4" t="s">
        <v>13</v>
      </c>
      <c r="H221" s="4" t="s">
        <v>500</v>
      </c>
      <c r="I221" s="4" t="s">
        <v>20</v>
      </c>
      <c r="J221" s="4">
        <v>10</v>
      </c>
    </row>
    <row r="222" spans="1:10" hidden="1" x14ac:dyDescent="0.3">
      <c r="A222" s="4">
        <v>221</v>
      </c>
      <c r="B222" s="4" t="s">
        <v>501</v>
      </c>
      <c r="C222" s="4" t="s">
        <v>493</v>
      </c>
      <c r="D222" s="4" t="s">
        <v>81</v>
      </c>
      <c r="E222" s="5">
        <v>44753</v>
      </c>
      <c r="F222" s="4" t="s">
        <v>12</v>
      </c>
      <c r="G222" s="4" t="s">
        <v>13</v>
      </c>
      <c r="H222" s="4" t="s">
        <v>502</v>
      </c>
      <c r="I222" s="4" t="s">
        <v>26</v>
      </c>
      <c r="J222" s="4">
        <v>7</v>
      </c>
    </row>
    <row r="223" spans="1:10" hidden="1" x14ac:dyDescent="0.3">
      <c r="A223" s="4">
        <v>222</v>
      </c>
      <c r="B223" s="4" t="s">
        <v>503</v>
      </c>
      <c r="C223" s="4" t="s">
        <v>495</v>
      </c>
      <c r="D223" s="4" t="s">
        <v>97</v>
      </c>
      <c r="E223" s="5">
        <v>44739</v>
      </c>
      <c r="F223" s="4" t="s">
        <v>18</v>
      </c>
      <c r="G223" s="4" t="s">
        <v>13</v>
      </c>
      <c r="H223" s="4" t="s">
        <v>504</v>
      </c>
      <c r="I223" s="4" t="s">
        <v>15</v>
      </c>
      <c r="J223" s="4">
        <v>7</v>
      </c>
    </row>
    <row r="224" spans="1:10" x14ac:dyDescent="0.3">
      <c r="A224" s="4">
        <v>223</v>
      </c>
      <c r="B224" s="4" t="s">
        <v>505</v>
      </c>
      <c r="C224" s="4" t="s">
        <v>497</v>
      </c>
      <c r="D224" s="4" t="s">
        <v>31</v>
      </c>
      <c r="E224" s="5">
        <v>44740</v>
      </c>
      <c r="F224" s="4" t="s">
        <v>18</v>
      </c>
      <c r="G224" s="4" t="s">
        <v>13</v>
      </c>
      <c r="H224" s="4" t="s">
        <v>506</v>
      </c>
      <c r="I224" s="4" t="s">
        <v>20</v>
      </c>
      <c r="J224" s="4">
        <v>10</v>
      </c>
    </row>
    <row r="225" spans="1:10" hidden="1" x14ac:dyDescent="0.3">
      <c r="A225" s="4">
        <v>224</v>
      </c>
      <c r="B225" s="4" t="s">
        <v>507</v>
      </c>
      <c r="C225" s="4" t="s">
        <v>499</v>
      </c>
      <c r="D225" s="4" t="s">
        <v>62</v>
      </c>
      <c r="E225" s="5">
        <v>44748</v>
      </c>
      <c r="F225" s="4" t="s">
        <v>12</v>
      </c>
      <c r="G225" s="4" t="s">
        <v>13</v>
      </c>
      <c r="H225" s="4" t="s">
        <v>508</v>
      </c>
      <c r="I225" s="4" t="s">
        <v>26</v>
      </c>
      <c r="J225" s="4">
        <v>7</v>
      </c>
    </row>
    <row r="226" spans="1:10" hidden="1" x14ac:dyDescent="0.3">
      <c r="A226" s="4">
        <v>225</v>
      </c>
      <c r="B226" s="4" t="s">
        <v>509</v>
      </c>
      <c r="C226" s="4" t="s">
        <v>501</v>
      </c>
      <c r="D226" s="4" t="s">
        <v>103</v>
      </c>
      <c r="E226" s="5">
        <v>44731</v>
      </c>
      <c r="F226" s="4" t="s">
        <v>18</v>
      </c>
      <c r="G226" s="4" t="s">
        <v>13</v>
      </c>
      <c r="H226" s="4" t="s">
        <v>510</v>
      </c>
      <c r="I226" s="4" t="s">
        <v>15</v>
      </c>
      <c r="J226" s="4">
        <v>10</v>
      </c>
    </row>
    <row r="227" spans="1:10" x14ac:dyDescent="0.3">
      <c r="A227" s="4">
        <v>226</v>
      </c>
      <c r="B227" s="4" t="s">
        <v>511</v>
      </c>
      <c r="C227" s="4" t="s">
        <v>503</v>
      </c>
      <c r="D227" s="4" t="s">
        <v>106</v>
      </c>
      <c r="E227" s="5">
        <v>44763</v>
      </c>
      <c r="F227" s="4" t="s">
        <v>18</v>
      </c>
      <c r="G227" s="4" t="s">
        <v>13</v>
      </c>
      <c r="H227" s="4" t="s">
        <v>512</v>
      </c>
      <c r="I227" s="4" t="s">
        <v>20</v>
      </c>
      <c r="J227" s="4">
        <v>9</v>
      </c>
    </row>
    <row r="228" spans="1:10" hidden="1" x14ac:dyDescent="0.3">
      <c r="A228" s="4">
        <v>227</v>
      </c>
      <c r="B228" s="4" t="s">
        <v>513</v>
      </c>
      <c r="C228" s="4" t="s">
        <v>505</v>
      </c>
      <c r="D228" s="4" t="s">
        <v>128</v>
      </c>
      <c r="E228" s="5">
        <v>44733</v>
      </c>
      <c r="F228" s="4" t="s">
        <v>12</v>
      </c>
      <c r="G228" s="4" t="s">
        <v>13</v>
      </c>
      <c r="H228" s="4" t="s">
        <v>514</v>
      </c>
      <c r="I228" s="4" t="s">
        <v>26</v>
      </c>
      <c r="J228" s="4">
        <v>10</v>
      </c>
    </row>
    <row r="229" spans="1:10" hidden="1" x14ac:dyDescent="0.3">
      <c r="A229" s="4">
        <v>228</v>
      </c>
      <c r="B229" s="4" t="s">
        <v>515</v>
      </c>
      <c r="C229" s="4" t="s">
        <v>507</v>
      </c>
      <c r="D229" s="4" t="s">
        <v>271</v>
      </c>
      <c r="E229" s="5">
        <v>44746</v>
      </c>
      <c r="F229" s="4" t="s">
        <v>18</v>
      </c>
      <c r="G229" s="4" t="s">
        <v>13</v>
      </c>
      <c r="H229" s="4" t="s">
        <v>516</v>
      </c>
      <c r="I229" s="4" t="s">
        <v>15</v>
      </c>
      <c r="J229" s="4">
        <v>7</v>
      </c>
    </row>
    <row r="230" spans="1:10" x14ac:dyDescent="0.3">
      <c r="A230" s="4">
        <v>229</v>
      </c>
      <c r="B230" s="4" t="s">
        <v>517</v>
      </c>
      <c r="C230" s="4" t="s">
        <v>509</v>
      </c>
      <c r="D230" s="4" t="s">
        <v>133</v>
      </c>
      <c r="E230" s="5">
        <v>44755</v>
      </c>
      <c r="F230" s="4" t="s">
        <v>12</v>
      </c>
      <c r="G230" s="4" t="s">
        <v>24</v>
      </c>
      <c r="H230" s="4" t="s">
        <v>518</v>
      </c>
      <c r="I230" s="4" t="s">
        <v>20</v>
      </c>
      <c r="J230" s="4">
        <v>10</v>
      </c>
    </row>
    <row r="231" spans="1:10" hidden="1" x14ac:dyDescent="0.3">
      <c r="A231" s="4">
        <v>230</v>
      </c>
      <c r="B231" s="4" t="s">
        <v>519</v>
      </c>
      <c r="C231" s="4" t="s">
        <v>511</v>
      </c>
      <c r="D231" s="4" t="s">
        <v>136</v>
      </c>
      <c r="E231" s="5">
        <v>44755</v>
      </c>
      <c r="F231" s="4" t="s">
        <v>18</v>
      </c>
      <c r="G231" s="4" t="s">
        <v>13</v>
      </c>
      <c r="H231" s="4" t="s">
        <v>520</v>
      </c>
      <c r="I231" s="4" t="s">
        <v>26</v>
      </c>
      <c r="J231" s="4">
        <v>10</v>
      </c>
    </row>
    <row r="232" spans="1:10" hidden="1" x14ac:dyDescent="0.3">
      <c r="A232" s="4">
        <v>231</v>
      </c>
      <c r="B232" s="4" t="s">
        <v>521</v>
      </c>
      <c r="C232" s="4" t="s">
        <v>513</v>
      </c>
      <c r="D232" s="4" t="s">
        <v>139</v>
      </c>
      <c r="E232" s="5">
        <v>44727</v>
      </c>
      <c r="F232" s="4" t="s">
        <v>12</v>
      </c>
      <c r="G232" s="4" t="s">
        <v>13</v>
      </c>
      <c r="H232" s="4" t="s">
        <v>522</v>
      </c>
      <c r="I232" s="4" t="s">
        <v>15</v>
      </c>
      <c r="J232" s="4">
        <v>8</v>
      </c>
    </row>
    <row r="233" spans="1:10" x14ac:dyDescent="0.3">
      <c r="A233" s="4">
        <v>232</v>
      </c>
      <c r="B233" s="4" t="s">
        <v>523</v>
      </c>
      <c r="C233" s="4" t="s">
        <v>515</v>
      </c>
      <c r="D233" s="4" t="s">
        <v>142</v>
      </c>
      <c r="E233" s="5">
        <v>44746</v>
      </c>
      <c r="F233" s="4" t="s">
        <v>18</v>
      </c>
      <c r="G233" s="4" t="s">
        <v>13</v>
      </c>
      <c r="H233" s="4" t="s">
        <v>524</v>
      </c>
      <c r="I233" s="4" t="s">
        <v>20</v>
      </c>
      <c r="J233" s="4">
        <v>10</v>
      </c>
    </row>
    <row r="234" spans="1:10" hidden="1" x14ac:dyDescent="0.3">
      <c r="A234" s="4">
        <v>233</v>
      </c>
      <c r="B234" s="4" t="s">
        <v>525</v>
      </c>
      <c r="C234" s="4" t="s">
        <v>517</v>
      </c>
      <c r="D234" s="4" t="s">
        <v>145</v>
      </c>
      <c r="E234" s="5">
        <v>44740</v>
      </c>
      <c r="F234" s="4" t="s">
        <v>18</v>
      </c>
      <c r="G234" s="4" t="s">
        <v>13</v>
      </c>
      <c r="H234" s="4" t="s">
        <v>526</v>
      </c>
      <c r="I234" s="4" t="s">
        <v>26</v>
      </c>
      <c r="J234" s="4">
        <v>9</v>
      </c>
    </row>
    <row r="235" spans="1:10" hidden="1" x14ac:dyDescent="0.3">
      <c r="A235" s="4">
        <v>234</v>
      </c>
      <c r="B235" s="4" t="s">
        <v>527</v>
      </c>
      <c r="C235" s="4" t="s">
        <v>519</v>
      </c>
      <c r="D235" s="4" t="s">
        <v>148</v>
      </c>
      <c r="E235" s="5">
        <v>44743</v>
      </c>
      <c r="F235" s="4" t="s">
        <v>12</v>
      </c>
      <c r="G235" s="4" t="s">
        <v>13</v>
      </c>
      <c r="H235" s="4" t="s">
        <v>528</v>
      </c>
      <c r="I235" s="4" t="s">
        <v>15</v>
      </c>
      <c r="J235" s="4">
        <v>9</v>
      </c>
    </row>
    <row r="236" spans="1:10" x14ac:dyDescent="0.3">
      <c r="A236" s="4">
        <v>235</v>
      </c>
      <c r="B236" s="4" t="s">
        <v>529</v>
      </c>
      <c r="C236" s="4" t="s">
        <v>521</v>
      </c>
      <c r="D236" s="4" t="s">
        <v>78</v>
      </c>
      <c r="E236" s="5">
        <v>44737</v>
      </c>
      <c r="F236" s="4" t="s">
        <v>18</v>
      </c>
      <c r="G236" s="4" t="s">
        <v>24</v>
      </c>
      <c r="H236" s="4" t="s">
        <v>530</v>
      </c>
      <c r="I236" s="4" t="s">
        <v>20</v>
      </c>
      <c r="J236" s="4">
        <v>9</v>
      </c>
    </row>
    <row r="237" spans="1:10" hidden="1" x14ac:dyDescent="0.3">
      <c r="A237" s="4">
        <v>236</v>
      </c>
      <c r="B237" s="4" t="s">
        <v>531</v>
      </c>
      <c r="C237" s="4" t="s">
        <v>523</v>
      </c>
      <c r="D237" s="4" t="s">
        <v>81</v>
      </c>
      <c r="E237" s="5">
        <v>44757</v>
      </c>
      <c r="F237" s="4" t="s">
        <v>12</v>
      </c>
      <c r="G237" s="4" t="s">
        <v>13</v>
      </c>
      <c r="H237" s="4" t="s">
        <v>532</v>
      </c>
      <c r="I237" s="4" t="s">
        <v>26</v>
      </c>
      <c r="J237" s="4">
        <v>10</v>
      </c>
    </row>
    <row r="238" spans="1:10" hidden="1" x14ac:dyDescent="0.3">
      <c r="A238" s="4">
        <v>237</v>
      </c>
      <c r="B238" s="4" t="s">
        <v>533</v>
      </c>
      <c r="C238" s="4" t="s">
        <v>525</v>
      </c>
      <c r="D238" s="4" t="s">
        <v>84</v>
      </c>
      <c r="E238" s="5">
        <v>44745</v>
      </c>
      <c r="F238" s="4" t="s">
        <v>18</v>
      </c>
      <c r="G238" s="4" t="s">
        <v>13</v>
      </c>
      <c r="H238" s="4" t="s">
        <v>534</v>
      </c>
      <c r="I238" s="4" t="s">
        <v>15</v>
      </c>
      <c r="J238" s="4">
        <v>9</v>
      </c>
    </row>
    <row r="239" spans="1:10" x14ac:dyDescent="0.3">
      <c r="A239" s="4">
        <v>238</v>
      </c>
      <c r="B239" s="4" t="s">
        <v>535</v>
      </c>
      <c r="C239" s="4" t="s">
        <v>527</v>
      </c>
      <c r="D239" s="4" t="s">
        <v>87</v>
      </c>
      <c r="E239" s="5">
        <v>44760</v>
      </c>
      <c r="F239" s="4" t="s">
        <v>12</v>
      </c>
      <c r="G239" s="4" t="s">
        <v>13</v>
      </c>
      <c r="H239" s="4" t="s">
        <v>536</v>
      </c>
      <c r="I239" s="4" t="s">
        <v>20</v>
      </c>
      <c r="J239" s="4">
        <v>10</v>
      </c>
    </row>
    <row r="240" spans="1:10" hidden="1" x14ac:dyDescent="0.3">
      <c r="A240" s="4">
        <v>239</v>
      </c>
      <c r="B240" s="4" t="s">
        <v>537</v>
      </c>
      <c r="C240" s="4" t="s">
        <v>529</v>
      </c>
      <c r="D240" s="4" t="s">
        <v>90</v>
      </c>
      <c r="E240" s="5">
        <v>44750</v>
      </c>
      <c r="F240" s="4" t="s">
        <v>18</v>
      </c>
      <c r="G240" s="4" t="s">
        <v>13</v>
      </c>
      <c r="H240" s="4" t="s">
        <v>538</v>
      </c>
      <c r="I240" s="4" t="s">
        <v>26</v>
      </c>
      <c r="J240" s="4">
        <v>9</v>
      </c>
    </row>
    <row r="241" spans="1:10" hidden="1" x14ac:dyDescent="0.3">
      <c r="A241" s="4">
        <v>240</v>
      </c>
      <c r="B241" s="4" t="s">
        <v>539</v>
      </c>
      <c r="C241" s="4" t="s">
        <v>531</v>
      </c>
      <c r="D241" s="4" t="s">
        <v>93</v>
      </c>
      <c r="E241" s="5">
        <v>44742</v>
      </c>
      <c r="F241" s="4" t="s">
        <v>23</v>
      </c>
      <c r="G241" s="4" t="s">
        <v>13</v>
      </c>
      <c r="H241" s="4" t="s">
        <v>540</v>
      </c>
      <c r="I241" s="4" t="s">
        <v>15</v>
      </c>
      <c r="J241" s="4">
        <v>8</v>
      </c>
    </row>
    <row r="242" spans="1:10" x14ac:dyDescent="0.3">
      <c r="A242" s="4">
        <v>241</v>
      </c>
      <c r="B242" s="4" t="s">
        <v>541</v>
      </c>
      <c r="C242" s="4" t="s">
        <v>533</v>
      </c>
      <c r="D242" s="4" t="s">
        <v>97</v>
      </c>
      <c r="E242" s="5">
        <v>44754</v>
      </c>
      <c r="F242" s="4" t="s">
        <v>12</v>
      </c>
      <c r="G242" s="4" t="s">
        <v>13</v>
      </c>
      <c r="H242" s="4" t="s">
        <v>542</v>
      </c>
      <c r="I242" s="4" t="s">
        <v>20</v>
      </c>
      <c r="J242" s="4">
        <v>7</v>
      </c>
    </row>
    <row r="243" spans="1:10" hidden="1" x14ac:dyDescent="0.3">
      <c r="A243" s="4">
        <v>242</v>
      </c>
      <c r="B243" s="4" t="s">
        <v>543</v>
      </c>
      <c r="C243" s="4" t="s">
        <v>535</v>
      </c>
      <c r="D243" s="4" t="s">
        <v>100</v>
      </c>
      <c r="E243" s="5">
        <v>44746</v>
      </c>
      <c r="F243" s="4" t="s">
        <v>18</v>
      </c>
      <c r="G243" s="4" t="s">
        <v>13</v>
      </c>
      <c r="H243" s="4" t="s">
        <v>544</v>
      </c>
      <c r="I243" s="4" t="s">
        <v>26</v>
      </c>
      <c r="J243" s="4">
        <v>10</v>
      </c>
    </row>
    <row r="244" spans="1:10" hidden="1" x14ac:dyDescent="0.3">
      <c r="A244" s="4">
        <v>243</v>
      </c>
      <c r="B244" s="4" t="s">
        <v>545</v>
      </c>
      <c r="C244" s="4" t="s">
        <v>537</v>
      </c>
      <c r="D244" s="4" t="s">
        <v>103</v>
      </c>
      <c r="E244" s="5">
        <v>44752</v>
      </c>
      <c r="F244" s="4" t="s">
        <v>18</v>
      </c>
      <c r="G244" s="4" t="s">
        <v>13</v>
      </c>
      <c r="H244" s="4" t="s">
        <v>546</v>
      </c>
      <c r="I244" s="4" t="s">
        <v>15</v>
      </c>
      <c r="J244" s="4">
        <v>7</v>
      </c>
    </row>
    <row r="245" spans="1:10" x14ac:dyDescent="0.3">
      <c r="A245" s="4">
        <v>244</v>
      </c>
      <c r="B245" s="4" t="s">
        <v>547</v>
      </c>
      <c r="C245" s="4" t="s">
        <v>539</v>
      </c>
      <c r="D245" s="4" t="s">
        <v>106</v>
      </c>
      <c r="E245" s="5">
        <v>44725</v>
      </c>
      <c r="F245" s="4" t="s">
        <v>12</v>
      </c>
      <c r="G245" s="4" t="s">
        <v>13</v>
      </c>
      <c r="H245" s="4" t="s">
        <v>548</v>
      </c>
      <c r="I245" s="4" t="s">
        <v>20</v>
      </c>
      <c r="J245" s="4">
        <v>8</v>
      </c>
    </row>
    <row r="246" spans="1:10" hidden="1" x14ac:dyDescent="0.3">
      <c r="A246" s="4">
        <v>245</v>
      </c>
      <c r="B246" s="4" t="s">
        <v>549</v>
      </c>
      <c r="C246" s="4" t="s">
        <v>541</v>
      </c>
      <c r="D246" s="4" t="s">
        <v>11</v>
      </c>
      <c r="E246" s="5">
        <v>44734</v>
      </c>
      <c r="F246" s="4" t="s">
        <v>18</v>
      </c>
      <c r="G246" s="4" t="s">
        <v>13</v>
      </c>
      <c r="H246" s="4" t="s">
        <v>550</v>
      </c>
      <c r="I246" s="4" t="s">
        <v>26</v>
      </c>
      <c r="J246" s="4">
        <v>9</v>
      </c>
    </row>
    <row r="247" spans="1:10" hidden="1" x14ac:dyDescent="0.3">
      <c r="A247" s="4">
        <v>246</v>
      </c>
      <c r="B247" s="4" t="s">
        <v>551</v>
      </c>
      <c r="C247" s="4" t="s">
        <v>543</v>
      </c>
      <c r="D247" s="4" t="s">
        <v>17</v>
      </c>
      <c r="E247" s="5">
        <v>44761</v>
      </c>
      <c r="F247" s="4" t="s">
        <v>12</v>
      </c>
      <c r="G247" s="4" t="s">
        <v>13</v>
      </c>
      <c r="H247" s="4" t="s">
        <v>552</v>
      </c>
      <c r="I247" s="4" t="s">
        <v>15</v>
      </c>
      <c r="J247" s="4">
        <v>9</v>
      </c>
    </row>
    <row r="248" spans="1:10" x14ac:dyDescent="0.3">
      <c r="A248" s="4">
        <v>247</v>
      </c>
      <c r="B248" s="4" t="s">
        <v>553</v>
      </c>
      <c r="C248" s="4" t="s">
        <v>545</v>
      </c>
      <c r="D248" s="4" t="s">
        <v>22</v>
      </c>
      <c r="E248" s="5">
        <v>44735</v>
      </c>
      <c r="F248" s="4" t="s">
        <v>18</v>
      </c>
      <c r="G248" s="4" t="s">
        <v>13</v>
      </c>
      <c r="H248" s="4" t="s">
        <v>554</v>
      </c>
      <c r="I248" s="4" t="s">
        <v>20</v>
      </c>
      <c r="J248" s="4">
        <v>9</v>
      </c>
    </row>
    <row r="249" spans="1:10" hidden="1" x14ac:dyDescent="0.3">
      <c r="A249" s="4">
        <v>248</v>
      </c>
      <c r="B249" s="4" t="s">
        <v>555</v>
      </c>
      <c r="C249" s="4" t="s">
        <v>547</v>
      </c>
      <c r="D249" s="4" t="s">
        <v>28</v>
      </c>
      <c r="E249" s="5">
        <v>44753</v>
      </c>
      <c r="F249" s="4" t="s">
        <v>18</v>
      </c>
      <c r="G249" s="4" t="s">
        <v>13</v>
      </c>
      <c r="H249" s="4" t="s">
        <v>556</v>
      </c>
      <c r="I249" s="4" t="s">
        <v>26</v>
      </c>
      <c r="J249" s="4">
        <v>9</v>
      </c>
    </row>
    <row r="250" spans="1:10" hidden="1" x14ac:dyDescent="0.3">
      <c r="A250" s="4">
        <v>249</v>
      </c>
      <c r="B250" s="4" t="s">
        <v>557</v>
      </c>
      <c r="C250" s="4" t="s">
        <v>549</v>
      </c>
      <c r="D250" s="4" t="s">
        <v>31</v>
      </c>
      <c r="E250" s="5">
        <v>44732</v>
      </c>
      <c r="F250" s="4" t="s">
        <v>12</v>
      </c>
      <c r="G250" s="4" t="s">
        <v>13</v>
      </c>
      <c r="H250" s="4" t="s">
        <v>558</v>
      </c>
      <c r="I250" s="4" t="s">
        <v>15</v>
      </c>
      <c r="J250" s="4">
        <v>9</v>
      </c>
    </row>
    <row r="251" spans="1:10" hidden="1" x14ac:dyDescent="0.3">
      <c r="A251" s="4">
        <v>250</v>
      </c>
      <c r="B251" s="4" t="s">
        <v>559</v>
      </c>
      <c r="C251" s="4" t="s">
        <v>551</v>
      </c>
      <c r="D251" s="4" t="s">
        <v>34</v>
      </c>
      <c r="E251" s="5">
        <v>44748</v>
      </c>
      <c r="F251" s="4" t="s">
        <v>18</v>
      </c>
      <c r="G251" s="4" t="s">
        <v>13</v>
      </c>
      <c r="H251" s="4" t="s">
        <v>560</v>
      </c>
      <c r="I251" s="4" t="s">
        <v>15</v>
      </c>
      <c r="J251" s="4">
        <v>7</v>
      </c>
    </row>
    <row r="252" spans="1:10" hidden="1" x14ac:dyDescent="0.3">
      <c r="A252" s="4">
        <v>251</v>
      </c>
      <c r="B252" s="4" t="s">
        <v>561</v>
      </c>
      <c r="C252" s="4" t="s">
        <v>553</v>
      </c>
      <c r="D252" s="4" t="s">
        <v>11</v>
      </c>
      <c r="E252" s="5">
        <v>44731</v>
      </c>
      <c r="F252" s="4" t="s">
        <v>12</v>
      </c>
      <c r="G252" s="4" t="s">
        <v>13</v>
      </c>
      <c r="H252" s="4" t="s">
        <v>562</v>
      </c>
      <c r="I252" s="4" t="s">
        <v>15</v>
      </c>
      <c r="J252" s="4">
        <v>9</v>
      </c>
    </row>
    <row r="253" spans="1:10" x14ac:dyDescent="0.3">
      <c r="A253" s="4">
        <v>252</v>
      </c>
      <c r="B253" s="4" t="s">
        <v>563</v>
      </c>
      <c r="C253" s="4" t="s">
        <v>555</v>
      </c>
      <c r="D253" s="4" t="s">
        <v>17</v>
      </c>
      <c r="E253" s="5">
        <v>44725</v>
      </c>
      <c r="F253" s="4" t="s">
        <v>18</v>
      </c>
      <c r="G253" s="4" t="s">
        <v>13</v>
      </c>
      <c r="H253" s="4" t="s">
        <v>564</v>
      </c>
      <c r="I253" s="4" t="s">
        <v>20</v>
      </c>
      <c r="J253" s="4">
        <v>7</v>
      </c>
    </row>
    <row r="254" spans="1:10" hidden="1" x14ac:dyDescent="0.3">
      <c r="A254" s="4">
        <v>253</v>
      </c>
      <c r="B254" s="4" t="s">
        <v>565</v>
      </c>
      <c r="C254" s="4" t="s">
        <v>557</v>
      </c>
      <c r="D254" s="4" t="s">
        <v>22</v>
      </c>
      <c r="E254" s="5">
        <v>44753</v>
      </c>
      <c r="F254" s="4" t="s">
        <v>23</v>
      </c>
      <c r="G254" s="4" t="s">
        <v>24</v>
      </c>
      <c r="H254" s="4" t="s">
        <v>566</v>
      </c>
      <c r="I254" s="4" t="s">
        <v>26</v>
      </c>
      <c r="J254" s="4">
        <v>8</v>
      </c>
    </row>
    <row r="255" spans="1:10" hidden="1" x14ac:dyDescent="0.3">
      <c r="A255" s="4">
        <v>254</v>
      </c>
      <c r="B255" s="4" t="s">
        <v>567</v>
      </c>
      <c r="C255" s="4" t="s">
        <v>559</v>
      </c>
      <c r="D255" s="4" t="s">
        <v>28</v>
      </c>
      <c r="E255" s="5">
        <v>44738</v>
      </c>
      <c r="F255" s="4" t="s">
        <v>12</v>
      </c>
      <c r="G255" s="4" t="s">
        <v>13</v>
      </c>
      <c r="H255" s="4" t="s">
        <v>568</v>
      </c>
      <c r="I255" s="4" t="s">
        <v>15</v>
      </c>
      <c r="J255" s="4">
        <v>6</v>
      </c>
    </row>
    <row r="256" spans="1:10" x14ac:dyDescent="0.3">
      <c r="A256" s="4">
        <v>255</v>
      </c>
      <c r="B256" s="4" t="s">
        <v>569</v>
      </c>
      <c r="C256" s="4" t="s">
        <v>561</v>
      </c>
      <c r="D256" s="4" t="s">
        <v>31</v>
      </c>
      <c r="E256" s="5">
        <v>44762</v>
      </c>
      <c r="F256" s="4" t="s">
        <v>18</v>
      </c>
      <c r="G256" s="4" t="s">
        <v>13</v>
      </c>
      <c r="H256" s="4" t="s">
        <v>570</v>
      </c>
      <c r="I256" s="4" t="s">
        <v>20</v>
      </c>
      <c r="J256" s="4">
        <v>2</v>
      </c>
    </row>
    <row r="257" spans="1:10" hidden="1" x14ac:dyDescent="0.3">
      <c r="A257" s="4">
        <v>256</v>
      </c>
      <c r="B257" s="4" t="s">
        <v>571</v>
      </c>
      <c r="C257" s="4" t="s">
        <v>563</v>
      </c>
      <c r="D257" s="4" t="s">
        <v>34</v>
      </c>
      <c r="E257" s="5">
        <v>44756</v>
      </c>
      <c r="F257" s="4" t="s">
        <v>18</v>
      </c>
      <c r="G257" s="4" t="s">
        <v>13</v>
      </c>
      <c r="H257" s="4" t="s">
        <v>572</v>
      </c>
      <c r="I257" s="4" t="s">
        <v>26</v>
      </c>
      <c r="J257" s="4">
        <v>4</v>
      </c>
    </row>
    <row r="258" spans="1:10" hidden="1" x14ac:dyDescent="0.3">
      <c r="A258" s="4">
        <v>257</v>
      </c>
      <c r="B258" s="4" t="s">
        <v>573</v>
      </c>
      <c r="C258" s="4" t="s">
        <v>565</v>
      </c>
      <c r="D258" s="4" t="s">
        <v>37</v>
      </c>
      <c r="E258" s="5">
        <v>44744</v>
      </c>
      <c r="F258" s="4" t="s">
        <v>12</v>
      </c>
      <c r="G258" s="4" t="s">
        <v>13</v>
      </c>
      <c r="H258" s="4" t="s">
        <v>574</v>
      </c>
      <c r="I258" s="4" t="s">
        <v>15</v>
      </c>
      <c r="J258" s="4">
        <v>1</v>
      </c>
    </row>
    <row r="259" spans="1:10" x14ac:dyDescent="0.3">
      <c r="A259" s="4">
        <v>258</v>
      </c>
      <c r="B259" s="4" t="s">
        <v>575</v>
      </c>
      <c r="C259" s="4" t="s">
        <v>567</v>
      </c>
      <c r="D259" s="4" t="s">
        <v>37</v>
      </c>
      <c r="E259" s="5">
        <v>44753</v>
      </c>
      <c r="F259" s="4" t="s">
        <v>18</v>
      </c>
      <c r="G259" s="4" t="s">
        <v>13</v>
      </c>
      <c r="H259" s="4" t="s">
        <v>576</v>
      </c>
      <c r="I259" s="4" t="s">
        <v>20</v>
      </c>
      <c r="J259" s="4">
        <v>9</v>
      </c>
    </row>
    <row r="260" spans="1:10" hidden="1" x14ac:dyDescent="0.3">
      <c r="A260" s="4">
        <v>259</v>
      </c>
      <c r="B260" s="4" t="s">
        <v>577</v>
      </c>
      <c r="C260" s="4" t="s">
        <v>569</v>
      </c>
      <c r="D260" s="4" t="s">
        <v>43</v>
      </c>
      <c r="E260" s="5">
        <v>44762</v>
      </c>
      <c r="F260" s="4" t="s">
        <v>18</v>
      </c>
      <c r="G260" s="4" t="s">
        <v>24</v>
      </c>
      <c r="H260" s="4" t="s">
        <v>578</v>
      </c>
      <c r="I260" s="4" t="s">
        <v>26</v>
      </c>
      <c r="J260" s="4">
        <v>6</v>
      </c>
    </row>
    <row r="261" spans="1:10" hidden="1" x14ac:dyDescent="0.3">
      <c r="A261" s="4">
        <v>260</v>
      </c>
      <c r="B261" s="4" t="s">
        <v>579</v>
      </c>
      <c r="C261" s="4" t="s">
        <v>571</v>
      </c>
      <c r="D261" s="4" t="s">
        <v>34</v>
      </c>
      <c r="E261" s="5">
        <v>44740</v>
      </c>
      <c r="F261" s="4" t="s">
        <v>12</v>
      </c>
      <c r="G261" s="4" t="s">
        <v>13</v>
      </c>
      <c r="H261" s="4" t="s">
        <v>580</v>
      </c>
      <c r="I261" s="4" t="s">
        <v>15</v>
      </c>
      <c r="J261" s="4">
        <v>9</v>
      </c>
    </row>
    <row r="262" spans="1:10" x14ac:dyDescent="0.3">
      <c r="A262" s="4">
        <v>261</v>
      </c>
      <c r="B262" s="4" t="s">
        <v>581</v>
      </c>
      <c r="C262" s="4" t="s">
        <v>573</v>
      </c>
      <c r="D262" s="4" t="s">
        <v>48</v>
      </c>
      <c r="E262" s="5">
        <v>44729</v>
      </c>
      <c r="F262" s="4" t="s">
        <v>18</v>
      </c>
      <c r="G262" s="4" t="s">
        <v>13</v>
      </c>
      <c r="H262" s="4" t="s">
        <v>582</v>
      </c>
      <c r="I262" s="4" t="s">
        <v>20</v>
      </c>
      <c r="J262" s="4">
        <v>9</v>
      </c>
    </row>
    <row r="263" spans="1:10" hidden="1" x14ac:dyDescent="0.3">
      <c r="A263" s="4">
        <v>262</v>
      </c>
      <c r="B263" s="4" t="s">
        <v>583</v>
      </c>
      <c r="C263" s="4" t="s">
        <v>575</v>
      </c>
      <c r="D263" s="4" t="s">
        <v>51</v>
      </c>
      <c r="E263" s="5">
        <v>44727</v>
      </c>
      <c r="F263" s="4" t="s">
        <v>23</v>
      </c>
      <c r="G263" s="4" t="s">
        <v>13</v>
      </c>
      <c r="H263" s="4" t="s">
        <v>584</v>
      </c>
      <c r="I263" s="4" t="s">
        <v>26</v>
      </c>
      <c r="J263" s="4">
        <v>3</v>
      </c>
    </row>
    <row r="264" spans="1:10" hidden="1" x14ac:dyDescent="0.3">
      <c r="A264" s="4">
        <v>263</v>
      </c>
      <c r="B264" s="4" t="s">
        <v>585</v>
      </c>
      <c r="C264" s="4" t="s">
        <v>577</v>
      </c>
      <c r="D264" s="4" t="s">
        <v>54</v>
      </c>
      <c r="E264" s="5">
        <v>44734</v>
      </c>
      <c r="F264" s="4" t="s">
        <v>12</v>
      </c>
      <c r="G264" s="4" t="s">
        <v>13</v>
      </c>
      <c r="H264" s="4" t="s">
        <v>586</v>
      </c>
      <c r="I264" s="4" t="s">
        <v>15</v>
      </c>
      <c r="J264" s="4">
        <v>2</v>
      </c>
    </row>
    <row r="265" spans="1:10" x14ac:dyDescent="0.3">
      <c r="A265" s="4">
        <v>264</v>
      </c>
      <c r="B265" s="4" t="s">
        <v>587</v>
      </c>
      <c r="C265" s="4" t="s">
        <v>579</v>
      </c>
      <c r="D265" s="4" t="s">
        <v>57</v>
      </c>
      <c r="E265" s="5">
        <v>44744</v>
      </c>
      <c r="F265" s="4" t="s">
        <v>18</v>
      </c>
      <c r="G265" s="4" t="s">
        <v>13</v>
      </c>
      <c r="H265" s="4" t="s">
        <v>588</v>
      </c>
      <c r="I265" s="4" t="s">
        <v>20</v>
      </c>
      <c r="J265" s="4">
        <v>3</v>
      </c>
    </row>
    <row r="266" spans="1:10" hidden="1" x14ac:dyDescent="0.3">
      <c r="A266" s="4">
        <v>265</v>
      </c>
      <c r="B266" s="4" t="s">
        <v>589</v>
      </c>
      <c r="C266" s="4" t="s">
        <v>581</v>
      </c>
      <c r="D266" s="4" t="s">
        <v>34</v>
      </c>
      <c r="E266" s="5">
        <v>44737</v>
      </c>
      <c r="F266" s="4" t="s">
        <v>23</v>
      </c>
      <c r="G266" s="4" t="s">
        <v>24</v>
      </c>
      <c r="H266" s="4" t="s">
        <v>590</v>
      </c>
      <c r="I266" s="4" t="s">
        <v>26</v>
      </c>
      <c r="J266" s="4">
        <v>10</v>
      </c>
    </row>
    <row r="267" spans="1:10" hidden="1" x14ac:dyDescent="0.3">
      <c r="A267" s="4">
        <v>266</v>
      </c>
      <c r="B267" s="4" t="s">
        <v>591</v>
      </c>
      <c r="C267" s="4" t="s">
        <v>583</v>
      </c>
      <c r="D267" s="4" t="s">
        <v>62</v>
      </c>
      <c r="E267" s="5">
        <v>44752</v>
      </c>
      <c r="F267" s="4" t="s">
        <v>12</v>
      </c>
      <c r="G267" s="4" t="s">
        <v>13</v>
      </c>
      <c r="H267" s="4" t="s">
        <v>592</v>
      </c>
      <c r="I267" s="4" t="s">
        <v>15</v>
      </c>
      <c r="J267" s="4">
        <v>3</v>
      </c>
    </row>
    <row r="268" spans="1:10" x14ac:dyDescent="0.3">
      <c r="A268" s="4">
        <v>267</v>
      </c>
      <c r="B268" s="4" t="s">
        <v>593</v>
      </c>
      <c r="C268" s="4" t="s">
        <v>585</v>
      </c>
      <c r="D268" s="4" t="s">
        <v>51</v>
      </c>
      <c r="E268" s="5">
        <v>44736</v>
      </c>
      <c r="F268" s="4" t="s">
        <v>18</v>
      </c>
      <c r="G268" s="4" t="s">
        <v>13</v>
      </c>
      <c r="H268" s="4" t="s">
        <v>594</v>
      </c>
      <c r="I268" s="4" t="s">
        <v>20</v>
      </c>
      <c r="J268" s="4">
        <v>1</v>
      </c>
    </row>
    <row r="269" spans="1:10" hidden="1" x14ac:dyDescent="0.3">
      <c r="A269" s="4">
        <v>268</v>
      </c>
      <c r="B269" s="4" t="s">
        <v>595</v>
      </c>
      <c r="C269" s="4" t="s">
        <v>587</v>
      </c>
      <c r="D269" s="4" t="s">
        <v>31</v>
      </c>
      <c r="E269" s="5">
        <v>44752</v>
      </c>
      <c r="F269" s="4" t="s">
        <v>23</v>
      </c>
      <c r="G269" s="4" t="s">
        <v>13</v>
      </c>
      <c r="H269" s="4" t="s">
        <v>596</v>
      </c>
      <c r="I269" s="4" t="s">
        <v>26</v>
      </c>
      <c r="J269" s="4">
        <v>5</v>
      </c>
    </row>
    <row r="270" spans="1:10" hidden="1" x14ac:dyDescent="0.3">
      <c r="A270" s="4">
        <v>269</v>
      </c>
      <c r="B270" s="4" t="s">
        <v>597</v>
      </c>
      <c r="C270" s="4" t="s">
        <v>589</v>
      </c>
      <c r="D270" s="4" t="s">
        <v>69</v>
      </c>
      <c r="E270" s="5">
        <v>44759</v>
      </c>
      <c r="F270" s="4" t="s">
        <v>12</v>
      </c>
      <c r="G270" s="4" t="s">
        <v>13</v>
      </c>
      <c r="H270" s="4" t="s">
        <v>598</v>
      </c>
      <c r="I270" s="4" t="s">
        <v>15</v>
      </c>
      <c r="J270" s="4">
        <v>1</v>
      </c>
    </row>
    <row r="271" spans="1:10" x14ac:dyDescent="0.3">
      <c r="A271" s="4">
        <v>270</v>
      </c>
      <c r="B271" s="4" t="s">
        <v>599</v>
      </c>
      <c r="C271" s="4" t="s">
        <v>591</v>
      </c>
      <c r="D271" s="4" t="s">
        <v>72</v>
      </c>
      <c r="E271" s="5">
        <v>44763</v>
      </c>
      <c r="F271" s="4" t="s">
        <v>18</v>
      </c>
      <c r="G271" s="4" t="s">
        <v>13</v>
      </c>
      <c r="H271" s="4" t="s">
        <v>600</v>
      </c>
      <c r="I271" s="4" t="s">
        <v>20</v>
      </c>
      <c r="J271" s="4">
        <v>5</v>
      </c>
    </row>
    <row r="272" spans="1:10" hidden="1" x14ac:dyDescent="0.3">
      <c r="A272" s="4">
        <v>271</v>
      </c>
      <c r="B272" s="4" t="s">
        <v>601</v>
      </c>
      <c r="C272" s="4" t="s">
        <v>593</v>
      </c>
      <c r="D272" s="4" t="s">
        <v>75</v>
      </c>
      <c r="E272" s="5">
        <v>44763</v>
      </c>
      <c r="F272" s="4" t="s">
        <v>18</v>
      </c>
      <c r="G272" s="4" t="s">
        <v>24</v>
      </c>
      <c r="H272" s="4" t="s">
        <v>602</v>
      </c>
      <c r="I272" s="4" t="s">
        <v>26</v>
      </c>
      <c r="J272" s="4">
        <v>5</v>
      </c>
    </row>
    <row r="273" spans="1:10" hidden="1" x14ac:dyDescent="0.3">
      <c r="A273" s="4">
        <v>272</v>
      </c>
      <c r="B273" s="4" t="s">
        <v>603</v>
      </c>
      <c r="C273" s="4" t="s">
        <v>595</v>
      </c>
      <c r="D273" s="4" t="s">
        <v>78</v>
      </c>
      <c r="E273" s="5">
        <v>44750</v>
      </c>
      <c r="F273" s="4" t="s">
        <v>12</v>
      </c>
      <c r="G273" s="4" t="s">
        <v>13</v>
      </c>
      <c r="H273" s="4" t="s">
        <v>604</v>
      </c>
      <c r="I273" s="4" t="s">
        <v>15</v>
      </c>
      <c r="J273" s="4">
        <v>3</v>
      </c>
    </row>
    <row r="274" spans="1:10" x14ac:dyDescent="0.3">
      <c r="A274" s="4">
        <v>273</v>
      </c>
      <c r="B274" s="4" t="s">
        <v>605</v>
      </c>
      <c r="C274" s="4" t="s">
        <v>597</v>
      </c>
      <c r="D274" s="4" t="s">
        <v>81</v>
      </c>
      <c r="E274" s="5">
        <v>44751</v>
      </c>
      <c r="F274" s="4" t="s">
        <v>18</v>
      </c>
      <c r="G274" s="4" t="s">
        <v>13</v>
      </c>
      <c r="H274" s="4" t="s">
        <v>606</v>
      </c>
      <c r="I274" s="4" t="s">
        <v>20</v>
      </c>
      <c r="J274" s="4">
        <v>3</v>
      </c>
    </row>
    <row r="275" spans="1:10" hidden="1" x14ac:dyDescent="0.3">
      <c r="A275" s="4">
        <v>274</v>
      </c>
      <c r="B275" s="4" t="s">
        <v>607</v>
      </c>
      <c r="C275" s="4" t="s">
        <v>599</v>
      </c>
      <c r="D275" s="4" t="s">
        <v>84</v>
      </c>
      <c r="E275" s="5">
        <v>44736</v>
      </c>
      <c r="F275" s="4" t="s">
        <v>23</v>
      </c>
      <c r="G275" s="4" t="s">
        <v>13</v>
      </c>
      <c r="H275" s="4" t="s">
        <v>608</v>
      </c>
      <c r="I275" s="4" t="s">
        <v>26</v>
      </c>
      <c r="J275" s="4">
        <v>7</v>
      </c>
    </row>
    <row r="276" spans="1:10" hidden="1" x14ac:dyDescent="0.3">
      <c r="A276" s="4">
        <v>275</v>
      </c>
      <c r="B276" s="4" t="s">
        <v>609</v>
      </c>
      <c r="C276" s="4" t="s">
        <v>601</v>
      </c>
      <c r="D276" s="4" t="s">
        <v>87</v>
      </c>
      <c r="E276" s="5">
        <v>44737</v>
      </c>
      <c r="F276" s="4" t="s">
        <v>12</v>
      </c>
      <c r="G276" s="4" t="s">
        <v>13</v>
      </c>
      <c r="H276" s="4" t="s">
        <v>610</v>
      </c>
      <c r="I276" s="4" t="s">
        <v>15</v>
      </c>
      <c r="J276" s="4">
        <v>4</v>
      </c>
    </row>
    <row r="277" spans="1:10" x14ac:dyDescent="0.3">
      <c r="A277" s="4">
        <v>276</v>
      </c>
      <c r="B277" s="4" t="s">
        <v>611</v>
      </c>
      <c r="C277" s="4" t="s">
        <v>603</v>
      </c>
      <c r="D277" s="4" t="s">
        <v>90</v>
      </c>
      <c r="E277" s="5">
        <v>44744</v>
      </c>
      <c r="F277" s="4" t="s">
        <v>18</v>
      </c>
      <c r="G277" s="4" t="s">
        <v>13</v>
      </c>
      <c r="H277" s="4" t="s">
        <v>612</v>
      </c>
      <c r="I277" s="4" t="s">
        <v>20</v>
      </c>
      <c r="J277" s="4">
        <v>3</v>
      </c>
    </row>
    <row r="278" spans="1:10" hidden="1" x14ac:dyDescent="0.3">
      <c r="A278" s="4">
        <v>277</v>
      </c>
      <c r="B278" s="4" t="s">
        <v>613</v>
      </c>
      <c r="C278" s="4" t="s">
        <v>605</v>
      </c>
      <c r="D278" s="4" t="s">
        <v>93</v>
      </c>
      <c r="E278" s="5">
        <v>44735</v>
      </c>
      <c r="F278" s="4" t="s">
        <v>23</v>
      </c>
      <c r="G278" s="4" t="s">
        <v>24</v>
      </c>
      <c r="H278" s="4" t="s">
        <v>614</v>
      </c>
      <c r="I278" s="4" t="s">
        <v>26</v>
      </c>
      <c r="J278" s="4">
        <v>8</v>
      </c>
    </row>
    <row r="279" spans="1:10" hidden="1" x14ac:dyDescent="0.3">
      <c r="A279" s="4">
        <v>278</v>
      </c>
      <c r="B279" s="4" t="s">
        <v>615</v>
      </c>
      <c r="C279" s="4" t="s">
        <v>607</v>
      </c>
      <c r="D279" s="4" t="s">
        <v>97</v>
      </c>
      <c r="E279" s="5">
        <v>44751</v>
      </c>
      <c r="F279" s="4" t="s">
        <v>12</v>
      </c>
      <c r="G279" s="4" t="s">
        <v>13</v>
      </c>
      <c r="H279" s="4" t="s">
        <v>616</v>
      </c>
      <c r="I279" s="4" t="s">
        <v>15</v>
      </c>
      <c r="J279" s="4">
        <v>2</v>
      </c>
    </row>
    <row r="280" spans="1:10" x14ac:dyDescent="0.3">
      <c r="A280" s="4">
        <v>279</v>
      </c>
      <c r="B280" s="4" t="s">
        <v>617</v>
      </c>
      <c r="C280" s="4" t="s">
        <v>609</v>
      </c>
      <c r="D280" s="4" t="s">
        <v>100</v>
      </c>
      <c r="E280" s="5">
        <v>44726</v>
      </c>
      <c r="F280" s="4" t="s">
        <v>18</v>
      </c>
      <c r="G280" s="4" t="s">
        <v>13</v>
      </c>
      <c r="H280" s="4" t="s">
        <v>618</v>
      </c>
      <c r="I280" s="4" t="s">
        <v>20</v>
      </c>
      <c r="J280" s="4">
        <v>9</v>
      </c>
    </row>
    <row r="281" spans="1:10" hidden="1" x14ac:dyDescent="0.3">
      <c r="A281" s="4">
        <v>280</v>
      </c>
      <c r="B281" s="4" t="s">
        <v>619</v>
      </c>
      <c r="C281" s="4" t="s">
        <v>611</v>
      </c>
      <c r="D281" s="4" t="s">
        <v>103</v>
      </c>
      <c r="E281" s="5">
        <v>44749</v>
      </c>
      <c r="F281" s="4" t="s">
        <v>23</v>
      </c>
      <c r="G281" s="4" t="s">
        <v>13</v>
      </c>
      <c r="H281" s="4" t="s">
        <v>620</v>
      </c>
      <c r="I281" s="4" t="s">
        <v>26</v>
      </c>
      <c r="J281" s="4">
        <v>6</v>
      </c>
    </row>
    <row r="282" spans="1:10" hidden="1" x14ac:dyDescent="0.3">
      <c r="A282" s="4">
        <v>281</v>
      </c>
      <c r="B282" s="4" t="s">
        <v>621</v>
      </c>
      <c r="C282" s="4" t="s">
        <v>613</v>
      </c>
      <c r="D282" s="4" t="s">
        <v>106</v>
      </c>
      <c r="E282" s="5">
        <v>44734</v>
      </c>
      <c r="F282" s="4" t="s">
        <v>12</v>
      </c>
      <c r="G282" s="4" t="s">
        <v>13</v>
      </c>
      <c r="H282" s="4" t="s">
        <v>622</v>
      </c>
      <c r="I282" s="4" t="s">
        <v>15</v>
      </c>
      <c r="J282" s="4">
        <v>7</v>
      </c>
    </row>
    <row r="283" spans="1:10" x14ac:dyDescent="0.3">
      <c r="A283" s="4">
        <v>282</v>
      </c>
      <c r="B283" s="4" t="s">
        <v>623</v>
      </c>
      <c r="C283" s="4" t="s">
        <v>615</v>
      </c>
      <c r="D283" s="4" t="s">
        <v>109</v>
      </c>
      <c r="E283" s="5">
        <v>44726</v>
      </c>
      <c r="F283" s="4" t="s">
        <v>18</v>
      </c>
      <c r="G283" s="4" t="s">
        <v>13</v>
      </c>
      <c r="H283" s="4" t="s">
        <v>624</v>
      </c>
      <c r="I283" s="4" t="s">
        <v>20</v>
      </c>
      <c r="J283" s="4">
        <v>9</v>
      </c>
    </row>
    <row r="284" spans="1:10" hidden="1" x14ac:dyDescent="0.3">
      <c r="A284" s="4">
        <v>283</v>
      </c>
      <c r="B284" s="4" t="s">
        <v>625</v>
      </c>
      <c r="C284" s="4" t="s">
        <v>617</v>
      </c>
      <c r="D284" s="4" t="s">
        <v>57</v>
      </c>
      <c r="E284" s="5">
        <v>44743</v>
      </c>
      <c r="F284" s="4" t="s">
        <v>18</v>
      </c>
      <c r="G284" s="4" t="s">
        <v>24</v>
      </c>
      <c r="H284" s="4" t="s">
        <v>626</v>
      </c>
      <c r="I284" s="4" t="s">
        <v>26</v>
      </c>
      <c r="J284" s="4">
        <v>2</v>
      </c>
    </row>
    <row r="285" spans="1:10" hidden="1" x14ac:dyDescent="0.3">
      <c r="A285" s="4">
        <v>284</v>
      </c>
      <c r="B285" s="4" t="s">
        <v>627</v>
      </c>
      <c r="C285" s="4" t="s">
        <v>619</v>
      </c>
      <c r="D285" s="4" t="s">
        <v>81</v>
      </c>
      <c r="E285" s="5">
        <v>44742</v>
      </c>
      <c r="F285" s="4" t="s">
        <v>12</v>
      </c>
      <c r="G285" s="4" t="s">
        <v>13</v>
      </c>
      <c r="H285" s="4" t="s">
        <v>628</v>
      </c>
      <c r="I285" s="4" t="s">
        <v>15</v>
      </c>
      <c r="J285" s="4">
        <v>9</v>
      </c>
    </row>
    <row r="286" spans="1:10" x14ac:dyDescent="0.3">
      <c r="A286" s="4">
        <v>285</v>
      </c>
      <c r="B286" s="4" t="s">
        <v>629</v>
      </c>
      <c r="C286" s="4" t="s">
        <v>621</v>
      </c>
      <c r="D286" s="4" t="s">
        <v>97</v>
      </c>
      <c r="E286" s="5">
        <v>44747</v>
      </c>
      <c r="F286" s="4" t="s">
        <v>18</v>
      </c>
      <c r="G286" s="4" t="s">
        <v>13</v>
      </c>
      <c r="H286" s="4" t="s">
        <v>630</v>
      </c>
      <c r="I286" s="4" t="s">
        <v>20</v>
      </c>
      <c r="J286" s="4">
        <v>10</v>
      </c>
    </row>
    <row r="287" spans="1:10" hidden="1" x14ac:dyDescent="0.3">
      <c r="A287" s="4">
        <v>286</v>
      </c>
      <c r="B287" s="4" t="s">
        <v>631</v>
      </c>
      <c r="C287" s="4" t="s">
        <v>623</v>
      </c>
      <c r="D287" s="4" t="s">
        <v>31</v>
      </c>
      <c r="E287" s="5">
        <v>44764</v>
      </c>
      <c r="F287" s="4" t="s">
        <v>23</v>
      </c>
      <c r="G287" s="4" t="s">
        <v>13</v>
      </c>
      <c r="H287" s="4" t="s">
        <v>632</v>
      </c>
      <c r="I287" s="4" t="s">
        <v>26</v>
      </c>
      <c r="J287" s="4">
        <v>1</v>
      </c>
    </row>
    <row r="288" spans="1:10" hidden="1" x14ac:dyDescent="0.3">
      <c r="A288" s="4">
        <v>287</v>
      </c>
      <c r="B288" s="4" t="s">
        <v>633</v>
      </c>
      <c r="C288" s="4" t="s">
        <v>625</v>
      </c>
      <c r="D288" s="4" t="s">
        <v>62</v>
      </c>
      <c r="E288" s="5">
        <v>44735</v>
      </c>
      <c r="F288" s="4" t="s">
        <v>12</v>
      </c>
      <c r="G288" s="4" t="s">
        <v>13</v>
      </c>
      <c r="H288" s="4" t="s">
        <v>634</v>
      </c>
      <c r="I288" s="4" t="s">
        <v>15</v>
      </c>
      <c r="J288" s="4">
        <v>1</v>
      </c>
    </row>
    <row r="289" spans="1:10" x14ac:dyDescent="0.3">
      <c r="A289" s="4">
        <v>288</v>
      </c>
      <c r="B289" s="4" t="s">
        <v>635</v>
      </c>
      <c r="C289" s="4" t="s">
        <v>627</v>
      </c>
      <c r="D289" s="4" t="s">
        <v>103</v>
      </c>
      <c r="E289" s="5">
        <v>44737</v>
      </c>
      <c r="F289" s="4" t="s">
        <v>18</v>
      </c>
      <c r="G289" s="4" t="s">
        <v>13</v>
      </c>
      <c r="H289" s="4" t="s">
        <v>636</v>
      </c>
      <c r="I289" s="4" t="s">
        <v>20</v>
      </c>
      <c r="J289" s="4">
        <v>10</v>
      </c>
    </row>
    <row r="290" spans="1:10" hidden="1" x14ac:dyDescent="0.3">
      <c r="A290" s="4">
        <v>289</v>
      </c>
      <c r="B290" s="4" t="s">
        <v>637</v>
      </c>
      <c r="C290" s="4" t="s">
        <v>629</v>
      </c>
      <c r="D290" s="4" t="s">
        <v>106</v>
      </c>
      <c r="E290" s="5">
        <v>44749</v>
      </c>
      <c r="F290" s="4" t="s">
        <v>18</v>
      </c>
      <c r="G290" s="4" t="s">
        <v>24</v>
      </c>
      <c r="H290" s="4" t="s">
        <v>638</v>
      </c>
      <c r="I290" s="4" t="s">
        <v>26</v>
      </c>
      <c r="J290" s="4">
        <v>4</v>
      </c>
    </row>
    <row r="291" spans="1:10" hidden="1" x14ac:dyDescent="0.3">
      <c r="A291" s="4">
        <v>290</v>
      </c>
      <c r="B291" s="4" t="s">
        <v>639</v>
      </c>
      <c r="C291" s="4" t="s">
        <v>631</v>
      </c>
      <c r="D291" s="4" t="s">
        <v>128</v>
      </c>
      <c r="E291" s="5">
        <v>44729</v>
      </c>
      <c r="F291" s="4" t="s">
        <v>12</v>
      </c>
      <c r="G291" s="4" t="s">
        <v>13</v>
      </c>
      <c r="H291" s="4" t="s">
        <v>640</v>
      </c>
      <c r="I291" s="4" t="s">
        <v>15</v>
      </c>
      <c r="J291" s="4">
        <v>7</v>
      </c>
    </row>
    <row r="292" spans="1:10" x14ac:dyDescent="0.3">
      <c r="A292" s="4">
        <v>291</v>
      </c>
      <c r="B292" s="4" t="s">
        <v>641</v>
      </c>
      <c r="C292" s="4" t="s">
        <v>633</v>
      </c>
      <c r="D292" s="4" t="s">
        <v>48</v>
      </c>
      <c r="E292" s="5">
        <v>44738</v>
      </c>
      <c r="F292" s="4" t="s">
        <v>18</v>
      </c>
      <c r="G292" s="4" t="s">
        <v>13</v>
      </c>
      <c r="H292" s="4" t="s">
        <v>642</v>
      </c>
      <c r="I292" s="4" t="s">
        <v>20</v>
      </c>
      <c r="J292" s="4">
        <v>3</v>
      </c>
    </row>
    <row r="293" spans="1:10" hidden="1" x14ac:dyDescent="0.3">
      <c r="A293" s="4">
        <v>292</v>
      </c>
      <c r="B293" s="4" t="s">
        <v>643</v>
      </c>
      <c r="C293" s="4" t="s">
        <v>635</v>
      </c>
      <c r="D293" s="4" t="s">
        <v>133</v>
      </c>
      <c r="E293" s="5">
        <v>44740</v>
      </c>
      <c r="F293" s="4" t="s">
        <v>23</v>
      </c>
      <c r="G293" s="4" t="s">
        <v>13</v>
      </c>
      <c r="H293" s="4" t="s">
        <v>644</v>
      </c>
      <c r="I293" s="4" t="s">
        <v>26</v>
      </c>
      <c r="J293" s="4">
        <v>6</v>
      </c>
    </row>
    <row r="294" spans="1:10" hidden="1" x14ac:dyDescent="0.3">
      <c r="A294" s="4">
        <v>293</v>
      </c>
      <c r="B294" s="4" t="s">
        <v>645</v>
      </c>
      <c r="C294" s="4" t="s">
        <v>637</v>
      </c>
      <c r="D294" s="4" t="s">
        <v>136</v>
      </c>
      <c r="E294" s="5">
        <v>44755</v>
      </c>
      <c r="F294" s="4" t="s">
        <v>12</v>
      </c>
      <c r="G294" s="4" t="s">
        <v>13</v>
      </c>
      <c r="H294" s="4" t="s">
        <v>646</v>
      </c>
      <c r="I294" s="4" t="s">
        <v>15</v>
      </c>
      <c r="J294" s="4">
        <v>6</v>
      </c>
    </row>
    <row r="295" spans="1:10" x14ac:dyDescent="0.3">
      <c r="A295" s="4">
        <v>294</v>
      </c>
      <c r="B295" s="4" t="s">
        <v>647</v>
      </c>
      <c r="C295" s="4" t="s">
        <v>639</v>
      </c>
      <c r="D295" s="4" t="s">
        <v>139</v>
      </c>
      <c r="E295" s="5">
        <v>44755</v>
      </c>
      <c r="F295" s="4" t="s">
        <v>18</v>
      </c>
      <c r="G295" s="4" t="s">
        <v>13</v>
      </c>
      <c r="H295" s="4" t="s">
        <v>648</v>
      </c>
      <c r="I295" s="4" t="s">
        <v>20</v>
      </c>
      <c r="J295" s="4">
        <v>5</v>
      </c>
    </row>
    <row r="296" spans="1:10" hidden="1" x14ac:dyDescent="0.3">
      <c r="A296" s="4">
        <v>295</v>
      </c>
      <c r="B296" s="4" t="s">
        <v>649</v>
      </c>
      <c r="C296" s="4" t="s">
        <v>641</v>
      </c>
      <c r="D296" s="4" t="s">
        <v>142</v>
      </c>
      <c r="E296" s="5">
        <v>44764</v>
      </c>
      <c r="F296" s="4" t="s">
        <v>23</v>
      </c>
      <c r="G296" s="4" t="s">
        <v>24</v>
      </c>
      <c r="H296" s="4" t="s">
        <v>650</v>
      </c>
      <c r="I296" s="4" t="s">
        <v>26</v>
      </c>
      <c r="J296" s="4">
        <v>1</v>
      </c>
    </row>
    <row r="297" spans="1:10" hidden="1" x14ac:dyDescent="0.3">
      <c r="A297" s="4">
        <v>296</v>
      </c>
      <c r="B297" s="4" t="s">
        <v>651</v>
      </c>
      <c r="C297" s="4" t="s">
        <v>643</v>
      </c>
      <c r="D297" s="4" t="s">
        <v>145</v>
      </c>
      <c r="E297" s="5">
        <v>44735</v>
      </c>
      <c r="F297" s="4" t="s">
        <v>12</v>
      </c>
      <c r="G297" s="4" t="s">
        <v>13</v>
      </c>
      <c r="H297" s="4" t="s">
        <v>652</v>
      </c>
      <c r="I297" s="4" t="s">
        <v>15</v>
      </c>
      <c r="J297" s="4">
        <v>9</v>
      </c>
    </row>
    <row r="298" spans="1:10" x14ac:dyDescent="0.3">
      <c r="A298" s="4">
        <v>297</v>
      </c>
      <c r="B298" s="4" t="s">
        <v>653</v>
      </c>
      <c r="C298" s="4" t="s">
        <v>645</v>
      </c>
      <c r="D298" s="4" t="s">
        <v>148</v>
      </c>
      <c r="E298" s="5">
        <v>44734</v>
      </c>
      <c r="F298" s="4" t="s">
        <v>18</v>
      </c>
      <c r="G298" s="4" t="s">
        <v>13</v>
      </c>
      <c r="H298" s="4" t="s">
        <v>654</v>
      </c>
      <c r="I298" s="4" t="s">
        <v>20</v>
      </c>
      <c r="J298" s="4">
        <v>3</v>
      </c>
    </row>
    <row r="299" spans="1:10" hidden="1" x14ac:dyDescent="0.3">
      <c r="A299" s="4">
        <v>298</v>
      </c>
      <c r="B299" s="4" t="s">
        <v>655</v>
      </c>
      <c r="C299" s="4" t="s">
        <v>647</v>
      </c>
      <c r="D299" s="4" t="s">
        <v>151</v>
      </c>
      <c r="E299" s="5">
        <v>44728</v>
      </c>
      <c r="F299" s="4" t="s">
        <v>18</v>
      </c>
      <c r="G299" s="4" t="s">
        <v>13</v>
      </c>
      <c r="H299" s="4" t="s">
        <v>656</v>
      </c>
      <c r="I299" s="4" t="s">
        <v>26</v>
      </c>
      <c r="J299" s="4">
        <v>4</v>
      </c>
    </row>
    <row r="300" spans="1:10" hidden="1" x14ac:dyDescent="0.3">
      <c r="A300" s="4">
        <v>299</v>
      </c>
      <c r="B300" s="4" t="s">
        <v>657</v>
      </c>
      <c r="C300" s="4" t="s">
        <v>649</v>
      </c>
      <c r="D300" s="4" t="s">
        <v>154</v>
      </c>
      <c r="E300" s="5">
        <v>44739</v>
      </c>
      <c r="F300" s="4" t="s">
        <v>12</v>
      </c>
      <c r="G300" s="4" t="s">
        <v>13</v>
      </c>
      <c r="H300" s="4" t="s">
        <v>658</v>
      </c>
      <c r="I300" s="4" t="s">
        <v>15</v>
      </c>
      <c r="J300" s="4">
        <v>8</v>
      </c>
    </row>
    <row r="301" spans="1:10" hidden="1" x14ac:dyDescent="0.3">
      <c r="A301" s="4">
        <v>300</v>
      </c>
      <c r="B301" s="4" t="s">
        <v>659</v>
      </c>
      <c r="C301" s="4" t="s">
        <v>651</v>
      </c>
      <c r="D301" s="4" t="s">
        <v>157</v>
      </c>
      <c r="E301" s="5">
        <v>44765</v>
      </c>
      <c r="F301" s="4" t="s">
        <v>18</v>
      </c>
      <c r="G301" s="4" t="s">
        <v>13</v>
      </c>
      <c r="H301" s="4" t="s">
        <v>660</v>
      </c>
      <c r="I301" s="4" t="s">
        <v>15</v>
      </c>
      <c r="J301" s="4">
        <v>6</v>
      </c>
    </row>
    <row r="302" spans="1:10" hidden="1" x14ac:dyDescent="0.3">
      <c r="A302" s="4">
        <v>301</v>
      </c>
      <c r="B302" s="4" t="s">
        <v>661</v>
      </c>
      <c r="C302" s="4" t="s">
        <v>653</v>
      </c>
      <c r="D302" s="4" t="s">
        <v>11</v>
      </c>
      <c r="E302" s="5">
        <v>44740</v>
      </c>
      <c r="F302" s="4" t="s">
        <v>12</v>
      </c>
      <c r="G302" s="4" t="s">
        <v>13</v>
      </c>
      <c r="H302" s="4" t="s">
        <v>662</v>
      </c>
      <c r="I302" s="4" t="s">
        <v>15</v>
      </c>
      <c r="J302" s="4">
        <v>9</v>
      </c>
    </row>
    <row r="303" spans="1:10" x14ac:dyDescent="0.3">
      <c r="A303" s="4">
        <v>302</v>
      </c>
      <c r="B303" s="4" t="s">
        <v>663</v>
      </c>
      <c r="C303" s="4" t="s">
        <v>655</v>
      </c>
      <c r="D303" s="4" t="s">
        <v>17</v>
      </c>
      <c r="E303" s="5">
        <v>44734</v>
      </c>
      <c r="F303" s="4" t="s">
        <v>18</v>
      </c>
      <c r="G303" s="4" t="s">
        <v>13</v>
      </c>
      <c r="H303" s="4" t="s">
        <v>664</v>
      </c>
      <c r="I303" s="4" t="s">
        <v>20</v>
      </c>
      <c r="J303" s="4">
        <v>7</v>
      </c>
    </row>
    <row r="304" spans="1:10" hidden="1" x14ac:dyDescent="0.3">
      <c r="A304" s="4">
        <v>303</v>
      </c>
      <c r="B304" s="4" t="s">
        <v>665</v>
      </c>
      <c r="C304" s="4" t="s">
        <v>657</v>
      </c>
      <c r="D304" s="4" t="s">
        <v>22</v>
      </c>
      <c r="E304" s="5">
        <v>44727</v>
      </c>
      <c r="F304" s="4" t="s">
        <v>23</v>
      </c>
      <c r="G304" s="4" t="s">
        <v>24</v>
      </c>
      <c r="H304" s="4" t="s">
        <v>666</v>
      </c>
      <c r="I304" s="4" t="s">
        <v>26</v>
      </c>
      <c r="J304" s="4">
        <v>8</v>
      </c>
    </row>
    <row r="305" spans="1:10" hidden="1" x14ac:dyDescent="0.3">
      <c r="A305" s="4">
        <v>304</v>
      </c>
      <c r="B305" s="4" t="s">
        <v>667</v>
      </c>
      <c r="C305" s="4" t="s">
        <v>659</v>
      </c>
      <c r="D305" s="4" t="s">
        <v>28</v>
      </c>
      <c r="E305" s="5">
        <v>44737</v>
      </c>
      <c r="F305" s="4" t="s">
        <v>12</v>
      </c>
      <c r="G305" s="4" t="s">
        <v>13</v>
      </c>
      <c r="H305" s="4" t="s">
        <v>668</v>
      </c>
      <c r="I305" s="4" t="s">
        <v>15</v>
      </c>
      <c r="J305" s="4">
        <v>6</v>
      </c>
    </row>
    <row r="306" spans="1:10" x14ac:dyDescent="0.3">
      <c r="A306" s="4">
        <v>305</v>
      </c>
      <c r="B306" s="4" t="s">
        <v>669</v>
      </c>
      <c r="C306" s="4" t="s">
        <v>661</v>
      </c>
      <c r="D306" s="4" t="s">
        <v>31</v>
      </c>
      <c r="E306" s="5">
        <v>44747</v>
      </c>
      <c r="F306" s="4" t="s">
        <v>18</v>
      </c>
      <c r="G306" s="4" t="s">
        <v>13</v>
      </c>
      <c r="H306" s="4" t="s">
        <v>670</v>
      </c>
      <c r="I306" s="4" t="s">
        <v>20</v>
      </c>
      <c r="J306" s="4">
        <v>2</v>
      </c>
    </row>
    <row r="307" spans="1:10" hidden="1" x14ac:dyDescent="0.3">
      <c r="A307" s="4">
        <v>306</v>
      </c>
      <c r="B307" s="4" t="s">
        <v>671</v>
      </c>
      <c r="C307" s="4" t="s">
        <v>663</v>
      </c>
      <c r="D307" s="4" t="s">
        <v>34</v>
      </c>
      <c r="E307" s="5">
        <v>44754</v>
      </c>
      <c r="F307" s="4" t="s">
        <v>18</v>
      </c>
      <c r="G307" s="4" t="s">
        <v>13</v>
      </c>
      <c r="H307" s="4" t="s">
        <v>672</v>
      </c>
      <c r="I307" s="4" t="s">
        <v>26</v>
      </c>
      <c r="J307" s="4">
        <v>4</v>
      </c>
    </row>
    <row r="308" spans="1:10" hidden="1" x14ac:dyDescent="0.3">
      <c r="A308" s="4">
        <v>307</v>
      </c>
      <c r="B308" s="4" t="s">
        <v>673</v>
      </c>
      <c r="C308" s="4" t="s">
        <v>665</v>
      </c>
      <c r="D308" s="4" t="s">
        <v>37</v>
      </c>
      <c r="E308" s="5">
        <v>44760</v>
      </c>
      <c r="F308" s="4" t="s">
        <v>12</v>
      </c>
      <c r="G308" s="4" t="s">
        <v>13</v>
      </c>
      <c r="H308" s="4" t="s">
        <v>674</v>
      </c>
      <c r="I308" s="4" t="s">
        <v>15</v>
      </c>
      <c r="J308" s="4">
        <v>1</v>
      </c>
    </row>
    <row r="309" spans="1:10" x14ac:dyDescent="0.3">
      <c r="A309" s="4">
        <v>308</v>
      </c>
      <c r="B309" s="4" t="s">
        <v>675</v>
      </c>
      <c r="C309" s="4" t="s">
        <v>667</v>
      </c>
      <c r="D309" s="4" t="s">
        <v>37</v>
      </c>
      <c r="E309" s="5">
        <v>44759</v>
      </c>
      <c r="F309" s="4" t="s">
        <v>18</v>
      </c>
      <c r="G309" s="4" t="s">
        <v>13</v>
      </c>
      <c r="H309" s="4" t="s">
        <v>676</v>
      </c>
      <c r="I309" s="4" t="s">
        <v>20</v>
      </c>
      <c r="J309" s="4">
        <v>9</v>
      </c>
    </row>
    <row r="310" spans="1:10" hidden="1" x14ac:dyDescent="0.3">
      <c r="A310" s="4">
        <v>309</v>
      </c>
      <c r="B310" s="4" t="s">
        <v>677</v>
      </c>
      <c r="C310" s="4" t="s">
        <v>669</v>
      </c>
      <c r="D310" s="4" t="s">
        <v>43</v>
      </c>
      <c r="E310" s="5">
        <v>44735</v>
      </c>
      <c r="F310" s="4" t="s">
        <v>12</v>
      </c>
      <c r="G310" s="4" t="s">
        <v>24</v>
      </c>
      <c r="H310" s="4" t="s">
        <v>678</v>
      </c>
      <c r="I310" s="4" t="s">
        <v>26</v>
      </c>
      <c r="J310" s="4">
        <v>6</v>
      </c>
    </row>
    <row r="311" spans="1:10" hidden="1" x14ac:dyDescent="0.3">
      <c r="A311" s="4">
        <v>310</v>
      </c>
      <c r="B311" s="4" t="s">
        <v>679</v>
      </c>
      <c r="C311" s="4" t="s">
        <v>671</v>
      </c>
      <c r="D311" s="4" t="s">
        <v>178</v>
      </c>
      <c r="E311" s="5">
        <v>44734</v>
      </c>
      <c r="F311" s="4" t="s">
        <v>18</v>
      </c>
      <c r="G311" s="4" t="s">
        <v>13</v>
      </c>
      <c r="H311" s="4" t="s">
        <v>680</v>
      </c>
      <c r="I311" s="4" t="s">
        <v>15</v>
      </c>
      <c r="J311" s="4">
        <v>9</v>
      </c>
    </row>
    <row r="312" spans="1:10" x14ac:dyDescent="0.3">
      <c r="A312" s="4">
        <v>311</v>
      </c>
      <c r="B312" s="4" t="s">
        <v>681</v>
      </c>
      <c r="C312" s="4" t="s">
        <v>673</v>
      </c>
      <c r="D312" s="4" t="s">
        <v>48</v>
      </c>
      <c r="E312" s="5">
        <v>44753</v>
      </c>
      <c r="F312" s="4" t="s">
        <v>18</v>
      </c>
      <c r="G312" s="4" t="s">
        <v>13</v>
      </c>
      <c r="H312" s="4" t="s">
        <v>682</v>
      </c>
      <c r="I312" s="4" t="s">
        <v>20</v>
      </c>
      <c r="J312" s="4">
        <v>9</v>
      </c>
    </row>
    <row r="313" spans="1:10" hidden="1" x14ac:dyDescent="0.3">
      <c r="A313" s="4">
        <v>312</v>
      </c>
      <c r="B313" s="4" t="s">
        <v>683</v>
      </c>
      <c r="C313" s="4" t="s">
        <v>675</v>
      </c>
      <c r="D313" s="4" t="s">
        <v>51</v>
      </c>
      <c r="E313" s="5">
        <v>44739</v>
      </c>
      <c r="F313" s="4" t="s">
        <v>12</v>
      </c>
      <c r="G313" s="4" t="s">
        <v>13</v>
      </c>
      <c r="H313" s="4" t="s">
        <v>684</v>
      </c>
      <c r="I313" s="4" t="s">
        <v>26</v>
      </c>
      <c r="J313" s="4">
        <v>3</v>
      </c>
    </row>
    <row r="314" spans="1:10" hidden="1" x14ac:dyDescent="0.3">
      <c r="A314" s="4">
        <v>313</v>
      </c>
      <c r="B314" s="4" t="s">
        <v>685</v>
      </c>
      <c r="C314" s="4" t="s">
        <v>677</v>
      </c>
      <c r="D314" s="4" t="s">
        <v>54</v>
      </c>
      <c r="E314" s="5">
        <v>44740</v>
      </c>
      <c r="F314" s="4" t="s">
        <v>18</v>
      </c>
      <c r="G314" s="4" t="s">
        <v>13</v>
      </c>
      <c r="H314" s="4" t="s">
        <v>686</v>
      </c>
      <c r="I314" s="4" t="s">
        <v>15</v>
      </c>
      <c r="J314" s="4">
        <v>2</v>
      </c>
    </row>
    <row r="315" spans="1:10" x14ac:dyDescent="0.3">
      <c r="A315" s="4">
        <v>314</v>
      </c>
      <c r="B315" s="4" t="s">
        <v>687</v>
      </c>
      <c r="C315" s="4" t="s">
        <v>679</v>
      </c>
      <c r="D315" s="4" t="s">
        <v>57</v>
      </c>
      <c r="E315" s="5">
        <v>44748</v>
      </c>
      <c r="F315" s="4" t="s">
        <v>18</v>
      </c>
      <c r="G315" s="4" t="s">
        <v>13</v>
      </c>
      <c r="H315" s="4" t="s">
        <v>688</v>
      </c>
      <c r="I315" s="4" t="s">
        <v>20</v>
      </c>
      <c r="J315" s="4">
        <v>3</v>
      </c>
    </row>
    <row r="316" spans="1:10" hidden="1" x14ac:dyDescent="0.3">
      <c r="A316" s="4">
        <v>315</v>
      </c>
      <c r="B316" s="4" t="s">
        <v>689</v>
      </c>
      <c r="C316" s="4" t="s">
        <v>681</v>
      </c>
      <c r="D316" s="4" t="s">
        <v>157</v>
      </c>
      <c r="E316" s="5">
        <v>44731</v>
      </c>
      <c r="F316" s="4" t="s">
        <v>12</v>
      </c>
      <c r="G316" s="4" t="s">
        <v>24</v>
      </c>
      <c r="H316" s="4" t="s">
        <v>690</v>
      </c>
      <c r="I316" s="4" t="s">
        <v>26</v>
      </c>
      <c r="J316" s="4">
        <v>10</v>
      </c>
    </row>
    <row r="317" spans="1:10" hidden="1" x14ac:dyDescent="0.3">
      <c r="A317" s="4">
        <v>316</v>
      </c>
      <c r="B317" s="4" t="s">
        <v>691</v>
      </c>
      <c r="C317" s="4" t="s">
        <v>683</v>
      </c>
      <c r="D317" s="4" t="s">
        <v>11</v>
      </c>
      <c r="E317" s="5">
        <v>44763</v>
      </c>
      <c r="F317" s="4" t="s">
        <v>18</v>
      </c>
      <c r="G317" s="4" t="s">
        <v>13</v>
      </c>
      <c r="H317" s="4" t="s">
        <v>692</v>
      </c>
      <c r="I317" s="4" t="s">
        <v>15</v>
      </c>
      <c r="J317" s="4">
        <v>3</v>
      </c>
    </row>
    <row r="318" spans="1:10" x14ac:dyDescent="0.3">
      <c r="A318" s="4">
        <v>317</v>
      </c>
      <c r="B318" s="4" t="s">
        <v>693</v>
      </c>
      <c r="C318" s="4" t="s">
        <v>685</v>
      </c>
      <c r="D318" s="4" t="s">
        <v>17</v>
      </c>
      <c r="E318" s="5">
        <v>44733</v>
      </c>
      <c r="F318" s="4" t="s">
        <v>12</v>
      </c>
      <c r="G318" s="4" t="s">
        <v>13</v>
      </c>
      <c r="H318" s="4" t="s">
        <v>694</v>
      </c>
      <c r="I318" s="4" t="s">
        <v>20</v>
      </c>
      <c r="J318" s="4">
        <v>1</v>
      </c>
    </row>
    <row r="319" spans="1:10" hidden="1" x14ac:dyDescent="0.3">
      <c r="A319" s="4">
        <v>318</v>
      </c>
      <c r="B319" s="4" t="s">
        <v>695</v>
      </c>
      <c r="C319" s="4" t="s">
        <v>687</v>
      </c>
      <c r="D319" s="4" t="s">
        <v>22</v>
      </c>
      <c r="E319" s="5">
        <v>44746</v>
      </c>
      <c r="F319" s="4" t="s">
        <v>18</v>
      </c>
      <c r="G319" s="4" t="s">
        <v>13</v>
      </c>
      <c r="H319" s="4" t="s">
        <v>696</v>
      </c>
      <c r="I319" s="4" t="s">
        <v>26</v>
      </c>
      <c r="J319" s="4">
        <v>5</v>
      </c>
    </row>
    <row r="320" spans="1:10" hidden="1" x14ac:dyDescent="0.3">
      <c r="A320" s="4">
        <v>319</v>
      </c>
      <c r="B320" s="4" t="s">
        <v>697</v>
      </c>
      <c r="C320" s="4" t="s">
        <v>689</v>
      </c>
      <c r="D320" s="4" t="s">
        <v>28</v>
      </c>
      <c r="E320" s="5">
        <v>44755</v>
      </c>
      <c r="F320" s="4" t="s">
        <v>12</v>
      </c>
      <c r="G320" s="4" t="s">
        <v>13</v>
      </c>
      <c r="H320" s="4" t="s">
        <v>698</v>
      </c>
      <c r="I320" s="4" t="s">
        <v>15</v>
      </c>
      <c r="J320" s="4">
        <v>1</v>
      </c>
    </row>
    <row r="321" spans="1:10" x14ac:dyDescent="0.3">
      <c r="A321" s="4">
        <v>320</v>
      </c>
      <c r="B321" s="4" t="s">
        <v>699</v>
      </c>
      <c r="C321" s="4" t="s">
        <v>691</v>
      </c>
      <c r="D321" s="4" t="s">
        <v>31</v>
      </c>
      <c r="E321" s="5">
        <v>44755</v>
      </c>
      <c r="F321" s="4" t="s">
        <v>18</v>
      </c>
      <c r="G321" s="4" t="s">
        <v>13</v>
      </c>
      <c r="H321" s="4" t="s">
        <v>700</v>
      </c>
      <c r="I321" s="4" t="s">
        <v>20</v>
      </c>
      <c r="J321" s="4">
        <v>5</v>
      </c>
    </row>
    <row r="322" spans="1:10" hidden="1" x14ac:dyDescent="0.3">
      <c r="A322" s="4">
        <v>321</v>
      </c>
      <c r="B322" s="4" t="s">
        <v>701</v>
      </c>
      <c r="C322" s="4" t="s">
        <v>693</v>
      </c>
      <c r="D322" s="4" t="s">
        <v>34</v>
      </c>
      <c r="E322" s="5">
        <v>44727</v>
      </c>
      <c r="F322" s="4" t="s">
        <v>23</v>
      </c>
      <c r="G322" s="4" t="s">
        <v>24</v>
      </c>
      <c r="H322" s="4" t="s">
        <v>702</v>
      </c>
      <c r="I322" s="4" t="s">
        <v>26</v>
      </c>
      <c r="J322" s="4">
        <v>5</v>
      </c>
    </row>
    <row r="323" spans="1:10" hidden="1" x14ac:dyDescent="0.3">
      <c r="A323" s="4">
        <v>322</v>
      </c>
      <c r="B323" s="4" t="s">
        <v>703</v>
      </c>
      <c r="C323" s="4" t="s">
        <v>695</v>
      </c>
      <c r="D323" s="4" t="s">
        <v>37</v>
      </c>
      <c r="E323" s="5">
        <v>44746</v>
      </c>
      <c r="F323" s="4" t="s">
        <v>12</v>
      </c>
      <c r="G323" s="4" t="s">
        <v>13</v>
      </c>
      <c r="H323" s="4" t="s">
        <v>704</v>
      </c>
      <c r="I323" s="4" t="s">
        <v>15</v>
      </c>
      <c r="J323" s="4">
        <v>3</v>
      </c>
    </row>
    <row r="324" spans="1:10" x14ac:dyDescent="0.3">
      <c r="A324" s="4">
        <v>323</v>
      </c>
      <c r="B324" s="4" t="s">
        <v>705</v>
      </c>
      <c r="C324" s="4" t="s">
        <v>697</v>
      </c>
      <c r="D324" s="4" t="s">
        <v>37</v>
      </c>
      <c r="E324" s="5">
        <v>44740</v>
      </c>
      <c r="F324" s="4" t="s">
        <v>18</v>
      </c>
      <c r="G324" s="4" t="s">
        <v>13</v>
      </c>
      <c r="H324" s="4" t="s">
        <v>706</v>
      </c>
      <c r="I324" s="4" t="s">
        <v>20</v>
      </c>
      <c r="J324" s="4">
        <v>3</v>
      </c>
    </row>
    <row r="325" spans="1:10" hidden="1" x14ac:dyDescent="0.3">
      <c r="A325" s="4">
        <v>324</v>
      </c>
      <c r="B325" s="4" t="s">
        <v>707</v>
      </c>
      <c r="C325" s="4" t="s">
        <v>699</v>
      </c>
      <c r="D325" s="4" t="s">
        <v>43</v>
      </c>
      <c r="E325" s="5">
        <v>44743</v>
      </c>
      <c r="F325" s="4" t="s">
        <v>18</v>
      </c>
      <c r="G325" s="4" t="s">
        <v>13</v>
      </c>
      <c r="H325" s="4" t="s">
        <v>708</v>
      </c>
      <c r="I325" s="4" t="s">
        <v>26</v>
      </c>
      <c r="J325" s="4">
        <v>7</v>
      </c>
    </row>
    <row r="326" spans="1:10" hidden="1" x14ac:dyDescent="0.3">
      <c r="A326" s="4">
        <v>325</v>
      </c>
      <c r="B326" s="4" t="s">
        <v>709</v>
      </c>
      <c r="C326" s="4" t="s">
        <v>701</v>
      </c>
      <c r="D326" s="4" t="s">
        <v>34</v>
      </c>
      <c r="E326" s="5">
        <v>44737</v>
      </c>
      <c r="F326" s="4" t="s">
        <v>12</v>
      </c>
      <c r="G326" s="4" t="s">
        <v>13</v>
      </c>
      <c r="H326" s="4" t="s">
        <v>710</v>
      </c>
      <c r="I326" s="4" t="s">
        <v>15</v>
      </c>
      <c r="J326" s="4">
        <v>4</v>
      </c>
    </row>
    <row r="327" spans="1:10" x14ac:dyDescent="0.3">
      <c r="A327" s="4">
        <v>326</v>
      </c>
      <c r="B327" s="4" t="s">
        <v>711</v>
      </c>
      <c r="C327" s="4" t="s">
        <v>703</v>
      </c>
      <c r="D327" s="4" t="s">
        <v>48</v>
      </c>
      <c r="E327" s="5">
        <v>44757</v>
      </c>
      <c r="F327" s="4" t="s">
        <v>18</v>
      </c>
      <c r="G327" s="4" t="s">
        <v>13</v>
      </c>
      <c r="H327" s="4" t="s">
        <v>712</v>
      </c>
      <c r="I327" s="4" t="s">
        <v>20</v>
      </c>
      <c r="J327" s="4">
        <v>3</v>
      </c>
    </row>
    <row r="328" spans="1:10" hidden="1" x14ac:dyDescent="0.3">
      <c r="A328" s="4">
        <v>327</v>
      </c>
      <c r="B328" s="4" t="s">
        <v>713</v>
      </c>
      <c r="C328" s="4" t="s">
        <v>705</v>
      </c>
      <c r="D328" s="4" t="s">
        <v>51</v>
      </c>
      <c r="E328" s="5">
        <v>44745</v>
      </c>
      <c r="F328" s="4" t="s">
        <v>12</v>
      </c>
      <c r="G328" s="4" t="s">
        <v>24</v>
      </c>
      <c r="H328" s="4" t="s">
        <v>714</v>
      </c>
      <c r="I328" s="4" t="s">
        <v>26</v>
      </c>
      <c r="J328" s="4">
        <v>8</v>
      </c>
    </row>
    <row r="329" spans="1:10" hidden="1" x14ac:dyDescent="0.3">
      <c r="A329" s="4">
        <v>328</v>
      </c>
      <c r="B329" s="4" t="s">
        <v>715</v>
      </c>
      <c r="C329" s="4" t="s">
        <v>707</v>
      </c>
      <c r="D329" s="4" t="s">
        <v>54</v>
      </c>
      <c r="E329" s="5">
        <v>44760</v>
      </c>
      <c r="F329" s="4" t="s">
        <v>18</v>
      </c>
      <c r="G329" s="4" t="s">
        <v>13</v>
      </c>
      <c r="H329" s="4" t="s">
        <v>716</v>
      </c>
      <c r="I329" s="4" t="s">
        <v>15</v>
      </c>
      <c r="J329" s="4">
        <v>2</v>
      </c>
    </row>
    <row r="330" spans="1:10" x14ac:dyDescent="0.3">
      <c r="A330" s="4">
        <v>329</v>
      </c>
      <c r="B330" s="4" t="s">
        <v>717</v>
      </c>
      <c r="C330" s="4" t="s">
        <v>709</v>
      </c>
      <c r="D330" s="4" t="s">
        <v>57</v>
      </c>
      <c r="E330" s="5">
        <v>44750</v>
      </c>
      <c r="F330" s="4" t="s">
        <v>18</v>
      </c>
      <c r="G330" s="4" t="s">
        <v>13</v>
      </c>
      <c r="H330" s="4" t="s">
        <v>718</v>
      </c>
      <c r="I330" s="4" t="s">
        <v>20</v>
      </c>
      <c r="J330" s="4">
        <v>9</v>
      </c>
    </row>
    <row r="331" spans="1:10" hidden="1" x14ac:dyDescent="0.3">
      <c r="A331" s="4">
        <v>330</v>
      </c>
      <c r="B331" s="4" t="s">
        <v>719</v>
      </c>
      <c r="C331" s="4" t="s">
        <v>711</v>
      </c>
      <c r="D331" s="4" t="s">
        <v>34</v>
      </c>
      <c r="E331" s="5">
        <v>44742</v>
      </c>
      <c r="F331" s="4" t="s">
        <v>12</v>
      </c>
      <c r="G331" s="4" t="s">
        <v>13</v>
      </c>
      <c r="H331" s="4" t="s">
        <v>720</v>
      </c>
      <c r="I331" s="4" t="s">
        <v>26</v>
      </c>
      <c r="J331" s="4">
        <v>6</v>
      </c>
    </row>
    <row r="332" spans="1:10" hidden="1" x14ac:dyDescent="0.3">
      <c r="A332" s="4">
        <v>331</v>
      </c>
      <c r="B332" s="4" t="s">
        <v>721</v>
      </c>
      <c r="C332" s="4" t="s">
        <v>713</v>
      </c>
      <c r="D332" s="4" t="s">
        <v>62</v>
      </c>
      <c r="E332" s="5">
        <v>44754</v>
      </c>
      <c r="F332" s="4" t="s">
        <v>18</v>
      </c>
      <c r="G332" s="4" t="s">
        <v>13</v>
      </c>
      <c r="H332" s="4" t="s">
        <v>722</v>
      </c>
      <c r="I332" s="4" t="s">
        <v>15</v>
      </c>
      <c r="J332" s="4">
        <v>7</v>
      </c>
    </row>
    <row r="333" spans="1:10" x14ac:dyDescent="0.3">
      <c r="A333" s="4">
        <v>332</v>
      </c>
      <c r="B333" s="4" t="s">
        <v>723</v>
      </c>
      <c r="C333" s="4" t="s">
        <v>715</v>
      </c>
      <c r="D333" s="4" t="s">
        <v>51</v>
      </c>
      <c r="E333" s="5">
        <v>44746</v>
      </c>
      <c r="F333" s="4" t="s">
        <v>18</v>
      </c>
      <c r="G333" s="4" t="s">
        <v>13</v>
      </c>
      <c r="H333" s="4" t="s">
        <v>724</v>
      </c>
      <c r="I333" s="4" t="s">
        <v>20</v>
      </c>
      <c r="J333" s="4">
        <v>9</v>
      </c>
    </row>
    <row r="334" spans="1:10" hidden="1" x14ac:dyDescent="0.3">
      <c r="A334" s="4">
        <v>333</v>
      </c>
      <c r="B334" s="4" t="s">
        <v>725</v>
      </c>
      <c r="C334" s="4" t="s">
        <v>717</v>
      </c>
      <c r="D334" s="4" t="s">
        <v>31</v>
      </c>
      <c r="E334" s="5">
        <v>44752</v>
      </c>
      <c r="F334" s="4" t="s">
        <v>12</v>
      </c>
      <c r="G334" s="4" t="s">
        <v>24</v>
      </c>
      <c r="H334" s="4" t="s">
        <v>726</v>
      </c>
      <c r="I334" s="4" t="s">
        <v>26</v>
      </c>
      <c r="J334" s="4">
        <v>2</v>
      </c>
    </row>
    <row r="335" spans="1:10" hidden="1" x14ac:dyDescent="0.3">
      <c r="A335" s="4">
        <v>334</v>
      </c>
      <c r="B335" s="4" t="s">
        <v>727</v>
      </c>
      <c r="C335" s="4" t="s">
        <v>719</v>
      </c>
      <c r="D335" s="4" t="s">
        <v>48</v>
      </c>
      <c r="E335" s="5">
        <v>44725</v>
      </c>
      <c r="F335" s="4" t="s">
        <v>18</v>
      </c>
      <c r="G335" s="4" t="s">
        <v>13</v>
      </c>
      <c r="H335" s="4" t="s">
        <v>728</v>
      </c>
      <c r="I335" s="4" t="s">
        <v>15</v>
      </c>
      <c r="J335" s="4">
        <v>9</v>
      </c>
    </row>
    <row r="336" spans="1:10" x14ac:dyDescent="0.3">
      <c r="A336" s="4">
        <v>335</v>
      </c>
      <c r="B336" s="4" t="s">
        <v>729</v>
      </c>
      <c r="C336" s="4" t="s">
        <v>721</v>
      </c>
      <c r="D336" s="4" t="s">
        <v>72</v>
      </c>
      <c r="E336" s="5">
        <v>44734</v>
      </c>
      <c r="F336" s="4" t="s">
        <v>12</v>
      </c>
      <c r="G336" s="4" t="s">
        <v>13</v>
      </c>
      <c r="H336" s="4" t="s">
        <v>730</v>
      </c>
      <c r="I336" s="4" t="s">
        <v>20</v>
      </c>
      <c r="J336" s="4">
        <v>10</v>
      </c>
    </row>
    <row r="337" spans="1:10" hidden="1" x14ac:dyDescent="0.3">
      <c r="A337" s="4">
        <v>336</v>
      </c>
      <c r="B337" s="4" t="s">
        <v>731</v>
      </c>
      <c r="C337" s="4" t="s">
        <v>723</v>
      </c>
      <c r="D337" s="4" t="s">
        <v>75</v>
      </c>
      <c r="E337" s="5">
        <v>44761</v>
      </c>
      <c r="F337" s="4" t="s">
        <v>18</v>
      </c>
      <c r="G337" s="4" t="s">
        <v>13</v>
      </c>
      <c r="H337" s="4" t="s">
        <v>732</v>
      </c>
      <c r="I337" s="4" t="s">
        <v>26</v>
      </c>
      <c r="J337" s="4">
        <v>1</v>
      </c>
    </row>
    <row r="338" spans="1:10" hidden="1" x14ac:dyDescent="0.3">
      <c r="A338" s="4">
        <v>337</v>
      </c>
      <c r="B338" s="4" t="s">
        <v>733</v>
      </c>
      <c r="C338" s="4" t="s">
        <v>725</v>
      </c>
      <c r="D338" s="4" t="s">
        <v>78</v>
      </c>
      <c r="E338" s="5">
        <v>44735</v>
      </c>
      <c r="F338" s="4" t="s">
        <v>12</v>
      </c>
      <c r="G338" s="4" t="s">
        <v>13</v>
      </c>
      <c r="H338" s="4" t="s">
        <v>734</v>
      </c>
      <c r="I338" s="4" t="s">
        <v>15</v>
      </c>
      <c r="J338" s="4">
        <v>1</v>
      </c>
    </row>
    <row r="339" spans="1:10" x14ac:dyDescent="0.3">
      <c r="A339" s="4">
        <v>338</v>
      </c>
      <c r="B339" s="4" t="s">
        <v>735</v>
      </c>
      <c r="C339" s="4" t="s">
        <v>727</v>
      </c>
      <c r="D339" s="4" t="s">
        <v>81</v>
      </c>
      <c r="E339" s="5">
        <v>44753</v>
      </c>
      <c r="F339" s="4" t="s">
        <v>18</v>
      </c>
      <c r="G339" s="4" t="s">
        <v>13</v>
      </c>
      <c r="H339" s="4" t="s">
        <v>736</v>
      </c>
      <c r="I339" s="4" t="s">
        <v>20</v>
      </c>
      <c r="J339" s="4">
        <v>10</v>
      </c>
    </row>
    <row r="340" spans="1:10" hidden="1" x14ac:dyDescent="0.3">
      <c r="A340" s="4">
        <v>339</v>
      </c>
      <c r="B340" s="4" t="s">
        <v>737</v>
      </c>
      <c r="C340" s="4" t="s">
        <v>729</v>
      </c>
      <c r="D340" s="4" t="s">
        <v>84</v>
      </c>
      <c r="E340" s="5">
        <v>44732</v>
      </c>
      <c r="F340" s="4" t="s">
        <v>23</v>
      </c>
      <c r="G340" s="4" t="s">
        <v>24</v>
      </c>
      <c r="H340" s="4" t="s">
        <v>738</v>
      </c>
      <c r="I340" s="4" t="s">
        <v>26</v>
      </c>
      <c r="J340" s="4">
        <v>4</v>
      </c>
    </row>
    <row r="341" spans="1:10" hidden="1" x14ac:dyDescent="0.3">
      <c r="A341" s="4">
        <v>340</v>
      </c>
      <c r="B341" s="4" t="s">
        <v>739</v>
      </c>
      <c r="C341" s="4" t="s">
        <v>731</v>
      </c>
      <c r="D341" s="4" t="s">
        <v>87</v>
      </c>
      <c r="E341" s="5">
        <v>44748</v>
      </c>
      <c r="F341" s="4" t="s">
        <v>12</v>
      </c>
      <c r="G341" s="4" t="s">
        <v>13</v>
      </c>
      <c r="H341" s="4" t="s">
        <v>740</v>
      </c>
      <c r="I341" s="4" t="s">
        <v>15</v>
      </c>
      <c r="J341" s="4">
        <v>7</v>
      </c>
    </row>
    <row r="342" spans="1:10" x14ac:dyDescent="0.3">
      <c r="A342" s="4">
        <v>341</v>
      </c>
      <c r="B342" s="4" t="s">
        <v>741</v>
      </c>
      <c r="C342" s="4" t="s">
        <v>733</v>
      </c>
      <c r="D342" s="4" t="s">
        <v>90</v>
      </c>
      <c r="E342" s="5">
        <v>44731</v>
      </c>
      <c r="F342" s="4" t="s">
        <v>18</v>
      </c>
      <c r="G342" s="4" t="s">
        <v>13</v>
      </c>
      <c r="H342" s="4" t="s">
        <v>742</v>
      </c>
      <c r="I342" s="4" t="s">
        <v>20</v>
      </c>
      <c r="J342" s="4">
        <v>3</v>
      </c>
    </row>
    <row r="343" spans="1:10" hidden="1" x14ac:dyDescent="0.3">
      <c r="A343" s="4">
        <v>342</v>
      </c>
      <c r="B343" s="4" t="s">
        <v>743</v>
      </c>
      <c r="C343" s="4" t="s">
        <v>735</v>
      </c>
      <c r="D343" s="4" t="s">
        <v>93</v>
      </c>
      <c r="E343" s="5">
        <v>44725</v>
      </c>
      <c r="F343" s="4" t="s">
        <v>18</v>
      </c>
      <c r="G343" s="4" t="s">
        <v>13</v>
      </c>
      <c r="H343" s="4" t="s">
        <v>744</v>
      </c>
      <c r="I343" s="4" t="s">
        <v>26</v>
      </c>
      <c r="J343" s="4">
        <v>6</v>
      </c>
    </row>
    <row r="344" spans="1:10" hidden="1" x14ac:dyDescent="0.3">
      <c r="A344" s="4">
        <v>343</v>
      </c>
      <c r="B344" s="4" t="s">
        <v>745</v>
      </c>
      <c r="C344" s="4" t="s">
        <v>737</v>
      </c>
      <c r="D344" s="4" t="s">
        <v>97</v>
      </c>
      <c r="E344" s="5">
        <v>44753</v>
      </c>
      <c r="F344" s="4" t="s">
        <v>12</v>
      </c>
      <c r="G344" s="4" t="s">
        <v>13</v>
      </c>
      <c r="H344" s="4" t="s">
        <v>746</v>
      </c>
      <c r="I344" s="4" t="s">
        <v>15</v>
      </c>
      <c r="J344" s="4">
        <v>6</v>
      </c>
    </row>
    <row r="345" spans="1:10" x14ac:dyDescent="0.3">
      <c r="A345" s="4">
        <v>344</v>
      </c>
      <c r="B345" s="4" t="s">
        <v>747</v>
      </c>
      <c r="C345" s="4" t="s">
        <v>739</v>
      </c>
      <c r="D345" s="4" t="s">
        <v>100</v>
      </c>
      <c r="E345" s="5">
        <v>44738</v>
      </c>
      <c r="F345" s="4" t="s">
        <v>18</v>
      </c>
      <c r="G345" s="4" t="s">
        <v>13</v>
      </c>
      <c r="H345" s="4" t="s">
        <v>748</v>
      </c>
      <c r="I345" s="4" t="s">
        <v>20</v>
      </c>
      <c r="J345" s="4">
        <v>5</v>
      </c>
    </row>
    <row r="346" spans="1:10" hidden="1" x14ac:dyDescent="0.3">
      <c r="A346" s="4">
        <v>345</v>
      </c>
      <c r="B346" s="4" t="s">
        <v>749</v>
      </c>
      <c r="C346" s="4" t="s">
        <v>741</v>
      </c>
      <c r="D346" s="4" t="s">
        <v>103</v>
      </c>
      <c r="E346" s="5">
        <v>44762</v>
      </c>
      <c r="F346" s="4" t="s">
        <v>12</v>
      </c>
      <c r="G346" s="4" t="s">
        <v>24</v>
      </c>
      <c r="H346" s="4" t="s">
        <v>750</v>
      </c>
      <c r="I346" s="4" t="s">
        <v>26</v>
      </c>
      <c r="J346" s="4">
        <v>1</v>
      </c>
    </row>
    <row r="347" spans="1:10" hidden="1" x14ac:dyDescent="0.3">
      <c r="A347" s="4">
        <v>346</v>
      </c>
      <c r="B347" s="4" t="s">
        <v>751</v>
      </c>
      <c r="C347" s="4" t="s">
        <v>743</v>
      </c>
      <c r="D347" s="4" t="s">
        <v>106</v>
      </c>
      <c r="E347" s="5">
        <v>44756</v>
      </c>
      <c r="F347" s="4" t="s">
        <v>18</v>
      </c>
      <c r="G347" s="4" t="s">
        <v>13</v>
      </c>
      <c r="H347" s="4" t="s">
        <v>752</v>
      </c>
      <c r="I347" s="4" t="s">
        <v>15</v>
      </c>
      <c r="J347" s="4">
        <v>9</v>
      </c>
    </row>
    <row r="348" spans="1:10" x14ac:dyDescent="0.3">
      <c r="A348" s="4">
        <v>347</v>
      </c>
      <c r="B348" s="4" t="s">
        <v>753</v>
      </c>
      <c r="C348" s="4" t="s">
        <v>745</v>
      </c>
      <c r="D348" s="4" t="s">
        <v>109</v>
      </c>
      <c r="E348" s="5">
        <v>44744</v>
      </c>
      <c r="F348" s="4" t="s">
        <v>18</v>
      </c>
      <c r="G348" s="4" t="s">
        <v>13</v>
      </c>
      <c r="H348" s="4" t="s">
        <v>754</v>
      </c>
      <c r="I348" s="4" t="s">
        <v>20</v>
      </c>
      <c r="J348" s="4">
        <v>3</v>
      </c>
    </row>
    <row r="349" spans="1:10" hidden="1" x14ac:dyDescent="0.3">
      <c r="A349" s="4">
        <v>348</v>
      </c>
      <c r="B349" s="4" t="s">
        <v>755</v>
      </c>
      <c r="C349" s="4" t="s">
        <v>747</v>
      </c>
      <c r="D349" s="4" t="s">
        <v>57</v>
      </c>
      <c r="E349" s="5">
        <v>44753</v>
      </c>
      <c r="F349" s="4" t="s">
        <v>12</v>
      </c>
      <c r="G349" s="4" t="s">
        <v>13</v>
      </c>
      <c r="H349" s="4" t="s">
        <v>756</v>
      </c>
      <c r="I349" s="4" t="s">
        <v>26</v>
      </c>
      <c r="J349" s="4">
        <v>4</v>
      </c>
    </row>
    <row r="350" spans="1:10" hidden="1" x14ac:dyDescent="0.3">
      <c r="A350" s="4">
        <v>349</v>
      </c>
      <c r="B350" s="4" t="s">
        <v>757</v>
      </c>
      <c r="C350" s="4" t="s">
        <v>749</v>
      </c>
      <c r="D350" s="4" t="s">
        <v>81</v>
      </c>
      <c r="E350" s="5">
        <v>44762</v>
      </c>
      <c r="F350" s="4" t="s">
        <v>18</v>
      </c>
      <c r="G350" s="4" t="s">
        <v>13</v>
      </c>
      <c r="H350" s="4" t="s">
        <v>758</v>
      </c>
      <c r="I350" s="4" t="s">
        <v>15</v>
      </c>
      <c r="J350" s="4">
        <v>8</v>
      </c>
    </row>
    <row r="351" spans="1:10" hidden="1" x14ac:dyDescent="0.3">
      <c r="A351" s="4">
        <v>350</v>
      </c>
      <c r="B351" s="4" t="s">
        <v>759</v>
      </c>
      <c r="C351" s="4" t="s">
        <v>751</v>
      </c>
      <c r="D351" s="4" t="s">
        <v>97</v>
      </c>
      <c r="E351" s="5">
        <v>44740</v>
      </c>
      <c r="F351" s="4" t="s">
        <v>18</v>
      </c>
      <c r="G351" s="4" t="s">
        <v>13</v>
      </c>
      <c r="H351" s="4" t="s">
        <v>760</v>
      </c>
      <c r="I351" s="4" t="s">
        <v>15</v>
      </c>
      <c r="J351" s="4">
        <v>6</v>
      </c>
    </row>
    <row r="352" spans="1:10" hidden="1" x14ac:dyDescent="0.3">
      <c r="A352" s="4">
        <v>351</v>
      </c>
      <c r="B352" s="4" t="s">
        <v>761</v>
      </c>
      <c r="C352" s="4" t="s">
        <v>753</v>
      </c>
      <c r="D352" s="4" t="s">
        <v>31</v>
      </c>
      <c r="E352" s="5">
        <v>44729</v>
      </c>
      <c r="F352" s="4" t="s">
        <v>12</v>
      </c>
      <c r="G352" s="4" t="s">
        <v>13</v>
      </c>
      <c r="H352" s="4" t="s">
        <v>762</v>
      </c>
      <c r="I352" s="4" t="s">
        <v>15</v>
      </c>
      <c r="J352" s="4">
        <v>10</v>
      </c>
    </row>
    <row r="353" spans="1:10" x14ac:dyDescent="0.3">
      <c r="A353" s="4">
        <v>352</v>
      </c>
      <c r="B353" s="4" t="s">
        <v>763</v>
      </c>
      <c r="C353" s="4" t="s">
        <v>755</v>
      </c>
      <c r="D353" s="4" t="s">
        <v>62</v>
      </c>
      <c r="E353" s="5">
        <v>44727</v>
      </c>
      <c r="F353" s="4" t="s">
        <v>18</v>
      </c>
      <c r="G353" s="4" t="s">
        <v>13</v>
      </c>
      <c r="H353" s="4" t="s">
        <v>764</v>
      </c>
      <c r="I353" s="4" t="s">
        <v>20</v>
      </c>
      <c r="J353" s="4">
        <v>9</v>
      </c>
    </row>
    <row r="354" spans="1:10" hidden="1" x14ac:dyDescent="0.3">
      <c r="A354" s="4">
        <v>353</v>
      </c>
      <c r="B354" s="4" t="s">
        <v>765</v>
      </c>
      <c r="C354" s="4" t="s">
        <v>757</v>
      </c>
      <c r="D354" s="4" t="s">
        <v>103</v>
      </c>
      <c r="E354" s="5">
        <v>44734</v>
      </c>
      <c r="F354" s="4" t="s">
        <v>12</v>
      </c>
      <c r="G354" s="4" t="s">
        <v>13</v>
      </c>
      <c r="H354" s="4" t="s">
        <v>766</v>
      </c>
      <c r="I354" s="4" t="s">
        <v>26</v>
      </c>
      <c r="J354" s="4">
        <v>7</v>
      </c>
    </row>
    <row r="355" spans="1:10" hidden="1" x14ac:dyDescent="0.3">
      <c r="A355" s="4">
        <v>354</v>
      </c>
      <c r="B355" s="4" t="s">
        <v>767</v>
      </c>
      <c r="C355" s="4" t="s">
        <v>759</v>
      </c>
      <c r="D355" s="4" t="s">
        <v>106</v>
      </c>
      <c r="E355" s="5">
        <v>44744</v>
      </c>
      <c r="F355" s="4" t="s">
        <v>18</v>
      </c>
      <c r="G355" s="4" t="s">
        <v>13</v>
      </c>
      <c r="H355" s="4" t="s">
        <v>768</v>
      </c>
      <c r="I355" s="4" t="s">
        <v>15</v>
      </c>
      <c r="J355" s="4">
        <v>7</v>
      </c>
    </row>
    <row r="356" spans="1:10" x14ac:dyDescent="0.3">
      <c r="A356" s="4">
        <v>355</v>
      </c>
      <c r="B356" s="4" t="s">
        <v>769</v>
      </c>
      <c r="C356" s="4" t="s">
        <v>761</v>
      </c>
      <c r="D356" s="4" t="s">
        <v>128</v>
      </c>
      <c r="E356" s="5">
        <v>44737</v>
      </c>
      <c r="F356" s="4" t="s">
        <v>12</v>
      </c>
      <c r="G356" s="4" t="s">
        <v>13</v>
      </c>
      <c r="H356" s="4" t="s">
        <v>770</v>
      </c>
      <c r="I356" s="4" t="s">
        <v>20</v>
      </c>
      <c r="J356" s="4">
        <v>7</v>
      </c>
    </row>
    <row r="357" spans="1:10" hidden="1" x14ac:dyDescent="0.3">
      <c r="A357" s="4">
        <v>356</v>
      </c>
      <c r="B357" s="4" t="s">
        <v>771</v>
      </c>
      <c r="C357" s="4" t="s">
        <v>763</v>
      </c>
      <c r="D357" s="4" t="s">
        <v>271</v>
      </c>
      <c r="E357" s="5">
        <v>44752</v>
      </c>
      <c r="F357" s="4" t="s">
        <v>18</v>
      </c>
      <c r="G357" s="4" t="s">
        <v>13</v>
      </c>
      <c r="H357" s="4" t="s">
        <v>772</v>
      </c>
      <c r="I357" s="4" t="s">
        <v>26</v>
      </c>
      <c r="J357" s="4">
        <v>7</v>
      </c>
    </row>
    <row r="358" spans="1:10" hidden="1" x14ac:dyDescent="0.3">
      <c r="A358" s="4">
        <v>357</v>
      </c>
      <c r="B358" s="4" t="s">
        <v>773</v>
      </c>
      <c r="C358" s="4" t="s">
        <v>765</v>
      </c>
      <c r="D358" s="4" t="s">
        <v>133</v>
      </c>
      <c r="E358" s="5">
        <v>44736</v>
      </c>
      <c r="F358" s="4" t="s">
        <v>23</v>
      </c>
      <c r="G358" s="4" t="s">
        <v>13</v>
      </c>
      <c r="H358" s="4" t="s">
        <v>774</v>
      </c>
      <c r="I358" s="4" t="s">
        <v>15</v>
      </c>
      <c r="J358" s="4">
        <v>8</v>
      </c>
    </row>
    <row r="359" spans="1:10" x14ac:dyDescent="0.3">
      <c r="A359" s="4">
        <v>358</v>
      </c>
      <c r="B359" s="4" t="s">
        <v>775</v>
      </c>
      <c r="C359" s="4" t="s">
        <v>767</v>
      </c>
      <c r="D359" s="4" t="s">
        <v>136</v>
      </c>
      <c r="E359" s="5">
        <v>44752</v>
      </c>
      <c r="F359" s="4" t="s">
        <v>12</v>
      </c>
      <c r="G359" s="4" t="s">
        <v>13</v>
      </c>
      <c r="H359" s="4" t="s">
        <v>776</v>
      </c>
      <c r="I359" s="4" t="s">
        <v>20</v>
      </c>
      <c r="J359" s="4">
        <v>10</v>
      </c>
    </row>
    <row r="360" spans="1:10" hidden="1" x14ac:dyDescent="0.3">
      <c r="A360" s="4">
        <v>359</v>
      </c>
      <c r="B360" s="4" t="s">
        <v>777</v>
      </c>
      <c r="C360" s="4" t="s">
        <v>769</v>
      </c>
      <c r="D360" s="4" t="s">
        <v>139</v>
      </c>
      <c r="E360" s="5">
        <v>44759</v>
      </c>
      <c r="F360" s="4" t="s">
        <v>18</v>
      </c>
      <c r="G360" s="4" t="s">
        <v>13</v>
      </c>
      <c r="H360" s="4" t="s">
        <v>778</v>
      </c>
      <c r="I360" s="4" t="s">
        <v>26</v>
      </c>
      <c r="J360" s="4">
        <v>10</v>
      </c>
    </row>
    <row r="361" spans="1:10" hidden="1" x14ac:dyDescent="0.3">
      <c r="A361" s="4">
        <v>360</v>
      </c>
      <c r="B361" s="4" t="s">
        <v>779</v>
      </c>
      <c r="C361" s="4" t="s">
        <v>771</v>
      </c>
      <c r="D361" s="4" t="s">
        <v>142</v>
      </c>
      <c r="E361" s="5">
        <v>44763</v>
      </c>
      <c r="F361" s="4" t="s">
        <v>18</v>
      </c>
      <c r="G361" s="4" t="s">
        <v>13</v>
      </c>
      <c r="H361" s="4" t="s">
        <v>780</v>
      </c>
      <c r="I361" s="4" t="s">
        <v>15</v>
      </c>
      <c r="J361" s="4">
        <v>10</v>
      </c>
    </row>
    <row r="362" spans="1:10" x14ac:dyDescent="0.3">
      <c r="A362" s="4">
        <v>361</v>
      </c>
      <c r="B362" s="4" t="s">
        <v>781</v>
      </c>
      <c r="C362" s="4" t="s">
        <v>773</v>
      </c>
      <c r="D362" s="4" t="s">
        <v>145</v>
      </c>
      <c r="E362" s="5">
        <v>44763</v>
      </c>
      <c r="F362" s="4" t="s">
        <v>12</v>
      </c>
      <c r="G362" s="4" t="s">
        <v>13</v>
      </c>
      <c r="H362" s="4" t="s">
        <v>782</v>
      </c>
      <c r="I362" s="4" t="s">
        <v>20</v>
      </c>
      <c r="J362" s="4">
        <v>10</v>
      </c>
    </row>
    <row r="363" spans="1:10" hidden="1" x14ac:dyDescent="0.3">
      <c r="A363" s="4">
        <v>362</v>
      </c>
      <c r="B363" s="4" t="s">
        <v>783</v>
      </c>
      <c r="C363" s="4" t="s">
        <v>775</v>
      </c>
      <c r="D363" s="4" t="s">
        <v>148</v>
      </c>
      <c r="E363" s="5">
        <v>44750</v>
      </c>
      <c r="F363" s="4" t="s">
        <v>18</v>
      </c>
      <c r="G363" s="4" t="s">
        <v>13</v>
      </c>
      <c r="H363" s="4" t="s">
        <v>784</v>
      </c>
      <c r="I363" s="4" t="s">
        <v>26</v>
      </c>
      <c r="J363" s="4">
        <v>8</v>
      </c>
    </row>
    <row r="364" spans="1:10" hidden="1" x14ac:dyDescent="0.3">
      <c r="A364" s="4">
        <v>363</v>
      </c>
      <c r="B364" s="4" t="s">
        <v>785</v>
      </c>
      <c r="C364" s="4" t="s">
        <v>777</v>
      </c>
      <c r="D364" s="4" t="s">
        <v>78</v>
      </c>
      <c r="E364" s="5">
        <v>44751</v>
      </c>
      <c r="F364" s="4" t="s">
        <v>12</v>
      </c>
      <c r="G364" s="4" t="s">
        <v>13</v>
      </c>
      <c r="H364" s="4" t="s">
        <v>786</v>
      </c>
      <c r="I364" s="4" t="s">
        <v>15</v>
      </c>
      <c r="J364" s="4">
        <v>7</v>
      </c>
    </row>
    <row r="365" spans="1:10" x14ac:dyDescent="0.3">
      <c r="A365" s="4">
        <v>364</v>
      </c>
      <c r="B365" s="4" t="s">
        <v>787</v>
      </c>
      <c r="C365" s="4" t="s">
        <v>779</v>
      </c>
      <c r="D365" s="4" t="s">
        <v>81</v>
      </c>
      <c r="E365" s="5">
        <v>44736</v>
      </c>
      <c r="F365" s="4" t="s">
        <v>18</v>
      </c>
      <c r="G365" s="4" t="s">
        <v>13</v>
      </c>
      <c r="H365" s="4" t="s">
        <v>788</v>
      </c>
      <c r="I365" s="4" t="s">
        <v>20</v>
      </c>
      <c r="J365" s="4">
        <v>7</v>
      </c>
    </row>
    <row r="366" spans="1:10" hidden="1" x14ac:dyDescent="0.3">
      <c r="A366" s="4">
        <v>365</v>
      </c>
      <c r="B366" s="4" t="s">
        <v>789</v>
      </c>
      <c r="C366" s="4" t="s">
        <v>781</v>
      </c>
      <c r="D366" s="4" t="s">
        <v>84</v>
      </c>
      <c r="E366" s="5">
        <v>44737</v>
      </c>
      <c r="F366" s="4" t="s">
        <v>18</v>
      </c>
      <c r="G366" s="4" t="s">
        <v>13</v>
      </c>
      <c r="H366" s="4" t="s">
        <v>790</v>
      </c>
      <c r="I366" s="4" t="s">
        <v>26</v>
      </c>
      <c r="J366" s="4">
        <v>9</v>
      </c>
    </row>
    <row r="367" spans="1:10" hidden="1" x14ac:dyDescent="0.3">
      <c r="A367" s="4">
        <v>366</v>
      </c>
      <c r="B367" s="4" t="s">
        <v>791</v>
      </c>
      <c r="C367" s="4" t="s">
        <v>783</v>
      </c>
      <c r="D367" s="4" t="s">
        <v>48</v>
      </c>
      <c r="E367" s="5">
        <v>44744</v>
      </c>
      <c r="F367" s="4" t="s">
        <v>12</v>
      </c>
      <c r="G367" s="4" t="s">
        <v>13</v>
      </c>
      <c r="H367" s="4" t="s">
        <v>792</v>
      </c>
      <c r="I367" s="4" t="s">
        <v>15</v>
      </c>
      <c r="J367" s="4">
        <v>8</v>
      </c>
    </row>
    <row r="368" spans="1:10" x14ac:dyDescent="0.3">
      <c r="A368" s="4">
        <v>367</v>
      </c>
      <c r="B368" s="4" t="s">
        <v>793</v>
      </c>
      <c r="C368" s="4" t="s">
        <v>785</v>
      </c>
      <c r="D368" s="4" t="s">
        <v>90</v>
      </c>
      <c r="E368" s="5">
        <v>44735</v>
      </c>
      <c r="F368" s="4" t="s">
        <v>18</v>
      </c>
      <c r="G368" s="4" t="s">
        <v>24</v>
      </c>
      <c r="H368" s="4" t="s">
        <v>794</v>
      </c>
      <c r="I368" s="4" t="s">
        <v>20</v>
      </c>
      <c r="J368" s="4">
        <v>8</v>
      </c>
    </row>
    <row r="369" spans="1:10" hidden="1" x14ac:dyDescent="0.3">
      <c r="A369" s="4">
        <v>368</v>
      </c>
      <c r="B369" s="4" t="s">
        <v>795</v>
      </c>
      <c r="C369" s="4" t="s">
        <v>787</v>
      </c>
      <c r="D369" s="4" t="s">
        <v>93</v>
      </c>
      <c r="E369" s="5">
        <v>44751</v>
      </c>
      <c r="F369" s="4" t="s">
        <v>18</v>
      </c>
      <c r="G369" s="4" t="s">
        <v>13</v>
      </c>
      <c r="H369" s="4" t="s">
        <v>796</v>
      </c>
      <c r="I369" s="4" t="s">
        <v>26</v>
      </c>
      <c r="J369" s="4">
        <v>7</v>
      </c>
    </row>
    <row r="370" spans="1:10" hidden="1" x14ac:dyDescent="0.3">
      <c r="A370" s="4">
        <v>369</v>
      </c>
      <c r="B370" s="4" t="s">
        <v>797</v>
      </c>
      <c r="C370" s="4" t="s">
        <v>789</v>
      </c>
      <c r="D370" s="4" t="s">
        <v>97</v>
      </c>
      <c r="E370" s="5">
        <v>44726</v>
      </c>
      <c r="F370" s="4" t="s">
        <v>12</v>
      </c>
      <c r="G370" s="4" t="s">
        <v>13</v>
      </c>
      <c r="H370" s="4" t="s">
        <v>798</v>
      </c>
      <c r="I370" s="4" t="s">
        <v>15</v>
      </c>
      <c r="J370" s="4">
        <v>8</v>
      </c>
    </row>
    <row r="371" spans="1:10" x14ac:dyDescent="0.3">
      <c r="A371" s="4">
        <v>370</v>
      </c>
      <c r="B371" s="4" t="s">
        <v>799</v>
      </c>
      <c r="C371" s="4" t="s">
        <v>791</v>
      </c>
      <c r="D371" s="4" t="s">
        <v>100</v>
      </c>
      <c r="E371" s="5">
        <v>44749</v>
      </c>
      <c r="F371" s="4" t="s">
        <v>18</v>
      </c>
      <c r="G371" s="4" t="s">
        <v>13</v>
      </c>
      <c r="H371" s="4" t="s">
        <v>800</v>
      </c>
      <c r="I371" s="4" t="s">
        <v>20</v>
      </c>
      <c r="J371" s="4">
        <v>8</v>
      </c>
    </row>
    <row r="372" spans="1:10" hidden="1" x14ac:dyDescent="0.3">
      <c r="A372" s="4">
        <v>371</v>
      </c>
      <c r="B372" s="4" t="s">
        <v>801</v>
      </c>
      <c r="C372" s="4" t="s">
        <v>793</v>
      </c>
      <c r="D372" s="4" t="s">
        <v>103</v>
      </c>
      <c r="E372" s="5">
        <v>44734</v>
      </c>
      <c r="F372" s="4" t="s">
        <v>12</v>
      </c>
      <c r="G372" s="4" t="s">
        <v>13</v>
      </c>
      <c r="H372" s="4" t="s">
        <v>802</v>
      </c>
      <c r="I372" s="4" t="s">
        <v>26</v>
      </c>
      <c r="J372" s="4">
        <v>9</v>
      </c>
    </row>
    <row r="373" spans="1:10" hidden="1" x14ac:dyDescent="0.3">
      <c r="A373" s="4">
        <v>372</v>
      </c>
      <c r="B373" s="4" t="s">
        <v>803</v>
      </c>
      <c r="C373" s="4" t="s">
        <v>795</v>
      </c>
      <c r="D373" s="4" t="s">
        <v>106</v>
      </c>
      <c r="E373" s="5">
        <v>44726</v>
      </c>
      <c r="F373" s="4" t="s">
        <v>18</v>
      </c>
      <c r="G373" s="4" t="s">
        <v>13</v>
      </c>
      <c r="H373" s="4" t="s">
        <v>804</v>
      </c>
      <c r="I373" s="4" t="s">
        <v>15</v>
      </c>
      <c r="J373" s="4">
        <v>9</v>
      </c>
    </row>
    <row r="374" spans="1:10" x14ac:dyDescent="0.3">
      <c r="A374" s="4">
        <v>373</v>
      </c>
      <c r="B374" s="4" t="s">
        <v>805</v>
      </c>
      <c r="C374" s="4" t="s">
        <v>797</v>
      </c>
      <c r="D374" s="4" t="s">
        <v>11</v>
      </c>
      <c r="E374" s="5">
        <v>44743</v>
      </c>
      <c r="F374" s="4" t="s">
        <v>12</v>
      </c>
      <c r="G374" s="4" t="s">
        <v>24</v>
      </c>
      <c r="H374" s="4" t="s">
        <v>806</v>
      </c>
      <c r="I374" s="4" t="s">
        <v>20</v>
      </c>
      <c r="J374" s="4">
        <v>8</v>
      </c>
    </row>
    <row r="375" spans="1:10" hidden="1" x14ac:dyDescent="0.3">
      <c r="A375" s="4">
        <v>374</v>
      </c>
      <c r="B375" s="4" t="s">
        <v>807</v>
      </c>
      <c r="C375" s="4" t="s">
        <v>799</v>
      </c>
      <c r="D375" s="4" t="s">
        <v>17</v>
      </c>
      <c r="E375" s="5">
        <v>44742</v>
      </c>
      <c r="F375" s="4" t="s">
        <v>18</v>
      </c>
      <c r="G375" s="4" t="s">
        <v>13</v>
      </c>
      <c r="H375" s="4" t="s">
        <v>808</v>
      </c>
      <c r="I375" s="4" t="s">
        <v>26</v>
      </c>
      <c r="J375" s="4">
        <v>8</v>
      </c>
    </row>
    <row r="376" spans="1:10" hidden="1" x14ac:dyDescent="0.3">
      <c r="A376" s="4">
        <v>375</v>
      </c>
      <c r="B376" s="4" t="s">
        <v>809</v>
      </c>
      <c r="C376" s="4" t="s">
        <v>801</v>
      </c>
      <c r="D376" s="4" t="s">
        <v>22</v>
      </c>
      <c r="E376" s="5">
        <v>44747</v>
      </c>
      <c r="F376" s="4" t="s">
        <v>23</v>
      </c>
      <c r="G376" s="4" t="s">
        <v>13</v>
      </c>
      <c r="H376" s="4" t="s">
        <v>810</v>
      </c>
      <c r="I376" s="4" t="s">
        <v>15</v>
      </c>
      <c r="J376" s="4">
        <v>7</v>
      </c>
    </row>
    <row r="377" spans="1:10" x14ac:dyDescent="0.3">
      <c r="A377" s="4">
        <v>376</v>
      </c>
      <c r="B377" s="4" t="s">
        <v>811</v>
      </c>
      <c r="C377" s="4" t="s">
        <v>803</v>
      </c>
      <c r="D377" s="4" t="s">
        <v>28</v>
      </c>
      <c r="E377" s="5">
        <v>44764</v>
      </c>
      <c r="F377" s="4" t="s">
        <v>12</v>
      </c>
      <c r="G377" s="4" t="s">
        <v>13</v>
      </c>
      <c r="H377" s="4" t="s">
        <v>812</v>
      </c>
      <c r="I377" s="4" t="s">
        <v>20</v>
      </c>
      <c r="J377" s="4">
        <v>8</v>
      </c>
    </row>
    <row r="378" spans="1:10" hidden="1" x14ac:dyDescent="0.3">
      <c r="A378" s="4">
        <v>377</v>
      </c>
      <c r="B378" s="4" t="s">
        <v>813</v>
      </c>
      <c r="C378" s="4" t="s">
        <v>805</v>
      </c>
      <c r="D378" s="4" t="s">
        <v>31</v>
      </c>
      <c r="E378" s="5">
        <v>44735</v>
      </c>
      <c r="F378" s="4" t="s">
        <v>18</v>
      </c>
      <c r="G378" s="4" t="s">
        <v>13</v>
      </c>
      <c r="H378" s="4" t="s">
        <v>814</v>
      </c>
      <c r="I378" s="4" t="s">
        <v>26</v>
      </c>
      <c r="J378" s="4">
        <v>9</v>
      </c>
    </row>
    <row r="379" spans="1:10" hidden="1" x14ac:dyDescent="0.3">
      <c r="A379" s="4">
        <v>378</v>
      </c>
      <c r="B379" s="4" t="s">
        <v>815</v>
      </c>
      <c r="C379" s="4" t="s">
        <v>807</v>
      </c>
      <c r="D379" s="4" t="s">
        <v>34</v>
      </c>
      <c r="E379" s="5">
        <v>44737</v>
      </c>
      <c r="F379" s="4" t="s">
        <v>18</v>
      </c>
      <c r="G379" s="4" t="s">
        <v>13</v>
      </c>
      <c r="H379" s="4" t="s">
        <v>816</v>
      </c>
      <c r="I379" s="4" t="s">
        <v>15</v>
      </c>
      <c r="J379" s="4">
        <v>7</v>
      </c>
    </row>
    <row r="380" spans="1:10" x14ac:dyDescent="0.3">
      <c r="A380" s="4">
        <v>379</v>
      </c>
      <c r="B380" s="4" t="s">
        <v>817</v>
      </c>
      <c r="C380" s="4" t="s">
        <v>809</v>
      </c>
      <c r="D380" s="4" t="s">
        <v>37</v>
      </c>
      <c r="E380" s="5">
        <v>44749</v>
      </c>
      <c r="F380" s="4" t="s">
        <v>12</v>
      </c>
      <c r="G380" s="4" t="s">
        <v>13</v>
      </c>
      <c r="H380" s="4" t="s">
        <v>818</v>
      </c>
      <c r="I380" s="4" t="s">
        <v>20</v>
      </c>
      <c r="J380" s="4">
        <v>8</v>
      </c>
    </row>
    <row r="381" spans="1:10" hidden="1" x14ac:dyDescent="0.3">
      <c r="A381" s="4">
        <v>380</v>
      </c>
      <c r="B381" s="4" t="s">
        <v>819</v>
      </c>
      <c r="C381" s="4" t="s">
        <v>811</v>
      </c>
      <c r="D381" s="4" t="s">
        <v>37</v>
      </c>
      <c r="E381" s="5">
        <v>44729</v>
      </c>
      <c r="F381" s="4" t="s">
        <v>18</v>
      </c>
      <c r="G381" s="4" t="s">
        <v>13</v>
      </c>
      <c r="H381" s="4" t="s">
        <v>820</v>
      </c>
      <c r="I381" s="4" t="s">
        <v>26</v>
      </c>
      <c r="J381" s="4">
        <v>9</v>
      </c>
    </row>
    <row r="382" spans="1:10" hidden="1" x14ac:dyDescent="0.3">
      <c r="A382" s="4">
        <v>381</v>
      </c>
      <c r="B382" s="4" t="s">
        <v>821</v>
      </c>
      <c r="C382" s="4" t="s">
        <v>813</v>
      </c>
      <c r="D382" s="4" t="s">
        <v>43</v>
      </c>
      <c r="E382" s="5">
        <v>44738</v>
      </c>
      <c r="F382" s="4" t="s">
        <v>12</v>
      </c>
      <c r="G382" s="4" t="s">
        <v>13</v>
      </c>
      <c r="H382" s="4" t="s">
        <v>822</v>
      </c>
      <c r="I382" s="4" t="s">
        <v>15</v>
      </c>
      <c r="J382" s="4">
        <v>8</v>
      </c>
    </row>
    <row r="383" spans="1:10" x14ac:dyDescent="0.3">
      <c r="A383" s="4">
        <v>382</v>
      </c>
      <c r="B383" s="4" t="s">
        <v>823</v>
      </c>
      <c r="C383" s="4" t="s">
        <v>815</v>
      </c>
      <c r="D383" s="4" t="s">
        <v>34</v>
      </c>
      <c r="E383" s="5">
        <v>44740</v>
      </c>
      <c r="F383" s="4" t="s">
        <v>18</v>
      </c>
      <c r="G383" s="4" t="s">
        <v>13</v>
      </c>
      <c r="H383" s="4" t="s">
        <v>824</v>
      </c>
      <c r="I383" s="4" t="s">
        <v>20</v>
      </c>
      <c r="J383" s="4">
        <v>7</v>
      </c>
    </row>
    <row r="384" spans="1:10" hidden="1" x14ac:dyDescent="0.3">
      <c r="A384" s="4">
        <v>383</v>
      </c>
      <c r="B384" s="4" t="s">
        <v>825</v>
      </c>
      <c r="C384" s="4" t="s">
        <v>817</v>
      </c>
      <c r="D384" s="4" t="s">
        <v>48</v>
      </c>
      <c r="E384" s="5">
        <v>44755</v>
      </c>
      <c r="F384" s="4" t="s">
        <v>18</v>
      </c>
      <c r="G384" s="4" t="s">
        <v>13</v>
      </c>
      <c r="H384" s="4" t="s">
        <v>826</v>
      </c>
      <c r="I384" s="4" t="s">
        <v>26</v>
      </c>
      <c r="J384" s="4">
        <v>10</v>
      </c>
    </row>
    <row r="385" spans="1:10" hidden="1" x14ac:dyDescent="0.3">
      <c r="A385" s="4">
        <v>384</v>
      </c>
      <c r="B385" s="4" t="s">
        <v>827</v>
      </c>
      <c r="C385" s="4" t="s">
        <v>819</v>
      </c>
      <c r="D385" s="4" t="s">
        <v>51</v>
      </c>
      <c r="E385" s="5">
        <v>44755</v>
      </c>
      <c r="F385" s="4" t="s">
        <v>12</v>
      </c>
      <c r="G385" s="4" t="s">
        <v>13</v>
      </c>
      <c r="H385" s="4" t="s">
        <v>828</v>
      </c>
      <c r="I385" s="4" t="s">
        <v>15</v>
      </c>
      <c r="J385" s="4">
        <v>7</v>
      </c>
    </row>
    <row r="386" spans="1:10" x14ac:dyDescent="0.3">
      <c r="A386" s="4">
        <v>385</v>
      </c>
      <c r="B386" s="4" t="s">
        <v>829</v>
      </c>
      <c r="C386" s="4" t="s">
        <v>821</v>
      </c>
      <c r="D386" s="4" t="s">
        <v>54</v>
      </c>
      <c r="E386" s="5">
        <v>44764</v>
      </c>
      <c r="F386" s="4" t="s">
        <v>18</v>
      </c>
      <c r="G386" s="4" t="s">
        <v>13</v>
      </c>
      <c r="H386" s="4" t="s">
        <v>830</v>
      </c>
      <c r="I386" s="4" t="s">
        <v>20</v>
      </c>
      <c r="J386" s="4">
        <v>8</v>
      </c>
    </row>
    <row r="387" spans="1:10" hidden="1" x14ac:dyDescent="0.3">
      <c r="A387" s="4">
        <v>386</v>
      </c>
      <c r="B387" s="4" t="s">
        <v>831</v>
      </c>
      <c r="C387" s="4" t="s">
        <v>823</v>
      </c>
      <c r="D387" s="4" t="s">
        <v>57</v>
      </c>
      <c r="E387" s="5">
        <v>44735</v>
      </c>
      <c r="F387" s="4" t="s">
        <v>18</v>
      </c>
      <c r="G387" s="4" t="s">
        <v>13</v>
      </c>
      <c r="H387" s="4" t="s">
        <v>832</v>
      </c>
      <c r="I387" s="4" t="s">
        <v>26</v>
      </c>
      <c r="J387" s="4">
        <v>7</v>
      </c>
    </row>
    <row r="388" spans="1:10" hidden="1" x14ac:dyDescent="0.3">
      <c r="A388" s="4">
        <v>387</v>
      </c>
      <c r="B388" s="4" t="s">
        <v>833</v>
      </c>
      <c r="C388" s="4" t="s">
        <v>825</v>
      </c>
      <c r="D388" s="4" t="s">
        <v>34</v>
      </c>
      <c r="E388" s="5">
        <v>44734</v>
      </c>
      <c r="F388" s="4" t="s">
        <v>12</v>
      </c>
      <c r="G388" s="4" t="s">
        <v>13</v>
      </c>
      <c r="H388" s="4" t="s">
        <v>834</v>
      </c>
      <c r="I388" s="4" t="s">
        <v>15</v>
      </c>
      <c r="J388" s="4">
        <v>9</v>
      </c>
    </row>
    <row r="389" spans="1:10" x14ac:dyDescent="0.3">
      <c r="A389" s="4">
        <v>388</v>
      </c>
      <c r="B389" s="4" t="s">
        <v>835</v>
      </c>
      <c r="C389" s="4" t="s">
        <v>827</v>
      </c>
      <c r="D389" s="4" t="s">
        <v>62</v>
      </c>
      <c r="E389" s="5">
        <v>44728</v>
      </c>
      <c r="F389" s="4" t="s">
        <v>18</v>
      </c>
      <c r="G389" s="4" t="s">
        <v>13</v>
      </c>
      <c r="H389" s="4" t="s">
        <v>836</v>
      </c>
      <c r="I389" s="4" t="s">
        <v>20</v>
      </c>
      <c r="J389" s="4">
        <v>8</v>
      </c>
    </row>
    <row r="390" spans="1:10" hidden="1" x14ac:dyDescent="0.3">
      <c r="A390" s="4">
        <v>389</v>
      </c>
      <c r="B390" s="4" t="s">
        <v>837</v>
      </c>
      <c r="C390" s="4" t="s">
        <v>829</v>
      </c>
      <c r="D390" s="4" t="s">
        <v>51</v>
      </c>
      <c r="E390" s="5">
        <v>44739</v>
      </c>
      <c r="F390" s="4" t="s">
        <v>12</v>
      </c>
      <c r="G390" s="4" t="s">
        <v>13</v>
      </c>
      <c r="H390" s="4" t="s">
        <v>838</v>
      </c>
      <c r="I390" s="4" t="s">
        <v>26</v>
      </c>
      <c r="J390" s="4">
        <v>9</v>
      </c>
    </row>
    <row r="391" spans="1:10" hidden="1" x14ac:dyDescent="0.3">
      <c r="A391" s="4">
        <v>390</v>
      </c>
      <c r="B391" s="4" t="s">
        <v>839</v>
      </c>
      <c r="C391" s="4" t="s">
        <v>831</v>
      </c>
      <c r="D391" s="4" t="s">
        <v>31</v>
      </c>
      <c r="E391" s="5">
        <v>44765</v>
      </c>
      <c r="F391" s="4" t="s">
        <v>18</v>
      </c>
      <c r="G391" s="4" t="s">
        <v>13</v>
      </c>
      <c r="H391" s="4" t="s">
        <v>840</v>
      </c>
      <c r="I391" s="4" t="s">
        <v>15</v>
      </c>
      <c r="J391" s="4">
        <v>9</v>
      </c>
    </row>
    <row r="392" spans="1:10" x14ac:dyDescent="0.3">
      <c r="A392" s="4">
        <v>391</v>
      </c>
      <c r="B392" s="4" t="s">
        <v>841</v>
      </c>
      <c r="C392" s="4" t="s">
        <v>833</v>
      </c>
      <c r="D392" s="4" t="s">
        <v>69</v>
      </c>
      <c r="E392" s="5">
        <v>44740</v>
      </c>
      <c r="F392" s="4" t="s">
        <v>12</v>
      </c>
      <c r="G392" s="4" t="s">
        <v>13</v>
      </c>
      <c r="H392" s="4" t="s">
        <v>842</v>
      </c>
      <c r="I392" s="4" t="s">
        <v>20</v>
      </c>
      <c r="J392" s="4">
        <v>9</v>
      </c>
    </row>
    <row r="393" spans="1:10" hidden="1" x14ac:dyDescent="0.3">
      <c r="A393" s="4">
        <v>392</v>
      </c>
      <c r="B393" s="4" t="s">
        <v>843</v>
      </c>
      <c r="C393" s="4" t="s">
        <v>835</v>
      </c>
      <c r="D393" s="4" t="s">
        <v>72</v>
      </c>
      <c r="E393" s="5">
        <v>44734</v>
      </c>
      <c r="F393" s="4" t="s">
        <v>18</v>
      </c>
      <c r="G393" s="4" t="s">
        <v>13</v>
      </c>
      <c r="H393" s="4" t="s">
        <v>844</v>
      </c>
      <c r="I393" s="4" t="s">
        <v>26</v>
      </c>
      <c r="J393" s="4">
        <v>9</v>
      </c>
    </row>
    <row r="394" spans="1:10" hidden="1" x14ac:dyDescent="0.3">
      <c r="A394" s="4">
        <v>393</v>
      </c>
      <c r="B394" s="4" t="s">
        <v>845</v>
      </c>
      <c r="C394" s="4" t="s">
        <v>837</v>
      </c>
      <c r="D394" s="4" t="s">
        <v>75</v>
      </c>
      <c r="E394" s="5">
        <v>44727</v>
      </c>
      <c r="F394" s="4" t="s">
        <v>23</v>
      </c>
      <c r="G394" s="4" t="s">
        <v>13</v>
      </c>
      <c r="H394" s="4" t="s">
        <v>846</v>
      </c>
      <c r="I394" s="4" t="s">
        <v>15</v>
      </c>
      <c r="J394" s="4">
        <v>9</v>
      </c>
    </row>
    <row r="395" spans="1:10" x14ac:dyDescent="0.3">
      <c r="A395" s="4">
        <v>394</v>
      </c>
      <c r="B395" s="4" t="s">
        <v>847</v>
      </c>
      <c r="C395" s="4" t="s">
        <v>839</v>
      </c>
      <c r="D395" s="4" t="s">
        <v>48</v>
      </c>
      <c r="E395" s="5">
        <v>44737</v>
      </c>
      <c r="F395" s="4" t="s">
        <v>12</v>
      </c>
      <c r="G395" s="4" t="s">
        <v>13</v>
      </c>
      <c r="H395" s="4" t="s">
        <v>848</v>
      </c>
      <c r="I395" s="4" t="s">
        <v>20</v>
      </c>
      <c r="J395" s="4">
        <v>8</v>
      </c>
    </row>
    <row r="396" spans="1:10" hidden="1" x14ac:dyDescent="0.3">
      <c r="A396" s="4">
        <v>395</v>
      </c>
      <c r="B396" s="4" t="s">
        <v>849</v>
      </c>
      <c r="C396" s="4" t="s">
        <v>841</v>
      </c>
      <c r="D396" s="4" t="s">
        <v>81</v>
      </c>
      <c r="E396" s="5">
        <v>44747</v>
      </c>
      <c r="F396" s="4" t="s">
        <v>18</v>
      </c>
      <c r="G396" s="4" t="s">
        <v>24</v>
      </c>
      <c r="H396" s="4" t="s">
        <v>850</v>
      </c>
      <c r="I396" s="4" t="s">
        <v>26</v>
      </c>
      <c r="J396" s="4">
        <v>8</v>
      </c>
    </row>
    <row r="397" spans="1:10" hidden="1" x14ac:dyDescent="0.3">
      <c r="A397" s="4">
        <v>396</v>
      </c>
      <c r="B397" s="4" t="s">
        <v>851</v>
      </c>
      <c r="C397" s="4" t="s">
        <v>843</v>
      </c>
      <c r="D397" s="4" t="s">
        <v>84</v>
      </c>
      <c r="E397" s="5">
        <v>44754</v>
      </c>
      <c r="F397" s="4" t="s">
        <v>18</v>
      </c>
      <c r="G397" s="4" t="s">
        <v>13</v>
      </c>
      <c r="H397" s="4" t="s">
        <v>852</v>
      </c>
      <c r="I397" s="4" t="s">
        <v>15</v>
      </c>
      <c r="J397" s="4">
        <v>7</v>
      </c>
    </row>
    <row r="398" spans="1:10" x14ac:dyDescent="0.3">
      <c r="A398" s="4">
        <v>397</v>
      </c>
      <c r="B398" s="4" t="s">
        <v>853</v>
      </c>
      <c r="C398" s="4" t="s">
        <v>845</v>
      </c>
      <c r="D398" s="4" t="s">
        <v>87</v>
      </c>
      <c r="E398" s="5">
        <v>44760</v>
      </c>
      <c r="F398" s="4" t="s">
        <v>12</v>
      </c>
      <c r="G398" s="4" t="s">
        <v>13</v>
      </c>
      <c r="H398" s="4" t="s">
        <v>854</v>
      </c>
      <c r="I398" s="4" t="s">
        <v>20</v>
      </c>
      <c r="J398" s="4">
        <v>7</v>
      </c>
    </row>
    <row r="399" spans="1:10" hidden="1" x14ac:dyDescent="0.3">
      <c r="A399" s="4">
        <v>398</v>
      </c>
      <c r="B399" s="4" t="s">
        <v>855</v>
      </c>
      <c r="C399" s="4" t="s">
        <v>847</v>
      </c>
      <c r="D399" s="4" t="s">
        <v>90</v>
      </c>
      <c r="E399" s="5">
        <v>44759</v>
      </c>
      <c r="F399" s="4" t="s">
        <v>18</v>
      </c>
      <c r="G399" s="4" t="s">
        <v>13</v>
      </c>
      <c r="H399" s="4" t="s">
        <v>856</v>
      </c>
      <c r="I399" s="4" t="s">
        <v>26</v>
      </c>
      <c r="J399" s="4">
        <v>9</v>
      </c>
    </row>
    <row r="400" spans="1:10" hidden="1" x14ac:dyDescent="0.3">
      <c r="A400" s="4">
        <v>399</v>
      </c>
      <c r="B400" s="4" t="s">
        <v>857</v>
      </c>
      <c r="C400" s="4" t="s">
        <v>849</v>
      </c>
      <c r="D400" s="4" t="s">
        <v>93</v>
      </c>
      <c r="E400" s="5">
        <v>44735</v>
      </c>
      <c r="F400" s="4" t="s">
        <v>12</v>
      </c>
      <c r="G400" s="4" t="s">
        <v>13</v>
      </c>
      <c r="H400" s="4" t="s">
        <v>858</v>
      </c>
      <c r="I400" s="4" t="s">
        <v>15</v>
      </c>
      <c r="J400" s="4">
        <v>8</v>
      </c>
    </row>
    <row r="401" spans="1:10" hidden="1" x14ac:dyDescent="0.3">
      <c r="A401" s="4">
        <v>400</v>
      </c>
      <c r="B401" s="4" t="s">
        <v>859</v>
      </c>
      <c r="C401" s="4" t="s">
        <v>851</v>
      </c>
      <c r="D401" s="4" t="s">
        <v>97</v>
      </c>
      <c r="E401" s="5">
        <v>44734</v>
      </c>
      <c r="F401" s="4" t="s">
        <v>18</v>
      </c>
      <c r="G401" s="4" t="s">
        <v>13</v>
      </c>
      <c r="H401" s="4" t="s">
        <v>860</v>
      </c>
      <c r="I401" s="4" t="s">
        <v>15</v>
      </c>
      <c r="J401" s="4">
        <v>8</v>
      </c>
    </row>
    <row r="402" spans="1:10" hidden="1" x14ac:dyDescent="0.3">
      <c r="A402" s="4">
        <v>401</v>
      </c>
      <c r="B402" s="4" t="s">
        <v>861</v>
      </c>
      <c r="C402" s="4" t="s">
        <v>853</v>
      </c>
      <c r="D402" s="4" t="s">
        <v>100</v>
      </c>
      <c r="E402" s="5">
        <v>44753</v>
      </c>
      <c r="F402" s="4" t="s">
        <v>18</v>
      </c>
      <c r="G402" s="4" t="s">
        <v>24</v>
      </c>
      <c r="H402" s="4" t="s">
        <v>862</v>
      </c>
      <c r="I402" s="4" t="s">
        <v>15</v>
      </c>
      <c r="J402" s="4">
        <v>10</v>
      </c>
    </row>
    <row r="403" spans="1:10" x14ac:dyDescent="0.3">
      <c r="A403" s="4">
        <v>402</v>
      </c>
      <c r="B403" s="4" t="s">
        <v>863</v>
      </c>
      <c r="C403" s="4" t="s">
        <v>855</v>
      </c>
      <c r="D403" s="4" t="s">
        <v>103</v>
      </c>
      <c r="E403" s="5">
        <v>44739</v>
      </c>
      <c r="F403" s="4" t="s">
        <v>12</v>
      </c>
      <c r="G403" s="4" t="s">
        <v>13</v>
      </c>
      <c r="H403" s="4" t="s">
        <v>864</v>
      </c>
      <c r="I403" s="4" t="s">
        <v>20</v>
      </c>
      <c r="J403" s="4">
        <v>8</v>
      </c>
    </row>
    <row r="404" spans="1:10" hidden="1" x14ac:dyDescent="0.3">
      <c r="A404" s="4">
        <v>403</v>
      </c>
      <c r="B404" s="4" t="s">
        <v>865</v>
      </c>
      <c r="C404" s="4" t="s">
        <v>857</v>
      </c>
      <c r="D404" s="4" t="s">
        <v>106</v>
      </c>
      <c r="E404" s="5">
        <v>44740</v>
      </c>
      <c r="F404" s="4" t="s">
        <v>18</v>
      </c>
      <c r="G404" s="4" t="s">
        <v>13</v>
      </c>
      <c r="H404" s="4" t="s">
        <v>866</v>
      </c>
      <c r="I404" s="4" t="s">
        <v>26</v>
      </c>
      <c r="J404" s="4">
        <v>8</v>
      </c>
    </row>
    <row r="405" spans="1:10" hidden="1" x14ac:dyDescent="0.3">
      <c r="A405" s="4">
        <v>404</v>
      </c>
      <c r="B405" s="4" t="s">
        <v>867</v>
      </c>
      <c r="C405" s="4" t="s">
        <v>859</v>
      </c>
      <c r="D405" s="4" t="s">
        <v>109</v>
      </c>
      <c r="E405" s="5">
        <v>44748</v>
      </c>
      <c r="F405" s="4" t="s">
        <v>18</v>
      </c>
      <c r="G405" s="4" t="s">
        <v>13</v>
      </c>
      <c r="H405" s="4" t="s">
        <v>868</v>
      </c>
      <c r="I405" s="4" t="s">
        <v>15</v>
      </c>
      <c r="J405" s="4">
        <v>8</v>
      </c>
    </row>
    <row r="406" spans="1:10" x14ac:dyDescent="0.3">
      <c r="A406" s="4">
        <v>405</v>
      </c>
      <c r="B406" s="4" t="s">
        <v>869</v>
      </c>
      <c r="C406" s="4" t="s">
        <v>861</v>
      </c>
      <c r="D406" s="4" t="s">
        <v>57</v>
      </c>
      <c r="E406" s="5">
        <v>44731</v>
      </c>
      <c r="F406" s="4" t="s">
        <v>12</v>
      </c>
      <c r="G406" s="4" t="s">
        <v>13</v>
      </c>
      <c r="H406" s="4" t="s">
        <v>870</v>
      </c>
      <c r="I406" s="4" t="s">
        <v>20</v>
      </c>
      <c r="J406" s="4">
        <v>8</v>
      </c>
    </row>
    <row r="407" spans="1:10" hidden="1" x14ac:dyDescent="0.3">
      <c r="A407" s="4">
        <v>406</v>
      </c>
      <c r="B407" s="4" t="s">
        <v>871</v>
      </c>
      <c r="C407" s="4" t="s">
        <v>863</v>
      </c>
      <c r="D407" s="4" t="s">
        <v>81</v>
      </c>
      <c r="E407" s="5">
        <v>44763</v>
      </c>
      <c r="F407" s="4" t="s">
        <v>18</v>
      </c>
      <c r="G407" s="4" t="s">
        <v>13</v>
      </c>
      <c r="H407" s="4" t="s">
        <v>872</v>
      </c>
      <c r="I407" s="4" t="s">
        <v>26</v>
      </c>
      <c r="J407" s="4">
        <v>7</v>
      </c>
    </row>
    <row r="408" spans="1:10" hidden="1" x14ac:dyDescent="0.3">
      <c r="A408" s="4">
        <v>407</v>
      </c>
      <c r="B408" s="4" t="s">
        <v>873</v>
      </c>
      <c r="C408" s="4" t="s">
        <v>865</v>
      </c>
      <c r="D408" s="4" t="s">
        <v>97</v>
      </c>
      <c r="E408" s="5">
        <v>44733</v>
      </c>
      <c r="F408" s="4" t="s">
        <v>12</v>
      </c>
      <c r="G408" s="4" t="s">
        <v>13</v>
      </c>
      <c r="H408" s="4" t="s">
        <v>874</v>
      </c>
      <c r="I408" s="4" t="s">
        <v>15</v>
      </c>
      <c r="J408" s="4">
        <v>7</v>
      </c>
    </row>
    <row r="409" spans="1:10" x14ac:dyDescent="0.3">
      <c r="A409" s="4">
        <v>408</v>
      </c>
      <c r="B409" s="4" t="s">
        <v>875</v>
      </c>
      <c r="C409" s="4" t="s">
        <v>867</v>
      </c>
      <c r="D409" s="4" t="s">
        <v>31</v>
      </c>
      <c r="E409" s="5">
        <v>44746</v>
      </c>
      <c r="F409" s="4" t="s">
        <v>18</v>
      </c>
      <c r="G409" s="4" t="s">
        <v>13</v>
      </c>
      <c r="H409" s="4" t="s">
        <v>876</v>
      </c>
      <c r="I409" s="4" t="s">
        <v>20</v>
      </c>
      <c r="J409" s="4">
        <v>9</v>
      </c>
    </row>
    <row r="410" spans="1:10" hidden="1" x14ac:dyDescent="0.3">
      <c r="A410" s="4">
        <v>409</v>
      </c>
      <c r="B410" s="4" t="s">
        <v>877</v>
      </c>
      <c r="C410" s="4" t="s">
        <v>869</v>
      </c>
      <c r="D410" s="4" t="s">
        <v>62</v>
      </c>
      <c r="E410" s="5">
        <v>44755</v>
      </c>
      <c r="F410" s="4" t="s">
        <v>12</v>
      </c>
      <c r="G410" s="4" t="s">
        <v>13</v>
      </c>
      <c r="H410" s="4" t="s">
        <v>878</v>
      </c>
      <c r="I410" s="4" t="s">
        <v>26</v>
      </c>
      <c r="J410" s="4">
        <v>7</v>
      </c>
    </row>
    <row r="411" spans="1:10" hidden="1" x14ac:dyDescent="0.3">
      <c r="A411" s="4">
        <v>410</v>
      </c>
      <c r="B411" s="4" t="s">
        <v>879</v>
      </c>
      <c r="C411" s="4" t="s">
        <v>871</v>
      </c>
      <c r="D411" s="4" t="s">
        <v>103</v>
      </c>
      <c r="E411" s="5">
        <v>44755</v>
      </c>
      <c r="F411" s="4" t="s">
        <v>18</v>
      </c>
      <c r="G411" s="4" t="s">
        <v>13</v>
      </c>
      <c r="H411" s="4" t="s">
        <v>880</v>
      </c>
      <c r="I411" s="4" t="s">
        <v>15</v>
      </c>
      <c r="J411" s="4">
        <v>9</v>
      </c>
    </row>
    <row r="412" spans="1:10" x14ac:dyDescent="0.3">
      <c r="A412" s="4">
        <v>411</v>
      </c>
      <c r="B412" s="4" t="s">
        <v>881</v>
      </c>
      <c r="C412" s="4" t="s">
        <v>873</v>
      </c>
      <c r="D412" s="4" t="s">
        <v>106</v>
      </c>
      <c r="E412" s="5">
        <v>44727</v>
      </c>
      <c r="F412" s="4" t="s">
        <v>23</v>
      </c>
      <c r="G412" s="4" t="s">
        <v>13</v>
      </c>
      <c r="H412" s="4" t="s">
        <v>882</v>
      </c>
      <c r="I412" s="4" t="s">
        <v>20</v>
      </c>
      <c r="J412" s="4">
        <v>10</v>
      </c>
    </row>
    <row r="413" spans="1:10" hidden="1" x14ac:dyDescent="0.3">
      <c r="A413" s="4">
        <v>412</v>
      </c>
      <c r="B413" s="4" t="s">
        <v>883</v>
      </c>
      <c r="C413" s="4" t="s">
        <v>875</v>
      </c>
      <c r="D413" s="4" t="s">
        <v>128</v>
      </c>
      <c r="E413" s="5">
        <v>44746</v>
      </c>
      <c r="F413" s="4" t="s">
        <v>12</v>
      </c>
      <c r="G413" s="4" t="s">
        <v>13</v>
      </c>
      <c r="H413" s="4" t="s">
        <v>884</v>
      </c>
      <c r="I413" s="4" t="s">
        <v>26</v>
      </c>
      <c r="J413" s="4">
        <v>7</v>
      </c>
    </row>
    <row r="414" spans="1:10" hidden="1" x14ac:dyDescent="0.3">
      <c r="A414" s="4">
        <v>413</v>
      </c>
      <c r="B414" s="4" t="s">
        <v>885</v>
      </c>
      <c r="C414" s="4" t="s">
        <v>877</v>
      </c>
      <c r="D414" s="4" t="s">
        <v>271</v>
      </c>
      <c r="E414" s="5">
        <v>44740</v>
      </c>
      <c r="F414" s="4" t="s">
        <v>18</v>
      </c>
      <c r="G414" s="4" t="s">
        <v>13</v>
      </c>
      <c r="H414" s="4" t="s">
        <v>886</v>
      </c>
      <c r="I414" s="4" t="s">
        <v>15</v>
      </c>
      <c r="J414" s="4">
        <v>10</v>
      </c>
    </row>
    <row r="415" spans="1:10" x14ac:dyDescent="0.3">
      <c r="A415" s="4">
        <v>414</v>
      </c>
      <c r="B415" s="4" t="s">
        <v>887</v>
      </c>
      <c r="C415" s="4" t="s">
        <v>879</v>
      </c>
      <c r="D415" s="4" t="s">
        <v>133</v>
      </c>
      <c r="E415" s="5">
        <v>44743</v>
      </c>
      <c r="F415" s="4" t="s">
        <v>18</v>
      </c>
      <c r="G415" s="4" t="s">
        <v>13</v>
      </c>
      <c r="H415" s="4" t="s">
        <v>888</v>
      </c>
      <c r="I415" s="4" t="s">
        <v>20</v>
      </c>
      <c r="J415" s="4">
        <v>9</v>
      </c>
    </row>
    <row r="416" spans="1:10" hidden="1" x14ac:dyDescent="0.3">
      <c r="A416" s="4">
        <v>415</v>
      </c>
      <c r="B416" s="4" t="s">
        <v>889</v>
      </c>
      <c r="C416" s="4" t="s">
        <v>881</v>
      </c>
      <c r="D416" s="4" t="s">
        <v>136</v>
      </c>
      <c r="E416" s="5">
        <v>44737</v>
      </c>
      <c r="F416" s="4" t="s">
        <v>12</v>
      </c>
      <c r="G416" s="4" t="s">
        <v>13</v>
      </c>
      <c r="H416" s="4" t="s">
        <v>890</v>
      </c>
      <c r="I416" s="4" t="s">
        <v>26</v>
      </c>
      <c r="J416" s="4">
        <v>8</v>
      </c>
    </row>
    <row r="417" spans="1:10" hidden="1" x14ac:dyDescent="0.3">
      <c r="A417" s="4">
        <v>416</v>
      </c>
      <c r="B417" s="4" t="s">
        <v>891</v>
      </c>
      <c r="C417" s="4" t="s">
        <v>883</v>
      </c>
      <c r="D417" s="4" t="s">
        <v>139</v>
      </c>
      <c r="E417" s="5">
        <v>44757</v>
      </c>
      <c r="F417" s="4" t="s">
        <v>18</v>
      </c>
      <c r="G417" s="4" t="s">
        <v>13</v>
      </c>
      <c r="H417" s="4" t="s">
        <v>892</v>
      </c>
      <c r="I417" s="4" t="s">
        <v>15</v>
      </c>
      <c r="J417" s="4">
        <v>7</v>
      </c>
    </row>
    <row r="418" spans="1:10" x14ac:dyDescent="0.3">
      <c r="A418" s="4">
        <v>417</v>
      </c>
      <c r="B418" s="4" t="s">
        <v>893</v>
      </c>
      <c r="C418" s="4" t="s">
        <v>885</v>
      </c>
      <c r="D418" s="4" t="s">
        <v>48</v>
      </c>
      <c r="E418" s="5">
        <v>44745</v>
      </c>
      <c r="F418" s="4" t="s">
        <v>12</v>
      </c>
      <c r="G418" s="4" t="s">
        <v>13</v>
      </c>
      <c r="H418" s="4" t="s">
        <v>894</v>
      </c>
      <c r="I418" s="4" t="s">
        <v>20</v>
      </c>
      <c r="J418" s="4">
        <v>7</v>
      </c>
    </row>
    <row r="419" spans="1:10" hidden="1" x14ac:dyDescent="0.3">
      <c r="A419" s="4">
        <v>418</v>
      </c>
      <c r="B419" s="4" t="s">
        <v>895</v>
      </c>
      <c r="C419" s="4" t="s">
        <v>887</v>
      </c>
      <c r="D419" s="4" t="s">
        <v>145</v>
      </c>
      <c r="E419" s="5">
        <v>44760</v>
      </c>
      <c r="F419" s="4" t="s">
        <v>18</v>
      </c>
      <c r="G419" s="4" t="s">
        <v>13</v>
      </c>
      <c r="H419" s="4" t="s">
        <v>896</v>
      </c>
      <c r="I419" s="4" t="s">
        <v>26</v>
      </c>
      <c r="J419" s="4">
        <v>7</v>
      </c>
    </row>
    <row r="420" spans="1:10" hidden="1" x14ac:dyDescent="0.3">
      <c r="A420" s="4">
        <v>419</v>
      </c>
      <c r="B420" s="4" t="s">
        <v>897</v>
      </c>
      <c r="C420" s="4" t="s">
        <v>889</v>
      </c>
      <c r="D420" s="4" t="s">
        <v>148</v>
      </c>
      <c r="E420" s="5">
        <v>44750</v>
      </c>
      <c r="F420" s="4" t="s">
        <v>18</v>
      </c>
      <c r="G420" s="4" t="s">
        <v>13</v>
      </c>
      <c r="H420" s="4" t="s">
        <v>898</v>
      </c>
      <c r="I420" s="4" t="s">
        <v>15</v>
      </c>
      <c r="J420" s="4">
        <v>10</v>
      </c>
    </row>
    <row r="421" spans="1:10" x14ac:dyDescent="0.3">
      <c r="A421" s="4">
        <v>420</v>
      </c>
      <c r="B421" s="4" t="s">
        <v>899</v>
      </c>
      <c r="C421" s="4" t="s">
        <v>891</v>
      </c>
      <c r="D421" s="4" t="s">
        <v>151</v>
      </c>
      <c r="E421" s="5">
        <v>44742</v>
      </c>
      <c r="F421" s="4" t="s">
        <v>12</v>
      </c>
      <c r="G421" s="4" t="s">
        <v>13</v>
      </c>
      <c r="H421" s="4" t="s">
        <v>900</v>
      </c>
      <c r="I421" s="4" t="s">
        <v>20</v>
      </c>
      <c r="J421" s="4">
        <v>7</v>
      </c>
    </row>
    <row r="422" spans="1:10" hidden="1" x14ac:dyDescent="0.3">
      <c r="A422" s="4">
        <v>421</v>
      </c>
      <c r="B422" s="4" t="s">
        <v>901</v>
      </c>
      <c r="C422" s="4" t="s">
        <v>893</v>
      </c>
      <c r="D422" s="4" t="s">
        <v>154</v>
      </c>
      <c r="E422" s="5">
        <v>44754</v>
      </c>
      <c r="F422" s="4" t="s">
        <v>18</v>
      </c>
      <c r="G422" s="4" t="s">
        <v>13</v>
      </c>
      <c r="H422" s="4" t="s">
        <v>902</v>
      </c>
      <c r="I422" s="4" t="s">
        <v>26</v>
      </c>
      <c r="J422" s="4">
        <v>10</v>
      </c>
    </row>
    <row r="423" spans="1:10" hidden="1" x14ac:dyDescent="0.3">
      <c r="A423" s="4">
        <v>422</v>
      </c>
      <c r="B423" s="4" t="s">
        <v>903</v>
      </c>
      <c r="C423" s="4" t="s">
        <v>895</v>
      </c>
      <c r="D423" s="4" t="s">
        <v>157</v>
      </c>
      <c r="E423" s="5">
        <v>44746</v>
      </c>
      <c r="F423" s="4" t="s">
        <v>18</v>
      </c>
      <c r="G423" s="4" t="s">
        <v>13</v>
      </c>
      <c r="H423" s="4" t="s">
        <v>904</v>
      </c>
      <c r="I423" s="4" t="s">
        <v>15</v>
      </c>
      <c r="J423" s="4">
        <v>9</v>
      </c>
    </row>
    <row r="424" spans="1:10" x14ac:dyDescent="0.3">
      <c r="A424" s="4">
        <v>423</v>
      </c>
      <c r="B424" s="4" t="s">
        <v>905</v>
      </c>
      <c r="C424" s="4" t="s">
        <v>897</v>
      </c>
      <c r="D424" s="4" t="s">
        <v>11</v>
      </c>
      <c r="E424" s="5">
        <v>44752</v>
      </c>
      <c r="F424" s="4" t="s">
        <v>12</v>
      </c>
      <c r="G424" s="4" t="s">
        <v>24</v>
      </c>
      <c r="H424" s="4" t="s">
        <v>906</v>
      </c>
      <c r="I424" s="4" t="s">
        <v>20</v>
      </c>
      <c r="J424" s="4">
        <v>10</v>
      </c>
    </row>
    <row r="425" spans="1:10" hidden="1" x14ac:dyDescent="0.3">
      <c r="A425" s="4">
        <v>424</v>
      </c>
      <c r="B425" s="4" t="s">
        <v>907</v>
      </c>
      <c r="C425" s="4" t="s">
        <v>899</v>
      </c>
      <c r="D425" s="4" t="s">
        <v>17</v>
      </c>
      <c r="E425" s="5">
        <v>44725</v>
      </c>
      <c r="F425" s="4" t="s">
        <v>18</v>
      </c>
      <c r="G425" s="4" t="s">
        <v>13</v>
      </c>
      <c r="H425" s="4" t="s">
        <v>908</v>
      </c>
      <c r="I425" s="4" t="s">
        <v>26</v>
      </c>
      <c r="J425" s="4">
        <v>8</v>
      </c>
    </row>
    <row r="426" spans="1:10" hidden="1" x14ac:dyDescent="0.3">
      <c r="A426" s="4">
        <v>425</v>
      </c>
      <c r="B426" s="4" t="s">
        <v>909</v>
      </c>
      <c r="C426" s="4" t="s">
        <v>901</v>
      </c>
      <c r="D426" s="4" t="s">
        <v>22</v>
      </c>
      <c r="E426" s="5">
        <v>44734</v>
      </c>
      <c r="F426" s="4" t="s">
        <v>12</v>
      </c>
      <c r="G426" s="4" t="s">
        <v>13</v>
      </c>
      <c r="H426" s="4" t="s">
        <v>910</v>
      </c>
      <c r="I426" s="4" t="s">
        <v>15</v>
      </c>
      <c r="J426" s="4">
        <v>9</v>
      </c>
    </row>
    <row r="427" spans="1:10" x14ac:dyDescent="0.3">
      <c r="A427" s="4">
        <v>426</v>
      </c>
      <c r="B427" s="4" t="s">
        <v>911</v>
      </c>
      <c r="C427" s="4" t="s">
        <v>903</v>
      </c>
      <c r="D427" s="4" t="s">
        <v>28</v>
      </c>
      <c r="E427" s="5">
        <v>44761</v>
      </c>
      <c r="F427" s="4" t="s">
        <v>18</v>
      </c>
      <c r="G427" s="4" t="s">
        <v>13</v>
      </c>
      <c r="H427" s="4" t="s">
        <v>912</v>
      </c>
      <c r="I427" s="4" t="s">
        <v>20</v>
      </c>
      <c r="J427" s="4">
        <v>9</v>
      </c>
    </row>
    <row r="428" spans="1:10" hidden="1" x14ac:dyDescent="0.3">
      <c r="A428" s="4">
        <v>427</v>
      </c>
      <c r="B428" s="4" t="s">
        <v>913</v>
      </c>
      <c r="C428" s="4" t="s">
        <v>905</v>
      </c>
      <c r="D428" s="4" t="s">
        <v>31</v>
      </c>
      <c r="E428" s="5">
        <v>44735</v>
      </c>
      <c r="F428" s="4" t="s">
        <v>12</v>
      </c>
      <c r="G428" s="4" t="s">
        <v>13</v>
      </c>
      <c r="H428" s="4" t="s">
        <v>914</v>
      </c>
      <c r="I428" s="4" t="s">
        <v>26</v>
      </c>
      <c r="J428" s="4">
        <v>8</v>
      </c>
    </row>
    <row r="429" spans="1:10" hidden="1" x14ac:dyDescent="0.3">
      <c r="A429" s="4">
        <v>428</v>
      </c>
      <c r="B429" s="4" t="s">
        <v>915</v>
      </c>
      <c r="C429" s="4" t="s">
        <v>907</v>
      </c>
      <c r="D429" s="4" t="s">
        <v>34</v>
      </c>
      <c r="E429" s="5">
        <v>44753</v>
      </c>
      <c r="F429" s="4" t="s">
        <v>18</v>
      </c>
      <c r="G429" s="4" t="s">
        <v>13</v>
      </c>
      <c r="H429" s="4" t="s">
        <v>916</v>
      </c>
      <c r="I429" s="4" t="s">
        <v>15</v>
      </c>
      <c r="J429" s="4">
        <v>7</v>
      </c>
    </row>
    <row r="430" spans="1:10" x14ac:dyDescent="0.3">
      <c r="A430" s="4">
        <v>429</v>
      </c>
      <c r="B430" s="4" t="s">
        <v>917</v>
      </c>
      <c r="C430" s="4" t="s">
        <v>909</v>
      </c>
      <c r="D430" s="4" t="s">
        <v>37</v>
      </c>
      <c r="E430" s="5">
        <v>44732</v>
      </c>
      <c r="F430" s="4" t="s">
        <v>23</v>
      </c>
      <c r="G430" s="4" t="s">
        <v>24</v>
      </c>
      <c r="H430" s="4" t="s">
        <v>918</v>
      </c>
      <c r="I430" s="4" t="s">
        <v>20</v>
      </c>
      <c r="J430" s="4">
        <v>10</v>
      </c>
    </row>
    <row r="431" spans="1:10" hidden="1" x14ac:dyDescent="0.3">
      <c r="A431" s="4">
        <v>430</v>
      </c>
      <c r="B431" s="4" t="s">
        <v>919</v>
      </c>
      <c r="C431" s="4" t="s">
        <v>911</v>
      </c>
      <c r="D431" s="4" t="s">
        <v>37</v>
      </c>
      <c r="E431" s="5">
        <v>44748</v>
      </c>
      <c r="F431" s="4" t="s">
        <v>12</v>
      </c>
      <c r="G431" s="4" t="s">
        <v>13</v>
      </c>
      <c r="H431" s="4" t="s">
        <v>920</v>
      </c>
      <c r="I431" s="4" t="s">
        <v>26</v>
      </c>
      <c r="J431" s="4">
        <v>8</v>
      </c>
    </row>
    <row r="432" spans="1:10" hidden="1" x14ac:dyDescent="0.3">
      <c r="A432" s="4">
        <v>431</v>
      </c>
      <c r="B432" s="4" t="s">
        <v>921</v>
      </c>
      <c r="C432" s="4" t="s">
        <v>913</v>
      </c>
      <c r="D432" s="4" t="s">
        <v>43</v>
      </c>
      <c r="E432" s="5">
        <v>44731</v>
      </c>
      <c r="F432" s="4" t="s">
        <v>18</v>
      </c>
      <c r="G432" s="4" t="s">
        <v>13</v>
      </c>
      <c r="H432" s="4" t="s">
        <v>922</v>
      </c>
      <c r="I432" s="4" t="s">
        <v>15</v>
      </c>
      <c r="J432" s="4">
        <v>10</v>
      </c>
    </row>
    <row r="433" spans="1:10" x14ac:dyDescent="0.3">
      <c r="A433" s="4">
        <v>432</v>
      </c>
      <c r="B433" s="4" t="s">
        <v>923</v>
      </c>
      <c r="C433" s="4" t="s">
        <v>915</v>
      </c>
      <c r="D433" s="4" t="s">
        <v>178</v>
      </c>
      <c r="E433" s="5">
        <v>44725</v>
      </c>
      <c r="F433" s="4" t="s">
        <v>18</v>
      </c>
      <c r="G433" s="4" t="s">
        <v>13</v>
      </c>
      <c r="H433" s="4" t="s">
        <v>924</v>
      </c>
      <c r="I433" s="4" t="s">
        <v>20</v>
      </c>
      <c r="J433" s="4">
        <v>7</v>
      </c>
    </row>
    <row r="434" spans="1:10" hidden="1" x14ac:dyDescent="0.3">
      <c r="A434" s="4">
        <v>433</v>
      </c>
      <c r="B434" s="4" t="s">
        <v>925</v>
      </c>
      <c r="C434" s="4" t="s">
        <v>917</v>
      </c>
      <c r="D434" s="4" t="s">
        <v>48</v>
      </c>
      <c r="E434" s="5">
        <v>44753</v>
      </c>
      <c r="F434" s="4" t="s">
        <v>12</v>
      </c>
      <c r="G434" s="4" t="s">
        <v>13</v>
      </c>
      <c r="H434" s="4" t="s">
        <v>926</v>
      </c>
      <c r="I434" s="4" t="s">
        <v>26</v>
      </c>
      <c r="J434" s="4">
        <v>7</v>
      </c>
    </row>
    <row r="435" spans="1:10" hidden="1" x14ac:dyDescent="0.3">
      <c r="A435" s="4">
        <v>434</v>
      </c>
      <c r="B435" s="4" t="s">
        <v>927</v>
      </c>
      <c r="C435" s="4" t="s">
        <v>919</v>
      </c>
      <c r="D435" s="4" t="s">
        <v>51</v>
      </c>
      <c r="E435" s="5">
        <v>44738</v>
      </c>
      <c r="F435" s="4" t="s">
        <v>18</v>
      </c>
      <c r="G435" s="4" t="s">
        <v>13</v>
      </c>
      <c r="H435" s="4" t="s">
        <v>928</v>
      </c>
      <c r="I435" s="4" t="s">
        <v>15</v>
      </c>
      <c r="J435" s="4">
        <v>10</v>
      </c>
    </row>
    <row r="436" spans="1:10" x14ac:dyDescent="0.3">
      <c r="A436" s="4">
        <v>435</v>
      </c>
      <c r="B436" s="4" t="s">
        <v>929</v>
      </c>
      <c r="C436" s="4" t="s">
        <v>921</v>
      </c>
      <c r="D436" s="4" t="s">
        <v>54</v>
      </c>
      <c r="E436" s="5">
        <v>44762</v>
      </c>
      <c r="F436" s="4" t="s">
        <v>12</v>
      </c>
      <c r="G436" s="4" t="s">
        <v>13</v>
      </c>
      <c r="H436" s="4" t="s">
        <v>930</v>
      </c>
      <c r="I436" s="4" t="s">
        <v>20</v>
      </c>
      <c r="J436" s="4">
        <v>9</v>
      </c>
    </row>
    <row r="437" spans="1:10" hidden="1" x14ac:dyDescent="0.3">
      <c r="A437" s="4">
        <v>436</v>
      </c>
      <c r="B437" s="4" t="s">
        <v>931</v>
      </c>
      <c r="C437" s="4" t="s">
        <v>923</v>
      </c>
      <c r="D437" s="4" t="s">
        <v>57</v>
      </c>
      <c r="E437" s="5">
        <v>44756</v>
      </c>
      <c r="F437" s="4" t="s">
        <v>18</v>
      </c>
      <c r="G437" s="4" t="s">
        <v>13</v>
      </c>
      <c r="H437" s="4" t="s">
        <v>932</v>
      </c>
      <c r="I437" s="4" t="s">
        <v>26</v>
      </c>
      <c r="J437" s="4">
        <v>9</v>
      </c>
    </row>
    <row r="438" spans="1:10" hidden="1" x14ac:dyDescent="0.3">
      <c r="A438" s="4">
        <v>437</v>
      </c>
      <c r="B438" s="4" t="s">
        <v>933</v>
      </c>
      <c r="C438" s="4" t="s">
        <v>925</v>
      </c>
      <c r="D438" s="4" t="s">
        <v>157</v>
      </c>
      <c r="E438" s="5">
        <v>44744</v>
      </c>
      <c r="F438" s="4" t="s">
        <v>18</v>
      </c>
      <c r="G438" s="4" t="s">
        <v>13</v>
      </c>
      <c r="H438" s="4" t="s">
        <v>934</v>
      </c>
      <c r="I438" s="4" t="s">
        <v>15</v>
      </c>
      <c r="J438" s="4">
        <v>7</v>
      </c>
    </row>
    <row r="439" spans="1:10" x14ac:dyDescent="0.3">
      <c r="A439" s="4">
        <v>438</v>
      </c>
      <c r="B439" s="4" t="s">
        <v>935</v>
      </c>
      <c r="C439" s="4" t="s">
        <v>927</v>
      </c>
      <c r="D439" s="4" t="s">
        <v>11</v>
      </c>
      <c r="E439" s="5">
        <v>44753</v>
      </c>
      <c r="F439" s="4" t="s">
        <v>12</v>
      </c>
      <c r="G439" s="4" t="s">
        <v>13</v>
      </c>
      <c r="H439" s="4" t="s">
        <v>936</v>
      </c>
      <c r="I439" s="4" t="s">
        <v>20</v>
      </c>
      <c r="J439" s="4">
        <v>10</v>
      </c>
    </row>
    <row r="440" spans="1:10" hidden="1" x14ac:dyDescent="0.3">
      <c r="A440" s="4">
        <v>439</v>
      </c>
      <c r="B440" s="4" t="s">
        <v>937</v>
      </c>
      <c r="C440" s="4" t="s">
        <v>929</v>
      </c>
      <c r="D440" s="4" t="s">
        <v>17</v>
      </c>
      <c r="E440" s="5">
        <v>44762</v>
      </c>
      <c r="F440" s="4" t="s">
        <v>18</v>
      </c>
      <c r="G440" s="4" t="s">
        <v>13</v>
      </c>
      <c r="H440" s="4" t="s">
        <v>938</v>
      </c>
      <c r="I440" s="4" t="s">
        <v>26</v>
      </c>
      <c r="J440" s="4">
        <v>7</v>
      </c>
    </row>
    <row r="441" spans="1:10" hidden="1" x14ac:dyDescent="0.3">
      <c r="A441" s="4">
        <v>440</v>
      </c>
      <c r="B441" s="4" t="s">
        <v>939</v>
      </c>
      <c r="C441" s="4" t="s">
        <v>931</v>
      </c>
      <c r="D441" s="4" t="s">
        <v>22</v>
      </c>
      <c r="E441" s="5">
        <v>44740</v>
      </c>
      <c r="F441" s="4" t="s">
        <v>18</v>
      </c>
      <c r="G441" s="4" t="s">
        <v>13</v>
      </c>
      <c r="H441" s="4" t="s">
        <v>940</v>
      </c>
      <c r="I441" s="4" t="s">
        <v>15</v>
      </c>
      <c r="J441" s="4">
        <v>7</v>
      </c>
    </row>
    <row r="442" spans="1:10" x14ac:dyDescent="0.3">
      <c r="A442" s="4">
        <v>441</v>
      </c>
      <c r="B442" s="4" t="s">
        <v>941</v>
      </c>
      <c r="C442" s="4" t="s">
        <v>933</v>
      </c>
      <c r="D442" s="4" t="s">
        <v>28</v>
      </c>
      <c r="E442" s="5">
        <v>44729</v>
      </c>
      <c r="F442" s="4" t="s">
        <v>12</v>
      </c>
      <c r="G442" s="4" t="s">
        <v>13</v>
      </c>
      <c r="H442" s="4" t="s">
        <v>942</v>
      </c>
      <c r="I442" s="4" t="s">
        <v>20</v>
      </c>
      <c r="J442" s="4">
        <v>8</v>
      </c>
    </row>
    <row r="443" spans="1:10" hidden="1" x14ac:dyDescent="0.3">
      <c r="A443" s="4">
        <v>442</v>
      </c>
      <c r="B443" s="4" t="s">
        <v>943</v>
      </c>
      <c r="C443" s="4" t="s">
        <v>935</v>
      </c>
      <c r="D443" s="4" t="s">
        <v>31</v>
      </c>
      <c r="E443" s="5">
        <v>44727</v>
      </c>
      <c r="F443" s="4" t="s">
        <v>18</v>
      </c>
      <c r="G443" s="4" t="s">
        <v>13</v>
      </c>
      <c r="H443" s="4" t="s">
        <v>944</v>
      </c>
      <c r="I443" s="4" t="s">
        <v>26</v>
      </c>
      <c r="J443" s="4">
        <v>7</v>
      </c>
    </row>
    <row r="444" spans="1:10" hidden="1" x14ac:dyDescent="0.3">
      <c r="A444" s="4">
        <v>443</v>
      </c>
      <c r="B444" s="4" t="s">
        <v>945</v>
      </c>
      <c r="C444" s="4" t="s">
        <v>937</v>
      </c>
      <c r="D444" s="4" t="s">
        <v>34</v>
      </c>
      <c r="E444" s="5">
        <v>44734</v>
      </c>
      <c r="F444" s="4" t="s">
        <v>12</v>
      </c>
      <c r="G444" s="4" t="s">
        <v>13</v>
      </c>
      <c r="H444" s="4" t="s">
        <v>946</v>
      </c>
      <c r="I444" s="4" t="s">
        <v>15</v>
      </c>
      <c r="J444" s="4">
        <v>10</v>
      </c>
    </row>
    <row r="445" spans="1:10" x14ac:dyDescent="0.3">
      <c r="A445" s="4">
        <v>444</v>
      </c>
      <c r="B445" s="4" t="s">
        <v>947</v>
      </c>
      <c r="C445" s="4" t="s">
        <v>939</v>
      </c>
      <c r="D445" s="4" t="s">
        <v>37</v>
      </c>
      <c r="E445" s="5">
        <v>44744</v>
      </c>
      <c r="F445" s="4" t="s">
        <v>18</v>
      </c>
      <c r="G445" s="4" t="s">
        <v>13</v>
      </c>
      <c r="H445" s="4" t="s">
        <v>948</v>
      </c>
      <c r="I445" s="4" t="s">
        <v>20</v>
      </c>
      <c r="J445" s="4">
        <v>7</v>
      </c>
    </row>
    <row r="446" spans="1:10" hidden="1" x14ac:dyDescent="0.3">
      <c r="A446" s="4">
        <v>445</v>
      </c>
      <c r="B446" s="4" t="s">
        <v>949</v>
      </c>
      <c r="C446" s="4" t="s">
        <v>941</v>
      </c>
      <c r="D446" s="4" t="s">
        <v>37</v>
      </c>
      <c r="E446" s="5">
        <v>44737</v>
      </c>
      <c r="F446" s="4" t="s">
        <v>12</v>
      </c>
      <c r="G446" s="4" t="s">
        <v>13</v>
      </c>
      <c r="H446" s="4" t="s">
        <v>950</v>
      </c>
      <c r="I446" s="4" t="s">
        <v>26</v>
      </c>
      <c r="J446" s="4">
        <v>10</v>
      </c>
    </row>
    <row r="447" spans="1:10" hidden="1" x14ac:dyDescent="0.3">
      <c r="A447" s="4">
        <v>446</v>
      </c>
      <c r="B447" s="4" t="s">
        <v>951</v>
      </c>
      <c r="C447" s="4" t="s">
        <v>943</v>
      </c>
      <c r="D447" s="4" t="s">
        <v>43</v>
      </c>
      <c r="E447" s="5">
        <v>44752</v>
      </c>
      <c r="F447" s="4" t="s">
        <v>18</v>
      </c>
      <c r="G447" s="4" t="s">
        <v>13</v>
      </c>
      <c r="H447" s="4" t="s">
        <v>952</v>
      </c>
      <c r="I447" s="4" t="s">
        <v>15</v>
      </c>
      <c r="J447" s="4">
        <v>7</v>
      </c>
    </row>
    <row r="448" spans="1:10" x14ac:dyDescent="0.3">
      <c r="A448" s="4">
        <v>447</v>
      </c>
      <c r="B448" s="4" t="s">
        <v>953</v>
      </c>
      <c r="C448" s="4" t="s">
        <v>945</v>
      </c>
      <c r="D448" s="4" t="s">
        <v>34</v>
      </c>
      <c r="E448" s="5">
        <v>44736</v>
      </c>
      <c r="F448" s="4" t="s">
        <v>23</v>
      </c>
      <c r="G448" s="4" t="s">
        <v>13</v>
      </c>
      <c r="H448" s="4" t="s">
        <v>954</v>
      </c>
      <c r="I448" s="4" t="s">
        <v>20</v>
      </c>
      <c r="J448" s="4">
        <v>9</v>
      </c>
    </row>
    <row r="449" spans="1:10" hidden="1" x14ac:dyDescent="0.3">
      <c r="A449" s="4">
        <v>448</v>
      </c>
      <c r="B449" s="4" t="s">
        <v>955</v>
      </c>
      <c r="C449" s="4" t="s">
        <v>947</v>
      </c>
      <c r="D449" s="4" t="s">
        <v>48</v>
      </c>
      <c r="E449" s="5">
        <v>44752</v>
      </c>
      <c r="F449" s="4" t="s">
        <v>12</v>
      </c>
      <c r="G449" s="4" t="s">
        <v>13</v>
      </c>
      <c r="H449" s="4" t="s">
        <v>956</v>
      </c>
      <c r="I449" s="4" t="s">
        <v>26</v>
      </c>
      <c r="J449" s="4">
        <v>7</v>
      </c>
    </row>
    <row r="450" spans="1:10" hidden="1" x14ac:dyDescent="0.3">
      <c r="A450" s="4">
        <v>449</v>
      </c>
      <c r="B450" s="4" t="s">
        <v>957</v>
      </c>
      <c r="C450" s="4" t="s">
        <v>949</v>
      </c>
      <c r="D450" s="4" t="s">
        <v>51</v>
      </c>
      <c r="E450" s="5">
        <v>44759</v>
      </c>
      <c r="F450" s="4" t="s">
        <v>18</v>
      </c>
      <c r="G450" s="4" t="s">
        <v>13</v>
      </c>
      <c r="H450" s="4" t="s">
        <v>958</v>
      </c>
      <c r="I450" s="4" t="s">
        <v>15</v>
      </c>
      <c r="J450" s="4">
        <v>8</v>
      </c>
    </row>
    <row r="451" spans="1:10" hidden="1" x14ac:dyDescent="0.3">
      <c r="A451" s="4">
        <v>450</v>
      </c>
      <c r="B451" s="4" t="s">
        <v>959</v>
      </c>
      <c r="C451" s="4" t="s">
        <v>951</v>
      </c>
      <c r="D451" s="4" t="s">
        <v>54</v>
      </c>
      <c r="E451" s="5">
        <v>44763</v>
      </c>
      <c r="F451" s="4" t="s">
        <v>18</v>
      </c>
      <c r="G451" s="4" t="s">
        <v>13</v>
      </c>
      <c r="H451" s="4" t="s">
        <v>960</v>
      </c>
      <c r="I451" s="4" t="s">
        <v>15</v>
      </c>
      <c r="J451" s="4">
        <v>10</v>
      </c>
    </row>
    <row r="452" spans="1:10" hidden="1" x14ac:dyDescent="0.3">
      <c r="A452" s="4">
        <v>451</v>
      </c>
      <c r="B452" s="4" t="s">
        <v>961</v>
      </c>
      <c r="C452" s="4" t="s">
        <v>953</v>
      </c>
      <c r="D452" s="4" t="s">
        <v>57</v>
      </c>
      <c r="E452" s="5">
        <v>44763</v>
      </c>
      <c r="F452" s="4" t="s">
        <v>12</v>
      </c>
      <c r="G452" s="4" t="s">
        <v>24</v>
      </c>
      <c r="H452" s="4" t="s">
        <v>962</v>
      </c>
      <c r="I452" s="4" t="s">
        <v>15</v>
      </c>
      <c r="J452" s="4">
        <v>9</v>
      </c>
    </row>
    <row r="453" spans="1:10" x14ac:dyDescent="0.3">
      <c r="A453" s="4">
        <v>452</v>
      </c>
      <c r="B453" s="4" t="s">
        <v>963</v>
      </c>
      <c r="C453" s="4" t="s">
        <v>955</v>
      </c>
      <c r="D453" s="4" t="s">
        <v>34</v>
      </c>
      <c r="E453" s="5">
        <v>44750</v>
      </c>
      <c r="F453" s="4" t="s">
        <v>18</v>
      </c>
      <c r="G453" s="4" t="s">
        <v>13</v>
      </c>
      <c r="H453" s="4" t="s">
        <v>964</v>
      </c>
      <c r="I453" s="4" t="s">
        <v>20</v>
      </c>
      <c r="J453" s="4">
        <v>7</v>
      </c>
    </row>
    <row r="454" spans="1:10" hidden="1" x14ac:dyDescent="0.3">
      <c r="A454" s="4">
        <v>453</v>
      </c>
      <c r="B454" s="4" t="s">
        <v>965</v>
      </c>
      <c r="C454" s="4" t="s">
        <v>957</v>
      </c>
      <c r="D454" s="4" t="s">
        <v>62</v>
      </c>
      <c r="E454" s="5">
        <v>44751</v>
      </c>
      <c r="F454" s="4" t="s">
        <v>12</v>
      </c>
      <c r="G454" s="4" t="s">
        <v>13</v>
      </c>
      <c r="H454" s="4" t="s">
        <v>966</v>
      </c>
      <c r="I454" s="4" t="s">
        <v>26</v>
      </c>
      <c r="J454" s="4">
        <v>8</v>
      </c>
    </row>
    <row r="455" spans="1:10" hidden="1" x14ac:dyDescent="0.3">
      <c r="A455" s="4">
        <v>454</v>
      </c>
      <c r="B455" s="4" t="s">
        <v>967</v>
      </c>
      <c r="C455" s="4" t="s">
        <v>959</v>
      </c>
      <c r="D455" s="4" t="s">
        <v>51</v>
      </c>
      <c r="E455" s="5">
        <v>44736</v>
      </c>
      <c r="F455" s="4" t="s">
        <v>18</v>
      </c>
      <c r="G455" s="4" t="s">
        <v>13</v>
      </c>
      <c r="H455" s="4" t="s">
        <v>968</v>
      </c>
      <c r="I455" s="4" t="s">
        <v>15</v>
      </c>
      <c r="J455" s="4">
        <v>7</v>
      </c>
    </row>
    <row r="456" spans="1:10" x14ac:dyDescent="0.3">
      <c r="A456" s="4">
        <v>455</v>
      </c>
      <c r="B456" s="4" t="s">
        <v>969</v>
      </c>
      <c r="C456" s="4" t="s">
        <v>961</v>
      </c>
      <c r="D456" s="4" t="s">
        <v>31</v>
      </c>
      <c r="E456" s="5">
        <v>44737</v>
      </c>
      <c r="F456" s="4" t="s">
        <v>18</v>
      </c>
      <c r="G456" s="4" t="s">
        <v>13</v>
      </c>
      <c r="H456" s="4" t="s">
        <v>970</v>
      </c>
      <c r="I456" s="4" t="s">
        <v>20</v>
      </c>
      <c r="J456" s="4">
        <v>9</v>
      </c>
    </row>
    <row r="457" spans="1:10" hidden="1" x14ac:dyDescent="0.3">
      <c r="A457" s="4">
        <v>456</v>
      </c>
      <c r="B457" s="4" t="s">
        <v>971</v>
      </c>
      <c r="C457" s="4" t="s">
        <v>963</v>
      </c>
      <c r="D457" s="4" t="s">
        <v>69</v>
      </c>
      <c r="E457" s="5">
        <v>44744</v>
      </c>
      <c r="F457" s="4" t="s">
        <v>12</v>
      </c>
      <c r="G457" s="4" t="s">
        <v>13</v>
      </c>
      <c r="H457" s="4" t="s">
        <v>972</v>
      </c>
      <c r="I457" s="4" t="s">
        <v>26</v>
      </c>
      <c r="J457" s="4">
        <v>10</v>
      </c>
    </row>
    <row r="458" spans="1:10" hidden="1" x14ac:dyDescent="0.3">
      <c r="A458" s="4">
        <v>457</v>
      </c>
      <c r="B458" s="4" t="s">
        <v>973</v>
      </c>
      <c r="C458" s="4" t="s">
        <v>965</v>
      </c>
      <c r="D458" s="4" t="s">
        <v>72</v>
      </c>
      <c r="E458" s="5">
        <v>44735</v>
      </c>
      <c r="F458" s="4" t="s">
        <v>18</v>
      </c>
      <c r="G458" s="4" t="s">
        <v>24</v>
      </c>
      <c r="H458" s="4" t="s">
        <v>974</v>
      </c>
      <c r="I458" s="4" t="s">
        <v>15</v>
      </c>
      <c r="J458" s="4">
        <v>7</v>
      </c>
    </row>
    <row r="459" spans="1:10" x14ac:dyDescent="0.3">
      <c r="A459" s="4">
        <v>458</v>
      </c>
      <c r="B459" s="4" t="s">
        <v>975</v>
      </c>
      <c r="C459" s="4" t="s">
        <v>967</v>
      </c>
      <c r="D459" s="4" t="s">
        <v>75</v>
      </c>
      <c r="E459" s="5">
        <v>44751</v>
      </c>
      <c r="F459" s="4" t="s">
        <v>18</v>
      </c>
      <c r="G459" s="4" t="s">
        <v>13</v>
      </c>
      <c r="H459" s="4" t="s">
        <v>976</v>
      </c>
      <c r="I459" s="4" t="s">
        <v>20</v>
      </c>
      <c r="J459" s="4">
        <v>7</v>
      </c>
    </row>
    <row r="460" spans="1:10" hidden="1" x14ac:dyDescent="0.3">
      <c r="A460" s="4">
        <v>459</v>
      </c>
      <c r="B460" s="4" t="s">
        <v>977</v>
      </c>
      <c r="C460" s="4" t="s">
        <v>969</v>
      </c>
      <c r="D460" s="4" t="s">
        <v>78</v>
      </c>
      <c r="E460" s="5">
        <v>44726</v>
      </c>
      <c r="F460" s="4" t="s">
        <v>12</v>
      </c>
      <c r="G460" s="4" t="s">
        <v>13</v>
      </c>
      <c r="H460" s="4" t="s">
        <v>978</v>
      </c>
      <c r="I460" s="4" t="s">
        <v>26</v>
      </c>
      <c r="J460" s="4">
        <v>7</v>
      </c>
    </row>
    <row r="461" spans="1:10" hidden="1" x14ac:dyDescent="0.3">
      <c r="A461" s="4">
        <v>460</v>
      </c>
      <c r="B461" s="4" t="s">
        <v>979</v>
      </c>
      <c r="C461" s="4" t="s">
        <v>971</v>
      </c>
      <c r="D461" s="4" t="s">
        <v>81</v>
      </c>
      <c r="E461" s="5">
        <v>44749</v>
      </c>
      <c r="F461" s="4" t="s">
        <v>18</v>
      </c>
      <c r="G461" s="4" t="s">
        <v>13</v>
      </c>
      <c r="H461" s="4" t="s">
        <v>980</v>
      </c>
      <c r="I461" s="4" t="s">
        <v>15</v>
      </c>
      <c r="J461" s="4">
        <v>9</v>
      </c>
    </row>
    <row r="462" spans="1:10" x14ac:dyDescent="0.3">
      <c r="A462" s="4">
        <v>461</v>
      </c>
      <c r="B462" s="4" t="s">
        <v>981</v>
      </c>
      <c r="C462" s="4" t="s">
        <v>973</v>
      </c>
      <c r="D462" s="4" t="s">
        <v>84</v>
      </c>
      <c r="E462" s="5">
        <v>44734</v>
      </c>
      <c r="F462" s="4" t="s">
        <v>12</v>
      </c>
      <c r="G462" s="4" t="s">
        <v>13</v>
      </c>
      <c r="H462" s="4" t="s">
        <v>982</v>
      </c>
      <c r="I462" s="4" t="s">
        <v>20</v>
      </c>
      <c r="J462" s="4">
        <v>10</v>
      </c>
    </row>
    <row r="463" spans="1:10" hidden="1" x14ac:dyDescent="0.3">
      <c r="A463" s="4">
        <v>462</v>
      </c>
      <c r="B463" s="4" t="s">
        <v>983</v>
      </c>
      <c r="C463" s="4" t="s">
        <v>975</v>
      </c>
      <c r="D463" s="4" t="s">
        <v>87</v>
      </c>
      <c r="E463" s="5">
        <v>44726</v>
      </c>
      <c r="F463" s="4" t="s">
        <v>18</v>
      </c>
      <c r="G463" s="4" t="s">
        <v>13</v>
      </c>
      <c r="H463" s="4" t="s">
        <v>984</v>
      </c>
      <c r="I463" s="4" t="s">
        <v>26</v>
      </c>
      <c r="J463" s="4">
        <v>7</v>
      </c>
    </row>
    <row r="464" spans="1:10" hidden="1" x14ac:dyDescent="0.3">
      <c r="A464" s="4">
        <v>463</v>
      </c>
      <c r="B464" s="4" t="s">
        <v>985</v>
      </c>
      <c r="C464" s="4" t="s">
        <v>977</v>
      </c>
      <c r="D464" s="4" t="s">
        <v>90</v>
      </c>
      <c r="E464" s="5">
        <v>44743</v>
      </c>
      <c r="F464" s="4" t="s">
        <v>12</v>
      </c>
      <c r="G464" s="4" t="s">
        <v>13</v>
      </c>
      <c r="H464" s="4" t="s">
        <v>986</v>
      </c>
      <c r="I464" s="4" t="s">
        <v>15</v>
      </c>
      <c r="J464" s="4">
        <v>7</v>
      </c>
    </row>
    <row r="465" spans="1:10" x14ac:dyDescent="0.3">
      <c r="A465" s="4">
        <v>464</v>
      </c>
      <c r="B465" s="4" t="s">
        <v>987</v>
      </c>
      <c r="C465" s="4" t="s">
        <v>979</v>
      </c>
      <c r="D465" s="4" t="s">
        <v>93</v>
      </c>
      <c r="E465" s="5">
        <v>44742</v>
      </c>
      <c r="F465" s="4" t="s">
        <v>18</v>
      </c>
      <c r="G465" s="4" t="s">
        <v>13</v>
      </c>
      <c r="H465" s="4" t="s">
        <v>988</v>
      </c>
      <c r="I465" s="4" t="s">
        <v>20</v>
      </c>
      <c r="J465" s="4">
        <v>8</v>
      </c>
    </row>
    <row r="466" spans="1:10" hidden="1" x14ac:dyDescent="0.3">
      <c r="A466" s="4">
        <v>465</v>
      </c>
      <c r="B466" s="4" t="s">
        <v>989</v>
      </c>
      <c r="C466" s="4" t="s">
        <v>981</v>
      </c>
      <c r="D466" s="4" t="s">
        <v>97</v>
      </c>
      <c r="E466" s="5">
        <v>44747</v>
      </c>
      <c r="F466" s="4" t="s">
        <v>23</v>
      </c>
      <c r="G466" s="4" t="s">
        <v>13</v>
      </c>
      <c r="H466" s="4" t="s">
        <v>990</v>
      </c>
      <c r="I466" s="4" t="s">
        <v>26</v>
      </c>
      <c r="J466" s="4">
        <v>8</v>
      </c>
    </row>
    <row r="467" spans="1:10" hidden="1" x14ac:dyDescent="0.3">
      <c r="A467" s="4">
        <v>466</v>
      </c>
      <c r="B467" s="4" t="s">
        <v>991</v>
      </c>
      <c r="C467" s="4" t="s">
        <v>983</v>
      </c>
      <c r="D467" s="4" t="s">
        <v>100</v>
      </c>
      <c r="E467" s="5">
        <v>44764</v>
      </c>
      <c r="F467" s="4" t="s">
        <v>12</v>
      </c>
      <c r="G467" s="4" t="s">
        <v>13</v>
      </c>
      <c r="H467" s="4" t="s">
        <v>992</v>
      </c>
      <c r="I467" s="4" t="s">
        <v>15</v>
      </c>
      <c r="J467" s="4">
        <v>10</v>
      </c>
    </row>
    <row r="468" spans="1:10" x14ac:dyDescent="0.3">
      <c r="A468" s="4">
        <v>467</v>
      </c>
      <c r="B468" s="4" t="s">
        <v>993</v>
      </c>
      <c r="C468" s="4" t="s">
        <v>985</v>
      </c>
      <c r="D468" s="4" t="s">
        <v>103</v>
      </c>
      <c r="E468" s="5">
        <v>44735</v>
      </c>
      <c r="F468" s="4" t="s">
        <v>18</v>
      </c>
      <c r="G468" s="4" t="s">
        <v>13</v>
      </c>
      <c r="H468" s="4" t="s">
        <v>994</v>
      </c>
      <c r="I468" s="4" t="s">
        <v>20</v>
      </c>
      <c r="J468" s="4">
        <v>9</v>
      </c>
    </row>
    <row r="469" spans="1:10" hidden="1" x14ac:dyDescent="0.3">
      <c r="A469" s="4">
        <v>468</v>
      </c>
      <c r="B469" s="4" t="s">
        <v>995</v>
      </c>
      <c r="C469" s="4" t="s">
        <v>987</v>
      </c>
      <c r="D469" s="4" t="s">
        <v>106</v>
      </c>
      <c r="E469" s="5">
        <v>44737</v>
      </c>
      <c r="F469" s="4" t="s">
        <v>18</v>
      </c>
      <c r="G469" s="4" t="s">
        <v>13</v>
      </c>
      <c r="H469" s="4" t="s">
        <v>996</v>
      </c>
      <c r="I469" s="4" t="s">
        <v>26</v>
      </c>
      <c r="J469" s="4">
        <v>9</v>
      </c>
    </row>
    <row r="470" spans="1:10" hidden="1" x14ac:dyDescent="0.3">
      <c r="A470" s="4">
        <v>469</v>
      </c>
      <c r="B470" s="4" t="s">
        <v>997</v>
      </c>
      <c r="C470" s="4" t="s">
        <v>989</v>
      </c>
      <c r="D470" s="4" t="s">
        <v>109</v>
      </c>
      <c r="E470" s="5">
        <v>44749</v>
      </c>
      <c r="F470" s="4" t="s">
        <v>12</v>
      </c>
      <c r="G470" s="4" t="s">
        <v>13</v>
      </c>
      <c r="H470" s="4" t="s">
        <v>998</v>
      </c>
      <c r="I470" s="4" t="s">
        <v>15</v>
      </c>
      <c r="J470" s="4">
        <v>7</v>
      </c>
    </row>
    <row r="471" spans="1:10" x14ac:dyDescent="0.3">
      <c r="A471" s="4">
        <v>470</v>
      </c>
      <c r="B471" s="4" t="s">
        <v>999</v>
      </c>
      <c r="C471" s="4" t="s">
        <v>991</v>
      </c>
      <c r="D471" s="4" t="s">
        <v>57</v>
      </c>
      <c r="E471" s="5">
        <v>44729</v>
      </c>
      <c r="F471" s="4" t="s">
        <v>18</v>
      </c>
      <c r="G471" s="4" t="s">
        <v>13</v>
      </c>
      <c r="H471" s="4" t="s">
        <v>1000</v>
      </c>
      <c r="I471" s="4" t="s">
        <v>20</v>
      </c>
      <c r="J471" s="4">
        <v>10</v>
      </c>
    </row>
    <row r="472" spans="1:10" hidden="1" x14ac:dyDescent="0.3">
      <c r="A472" s="4">
        <v>471</v>
      </c>
      <c r="B472" s="4" t="s">
        <v>1001</v>
      </c>
      <c r="C472" s="4" t="s">
        <v>993</v>
      </c>
      <c r="D472" s="4" t="s">
        <v>81</v>
      </c>
      <c r="E472" s="5">
        <v>44738</v>
      </c>
      <c r="F472" s="4" t="s">
        <v>12</v>
      </c>
      <c r="G472" s="4" t="s">
        <v>13</v>
      </c>
      <c r="H472" s="4" t="s">
        <v>1002</v>
      </c>
      <c r="I472" s="4" t="s">
        <v>26</v>
      </c>
      <c r="J472" s="4">
        <v>7</v>
      </c>
    </row>
    <row r="473" spans="1:10" hidden="1" x14ac:dyDescent="0.3">
      <c r="A473" s="4">
        <v>472</v>
      </c>
      <c r="B473" s="4" t="s">
        <v>1003</v>
      </c>
      <c r="C473" s="4" t="s">
        <v>995</v>
      </c>
      <c r="D473" s="4" t="s">
        <v>97</v>
      </c>
      <c r="E473" s="5">
        <v>44740</v>
      </c>
      <c r="F473" s="4" t="s">
        <v>18</v>
      </c>
      <c r="G473" s="4" t="s">
        <v>13</v>
      </c>
      <c r="H473" s="4" t="s">
        <v>1004</v>
      </c>
      <c r="I473" s="4" t="s">
        <v>15</v>
      </c>
      <c r="J473" s="4">
        <v>7</v>
      </c>
    </row>
    <row r="474" spans="1:10" x14ac:dyDescent="0.3">
      <c r="A474" s="4">
        <v>473</v>
      </c>
      <c r="B474" s="4" t="s">
        <v>1005</v>
      </c>
      <c r="C474" s="4" t="s">
        <v>997</v>
      </c>
      <c r="D474" s="4" t="s">
        <v>31</v>
      </c>
      <c r="E474" s="5">
        <v>44755</v>
      </c>
      <c r="F474" s="4" t="s">
        <v>18</v>
      </c>
      <c r="G474" s="4" t="s">
        <v>13</v>
      </c>
      <c r="H474" s="4" t="s">
        <v>1006</v>
      </c>
      <c r="I474" s="4" t="s">
        <v>20</v>
      </c>
      <c r="J474" s="4">
        <v>10</v>
      </c>
    </row>
    <row r="475" spans="1:10" hidden="1" x14ac:dyDescent="0.3">
      <c r="A475" s="4">
        <v>474</v>
      </c>
      <c r="B475" s="4" t="s">
        <v>1007</v>
      </c>
      <c r="C475" s="4" t="s">
        <v>999</v>
      </c>
      <c r="D475" s="4" t="s">
        <v>62</v>
      </c>
      <c r="E475" s="5">
        <v>44755</v>
      </c>
      <c r="F475" s="4" t="s">
        <v>12</v>
      </c>
      <c r="G475" s="4" t="s">
        <v>13</v>
      </c>
      <c r="H475" s="4" t="s">
        <v>1008</v>
      </c>
      <c r="I475" s="4" t="s">
        <v>26</v>
      </c>
      <c r="J475" s="4">
        <v>7</v>
      </c>
    </row>
    <row r="476" spans="1:10" hidden="1" x14ac:dyDescent="0.3">
      <c r="A476" s="4">
        <v>475</v>
      </c>
      <c r="B476" s="4" t="s">
        <v>1009</v>
      </c>
      <c r="C476" s="4" t="s">
        <v>1001</v>
      </c>
      <c r="D476" s="4" t="s">
        <v>103</v>
      </c>
      <c r="E476" s="5">
        <v>44764</v>
      </c>
      <c r="F476" s="4" t="s">
        <v>18</v>
      </c>
      <c r="G476" s="4" t="s">
        <v>13</v>
      </c>
      <c r="H476" s="4" t="s">
        <v>1010</v>
      </c>
      <c r="I476" s="4" t="s">
        <v>15</v>
      </c>
      <c r="J476" s="4">
        <v>10</v>
      </c>
    </row>
    <row r="477" spans="1:10" x14ac:dyDescent="0.3">
      <c r="A477" s="4">
        <v>476</v>
      </c>
      <c r="B477" s="4" t="s">
        <v>1011</v>
      </c>
      <c r="C477" s="4" t="s">
        <v>1003</v>
      </c>
      <c r="D477" s="4" t="s">
        <v>106</v>
      </c>
      <c r="E477" s="5">
        <v>44735</v>
      </c>
      <c r="F477" s="4" t="s">
        <v>18</v>
      </c>
      <c r="G477" s="4" t="s">
        <v>13</v>
      </c>
      <c r="H477" s="4" t="s">
        <v>1012</v>
      </c>
      <c r="I477" s="4" t="s">
        <v>20</v>
      </c>
      <c r="J477" s="4">
        <v>9</v>
      </c>
    </row>
    <row r="478" spans="1:10" hidden="1" x14ac:dyDescent="0.3">
      <c r="A478" s="4">
        <v>477</v>
      </c>
      <c r="B478" s="4" t="s">
        <v>1013</v>
      </c>
      <c r="C478" s="4" t="s">
        <v>1005</v>
      </c>
      <c r="D478" s="4" t="s">
        <v>128</v>
      </c>
      <c r="E478" s="5">
        <v>44734</v>
      </c>
      <c r="F478" s="4" t="s">
        <v>12</v>
      </c>
      <c r="G478" s="4" t="s">
        <v>13</v>
      </c>
      <c r="H478" s="4" t="s">
        <v>1014</v>
      </c>
      <c r="I478" s="4" t="s">
        <v>26</v>
      </c>
      <c r="J478" s="4">
        <v>10</v>
      </c>
    </row>
    <row r="479" spans="1:10" hidden="1" x14ac:dyDescent="0.3">
      <c r="A479" s="4">
        <v>478</v>
      </c>
      <c r="B479" s="4" t="s">
        <v>1015</v>
      </c>
      <c r="C479" s="4" t="s">
        <v>1007</v>
      </c>
      <c r="D479" s="4" t="s">
        <v>271</v>
      </c>
      <c r="E479" s="5">
        <v>44728</v>
      </c>
      <c r="F479" s="4" t="s">
        <v>18</v>
      </c>
      <c r="G479" s="4" t="s">
        <v>13</v>
      </c>
      <c r="H479" s="4" t="s">
        <v>1016</v>
      </c>
      <c r="I479" s="4" t="s">
        <v>15</v>
      </c>
      <c r="J479" s="4">
        <v>7</v>
      </c>
    </row>
    <row r="480" spans="1:10" x14ac:dyDescent="0.3">
      <c r="A480" s="4">
        <v>479</v>
      </c>
      <c r="B480" s="4" t="s">
        <v>1017</v>
      </c>
      <c r="C480" s="4" t="s">
        <v>1009</v>
      </c>
      <c r="D480" s="4" t="s">
        <v>133</v>
      </c>
      <c r="E480" s="5">
        <v>44739</v>
      </c>
      <c r="F480" s="4" t="s">
        <v>12</v>
      </c>
      <c r="G480" s="4" t="s">
        <v>24</v>
      </c>
      <c r="H480" s="4" t="s">
        <v>1018</v>
      </c>
      <c r="I480" s="4" t="s">
        <v>20</v>
      </c>
      <c r="J480" s="4">
        <v>10</v>
      </c>
    </row>
    <row r="481" spans="1:10" hidden="1" x14ac:dyDescent="0.3">
      <c r="A481" s="4">
        <v>480</v>
      </c>
      <c r="B481" s="4" t="s">
        <v>1019</v>
      </c>
      <c r="C481" s="4" t="s">
        <v>1011</v>
      </c>
      <c r="D481" s="4" t="s">
        <v>136</v>
      </c>
      <c r="E481" s="5">
        <v>44765</v>
      </c>
      <c r="F481" s="4" t="s">
        <v>18</v>
      </c>
      <c r="G481" s="4" t="s">
        <v>13</v>
      </c>
      <c r="H481" s="4" t="s">
        <v>1020</v>
      </c>
      <c r="I481" s="4" t="s">
        <v>26</v>
      </c>
      <c r="J481" s="4">
        <v>10</v>
      </c>
    </row>
    <row r="482" spans="1:10" hidden="1" x14ac:dyDescent="0.3">
      <c r="A482" s="4">
        <v>481</v>
      </c>
      <c r="B482" s="4" t="s">
        <v>1021</v>
      </c>
      <c r="C482" s="4" t="s">
        <v>1013</v>
      </c>
      <c r="D482" s="4" t="s">
        <v>139</v>
      </c>
      <c r="E482" s="5">
        <v>44740</v>
      </c>
      <c r="F482" s="4" t="s">
        <v>12</v>
      </c>
      <c r="G482" s="4" t="s">
        <v>13</v>
      </c>
      <c r="H482" s="4" t="s">
        <v>1022</v>
      </c>
      <c r="I482" s="4" t="s">
        <v>15</v>
      </c>
      <c r="J482" s="4">
        <v>8</v>
      </c>
    </row>
    <row r="483" spans="1:10" x14ac:dyDescent="0.3">
      <c r="A483" s="4">
        <v>482</v>
      </c>
      <c r="B483" s="4" t="s">
        <v>1023</v>
      </c>
      <c r="C483" s="4" t="s">
        <v>1015</v>
      </c>
      <c r="D483" s="4" t="s">
        <v>142</v>
      </c>
      <c r="E483" s="5">
        <v>44734</v>
      </c>
      <c r="F483" s="4" t="s">
        <v>18</v>
      </c>
      <c r="G483" s="4" t="s">
        <v>13</v>
      </c>
      <c r="H483" s="4" t="s">
        <v>1024</v>
      </c>
      <c r="I483" s="4" t="s">
        <v>20</v>
      </c>
      <c r="J483" s="4">
        <v>10</v>
      </c>
    </row>
    <row r="484" spans="1:10" hidden="1" x14ac:dyDescent="0.3">
      <c r="A484" s="4">
        <v>483</v>
      </c>
      <c r="B484" s="4" t="s">
        <v>1025</v>
      </c>
      <c r="C484" s="4" t="s">
        <v>1017</v>
      </c>
      <c r="D484" s="4" t="s">
        <v>145</v>
      </c>
      <c r="E484" s="5">
        <v>44727</v>
      </c>
      <c r="F484" s="4" t="s">
        <v>18</v>
      </c>
      <c r="G484" s="4" t="s">
        <v>13</v>
      </c>
      <c r="H484" s="4" t="s">
        <v>1026</v>
      </c>
      <c r="I484" s="4" t="s">
        <v>26</v>
      </c>
      <c r="J484" s="4">
        <v>9</v>
      </c>
    </row>
    <row r="485" spans="1:10" hidden="1" x14ac:dyDescent="0.3">
      <c r="A485" s="4">
        <v>484</v>
      </c>
      <c r="B485" s="4" t="s">
        <v>1027</v>
      </c>
      <c r="C485" s="4" t="s">
        <v>1019</v>
      </c>
      <c r="D485" s="4" t="s">
        <v>148</v>
      </c>
      <c r="E485" s="5">
        <v>44737</v>
      </c>
      <c r="F485" s="4" t="s">
        <v>12</v>
      </c>
      <c r="G485" s="4" t="s">
        <v>13</v>
      </c>
      <c r="H485" s="4" t="s">
        <v>1028</v>
      </c>
      <c r="I485" s="4" t="s">
        <v>15</v>
      </c>
      <c r="J485" s="4">
        <v>9</v>
      </c>
    </row>
    <row r="486" spans="1:10" x14ac:dyDescent="0.3">
      <c r="A486" s="4">
        <v>485</v>
      </c>
      <c r="B486" s="4" t="s">
        <v>1029</v>
      </c>
      <c r="C486" s="4" t="s">
        <v>1021</v>
      </c>
      <c r="D486" s="4" t="s">
        <v>78</v>
      </c>
      <c r="E486" s="5">
        <v>44747</v>
      </c>
      <c r="F486" s="4" t="s">
        <v>18</v>
      </c>
      <c r="G486" s="4" t="s">
        <v>24</v>
      </c>
      <c r="H486" s="4" t="s">
        <v>1030</v>
      </c>
      <c r="I486" s="4" t="s">
        <v>20</v>
      </c>
      <c r="J486" s="4">
        <v>9</v>
      </c>
    </row>
    <row r="487" spans="1:10" hidden="1" x14ac:dyDescent="0.3">
      <c r="A487" s="4">
        <v>486</v>
      </c>
      <c r="B487" s="4" t="s">
        <v>1031</v>
      </c>
      <c r="C487" s="4" t="s">
        <v>1023</v>
      </c>
      <c r="D487" s="4" t="s">
        <v>81</v>
      </c>
      <c r="E487" s="5">
        <v>44754</v>
      </c>
      <c r="F487" s="4" t="s">
        <v>12</v>
      </c>
      <c r="G487" s="4" t="s">
        <v>13</v>
      </c>
      <c r="H487" s="4" t="s">
        <v>1032</v>
      </c>
      <c r="I487" s="4" t="s">
        <v>26</v>
      </c>
      <c r="J487" s="4">
        <v>10</v>
      </c>
    </row>
    <row r="488" spans="1:10" hidden="1" x14ac:dyDescent="0.3">
      <c r="A488" s="4">
        <v>487</v>
      </c>
      <c r="B488" s="4" t="s">
        <v>1033</v>
      </c>
      <c r="C488" s="4" t="s">
        <v>1025</v>
      </c>
      <c r="D488" s="4" t="s">
        <v>84</v>
      </c>
      <c r="E488" s="5">
        <v>44760</v>
      </c>
      <c r="F488" s="4" t="s">
        <v>18</v>
      </c>
      <c r="G488" s="4" t="s">
        <v>13</v>
      </c>
      <c r="H488" s="4" t="s">
        <v>1034</v>
      </c>
      <c r="I488" s="4" t="s">
        <v>15</v>
      </c>
      <c r="J488" s="4">
        <v>9</v>
      </c>
    </row>
    <row r="489" spans="1:10" x14ac:dyDescent="0.3">
      <c r="A489" s="4">
        <v>488</v>
      </c>
      <c r="B489" s="4" t="s">
        <v>1035</v>
      </c>
      <c r="C489" s="4" t="s">
        <v>1027</v>
      </c>
      <c r="D489" s="4" t="s">
        <v>87</v>
      </c>
      <c r="E489" s="5">
        <v>44759</v>
      </c>
      <c r="F489" s="4" t="s">
        <v>12</v>
      </c>
      <c r="G489" s="4" t="s">
        <v>13</v>
      </c>
      <c r="H489" s="4" t="s">
        <v>1036</v>
      </c>
      <c r="I489" s="4" t="s">
        <v>20</v>
      </c>
      <c r="J489" s="4">
        <v>10</v>
      </c>
    </row>
    <row r="490" spans="1:10" hidden="1" x14ac:dyDescent="0.3">
      <c r="A490" s="4">
        <v>489</v>
      </c>
      <c r="B490" s="4" t="s">
        <v>1037</v>
      </c>
      <c r="C490" s="4" t="s">
        <v>1029</v>
      </c>
      <c r="D490" s="4" t="s">
        <v>90</v>
      </c>
      <c r="E490" s="5">
        <v>44735</v>
      </c>
      <c r="F490" s="4" t="s">
        <v>18</v>
      </c>
      <c r="G490" s="4" t="s">
        <v>13</v>
      </c>
      <c r="H490" s="4" t="s">
        <v>1038</v>
      </c>
      <c r="I490" s="4" t="s">
        <v>26</v>
      </c>
      <c r="J490" s="4">
        <v>9</v>
      </c>
    </row>
    <row r="491" spans="1:10" hidden="1" x14ac:dyDescent="0.3">
      <c r="A491" s="4">
        <v>490</v>
      </c>
      <c r="B491" s="4" t="s">
        <v>1039</v>
      </c>
      <c r="C491" s="4" t="s">
        <v>1031</v>
      </c>
      <c r="D491" s="4" t="s">
        <v>93</v>
      </c>
      <c r="E491" s="5">
        <v>44734</v>
      </c>
      <c r="F491" s="4" t="s">
        <v>23</v>
      </c>
      <c r="G491" s="4" t="s">
        <v>13</v>
      </c>
      <c r="H491" s="4" t="s">
        <v>1040</v>
      </c>
      <c r="I491" s="4" t="s">
        <v>15</v>
      </c>
      <c r="J491" s="4">
        <v>8</v>
      </c>
    </row>
    <row r="492" spans="1:10" x14ac:dyDescent="0.3">
      <c r="A492" s="4">
        <v>491</v>
      </c>
      <c r="B492" s="4" t="s">
        <v>1041</v>
      </c>
      <c r="C492" s="4" t="s">
        <v>1033</v>
      </c>
      <c r="D492" s="4" t="s">
        <v>97</v>
      </c>
      <c r="E492" s="5">
        <v>44753</v>
      </c>
      <c r="F492" s="4" t="s">
        <v>12</v>
      </c>
      <c r="G492" s="4" t="s">
        <v>13</v>
      </c>
      <c r="H492" s="4" t="s">
        <v>1042</v>
      </c>
      <c r="I492" s="4" t="s">
        <v>20</v>
      </c>
      <c r="J492" s="4">
        <v>7</v>
      </c>
    </row>
    <row r="493" spans="1:10" hidden="1" x14ac:dyDescent="0.3">
      <c r="A493" s="4">
        <v>492</v>
      </c>
      <c r="B493" s="4" t="s">
        <v>1043</v>
      </c>
      <c r="C493" s="4" t="s">
        <v>1035</v>
      </c>
      <c r="D493" s="4" t="s">
        <v>100</v>
      </c>
      <c r="E493" s="5">
        <v>44739</v>
      </c>
      <c r="F493" s="4" t="s">
        <v>18</v>
      </c>
      <c r="G493" s="4" t="s">
        <v>13</v>
      </c>
      <c r="H493" s="4" t="s">
        <v>1044</v>
      </c>
      <c r="I493" s="4" t="s">
        <v>26</v>
      </c>
      <c r="J493" s="4">
        <v>10</v>
      </c>
    </row>
    <row r="494" spans="1:10" hidden="1" x14ac:dyDescent="0.3">
      <c r="A494" s="4">
        <v>493</v>
      </c>
      <c r="B494" s="4" t="s">
        <v>1045</v>
      </c>
      <c r="C494" s="4" t="s">
        <v>1037</v>
      </c>
      <c r="D494" s="4" t="s">
        <v>103</v>
      </c>
      <c r="E494" s="5">
        <v>44740</v>
      </c>
      <c r="F494" s="4" t="s">
        <v>18</v>
      </c>
      <c r="G494" s="4" t="s">
        <v>13</v>
      </c>
      <c r="H494" s="4" t="s">
        <v>1046</v>
      </c>
      <c r="I494" s="4" t="s">
        <v>15</v>
      </c>
      <c r="J494" s="4">
        <v>7</v>
      </c>
    </row>
    <row r="495" spans="1:10" x14ac:dyDescent="0.3">
      <c r="A495" s="4">
        <v>494</v>
      </c>
      <c r="B495" s="4" t="s">
        <v>1047</v>
      </c>
      <c r="C495" s="4" t="s">
        <v>1039</v>
      </c>
      <c r="D495" s="4" t="s">
        <v>106</v>
      </c>
      <c r="E495" s="5">
        <v>44748</v>
      </c>
      <c r="F495" s="4" t="s">
        <v>12</v>
      </c>
      <c r="G495" s="4" t="s">
        <v>13</v>
      </c>
      <c r="H495" s="4" t="s">
        <v>1048</v>
      </c>
      <c r="I495" s="4" t="s">
        <v>20</v>
      </c>
      <c r="J495" s="4">
        <v>8</v>
      </c>
    </row>
    <row r="496" spans="1:10" hidden="1" x14ac:dyDescent="0.3">
      <c r="A496" s="4">
        <v>495</v>
      </c>
      <c r="B496" s="4" t="s">
        <v>1049</v>
      </c>
      <c r="C496" s="4" t="s">
        <v>1041</v>
      </c>
      <c r="D496" s="4" t="s">
        <v>11</v>
      </c>
      <c r="E496" s="5">
        <v>44731</v>
      </c>
      <c r="F496" s="4" t="s">
        <v>18</v>
      </c>
      <c r="G496" s="4" t="s">
        <v>13</v>
      </c>
      <c r="H496" s="4" t="s">
        <v>1050</v>
      </c>
      <c r="I496" s="4" t="s">
        <v>26</v>
      </c>
      <c r="J496" s="4">
        <v>9</v>
      </c>
    </row>
    <row r="497" spans="1:10" hidden="1" x14ac:dyDescent="0.3">
      <c r="A497" s="4">
        <v>496</v>
      </c>
      <c r="B497" s="4" t="s">
        <v>1051</v>
      </c>
      <c r="C497" s="4" t="s">
        <v>1043</v>
      </c>
      <c r="D497" s="4" t="s">
        <v>17</v>
      </c>
      <c r="E497" s="5">
        <v>44763</v>
      </c>
      <c r="F497" s="4" t="s">
        <v>12</v>
      </c>
      <c r="G497" s="4" t="s">
        <v>13</v>
      </c>
      <c r="H497" s="4" t="s">
        <v>1052</v>
      </c>
      <c r="I497" s="4" t="s">
        <v>15</v>
      </c>
      <c r="J497" s="4">
        <v>9</v>
      </c>
    </row>
    <row r="498" spans="1:10" x14ac:dyDescent="0.3">
      <c r="A498" s="4">
        <v>497</v>
      </c>
      <c r="B498" s="4" t="s">
        <v>1053</v>
      </c>
      <c r="C498" s="4" t="s">
        <v>1045</v>
      </c>
      <c r="D498" s="4" t="s">
        <v>22</v>
      </c>
      <c r="E498" s="5">
        <v>44733</v>
      </c>
      <c r="F498" s="4" t="s">
        <v>18</v>
      </c>
      <c r="G498" s="4" t="s">
        <v>13</v>
      </c>
      <c r="H498" s="4" t="s">
        <v>1054</v>
      </c>
      <c r="I498" s="4" t="s">
        <v>20</v>
      </c>
      <c r="J498" s="4">
        <v>9</v>
      </c>
    </row>
    <row r="499" spans="1:10" hidden="1" x14ac:dyDescent="0.3">
      <c r="A499" s="4">
        <v>498</v>
      </c>
      <c r="B499" s="4" t="s">
        <v>1055</v>
      </c>
      <c r="C499" s="4" t="s">
        <v>1047</v>
      </c>
      <c r="D499" s="4" t="s">
        <v>28</v>
      </c>
      <c r="E499" s="5">
        <v>44746</v>
      </c>
      <c r="F499" s="4" t="s">
        <v>18</v>
      </c>
      <c r="G499" s="4" t="s">
        <v>13</v>
      </c>
      <c r="H499" s="4" t="s">
        <v>1056</v>
      </c>
      <c r="I499" s="4" t="s">
        <v>26</v>
      </c>
      <c r="J499" s="4">
        <v>9</v>
      </c>
    </row>
    <row r="500" spans="1:10" hidden="1" x14ac:dyDescent="0.3">
      <c r="A500" s="4">
        <v>499</v>
      </c>
      <c r="B500" s="4" t="s">
        <v>1057</v>
      </c>
      <c r="C500" s="4" t="s">
        <v>1049</v>
      </c>
      <c r="D500" s="4" t="s">
        <v>31</v>
      </c>
      <c r="E500" s="5">
        <v>44755</v>
      </c>
      <c r="F500" s="4" t="s">
        <v>12</v>
      </c>
      <c r="G500" s="4" t="s">
        <v>13</v>
      </c>
      <c r="H500" s="4" t="s">
        <v>1058</v>
      </c>
      <c r="I500" s="4" t="s">
        <v>15</v>
      </c>
      <c r="J500" s="4">
        <v>9</v>
      </c>
    </row>
    <row r="501" spans="1:10" hidden="1" x14ac:dyDescent="0.3">
      <c r="A501" s="4">
        <v>500</v>
      </c>
      <c r="B501" s="4" t="s">
        <v>1059</v>
      </c>
      <c r="C501" s="4" t="s">
        <v>1051</v>
      </c>
      <c r="D501" s="4" t="s">
        <v>34</v>
      </c>
      <c r="E501" s="5">
        <v>44787</v>
      </c>
      <c r="F501" s="4" t="s">
        <v>18</v>
      </c>
      <c r="G501" s="4" t="s">
        <v>13</v>
      </c>
      <c r="H501" s="4" t="s">
        <v>1060</v>
      </c>
      <c r="I501" s="4" t="s">
        <v>15</v>
      </c>
      <c r="J501" s="4">
        <v>7</v>
      </c>
    </row>
    <row r="502" spans="1:10" hidden="1" x14ac:dyDescent="0.3">
      <c r="A502" s="4">
        <v>501</v>
      </c>
      <c r="B502" s="4" t="s">
        <v>1061</v>
      </c>
      <c r="C502" s="4" t="s">
        <v>1053</v>
      </c>
      <c r="D502" s="4" t="s">
        <v>11</v>
      </c>
      <c r="E502" s="5">
        <v>44799</v>
      </c>
      <c r="F502" s="4" t="s">
        <v>12</v>
      </c>
      <c r="G502" s="4" t="s">
        <v>13</v>
      </c>
      <c r="H502" s="4" t="s">
        <v>1062</v>
      </c>
      <c r="I502" s="4" t="s">
        <v>15</v>
      </c>
      <c r="J502" s="4">
        <v>9</v>
      </c>
    </row>
    <row r="503" spans="1:10" x14ac:dyDescent="0.3">
      <c r="A503" s="4">
        <v>502</v>
      </c>
      <c r="B503" s="4" t="s">
        <v>1063</v>
      </c>
      <c r="C503" s="4" t="s">
        <v>1055</v>
      </c>
      <c r="D503" s="4" t="s">
        <v>17</v>
      </c>
      <c r="E503" s="5">
        <v>44802</v>
      </c>
      <c r="F503" s="4" t="s">
        <v>18</v>
      </c>
      <c r="G503" s="4" t="s">
        <v>13</v>
      </c>
      <c r="H503" s="4" t="s">
        <v>1064</v>
      </c>
      <c r="I503" s="4" t="s">
        <v>20</v>
      </c>
      <c r="J503" s="4">
        <v>7</v>
      </c>
    </row>
    <row r="504" spans="1:10" hidden="1" x14ac:dyDescent="0.3">
      <c r="A504" s="4">
        <v>503</v>
      </c>
      <c r="B504" s="4" t="s">
        <v>1065</v>
      </c>
      <c r="C504" s="4" t="s">
        <v>1057</v>
      </c>
      <c r="D504" s="4" t="s">
        <v>22</v>
      </c>
      <c r="E504" s="5">
        <v>44774</v>
      </c>
      <c r="F504" s="4" t="s">
        <v>23</v>
      </c>
      <c r="G504" s="4" t="s">
        <v>24</v>
      </c>
      <c r="H504" s="4" t="s">
        <v>1066</v>
      </c>
      <c r="I504" s="4" t="s">
        <v>26</v>
      </c>
      <c r="J504" s="4">
        <v>8</v>
      </c>
    </row>
    <row r="505" spans="1:10" hidden="1" x14ac:dyDescent="0.3">
      <c r="A505" s="4">
        <v>504</v>
      </c>
      <c r="B505" s="4" t="s">
        <v>1067</v>
      </c>
      <c r="C505" s="4" t="s">
        <v>1059</v>
      </c>
      <c r="D505" s="4" t="s">
        <v>28</v>
      </c>
      <c r="E505" s="5">
        <v>44800</v>
      </c>
      <c r="F505" s="4" t="s">
        <v>12</v>
      </c>
      <c r="G505" s="4" t="s">
        <v>13</v>
      </c>
      <c r="H505" s="4" t="s">
        <v>1068</v>
      </c>
      <c r="I505" s="4" t="s">
        <v>15</v>
      </c>
      <c r="J505" s="4">
        <v>6</v>
      </c>
    </row>
    <row r="506" spans="1:10" x14ac:dyDescent="0.3">
      <c r="A506" s="4">
        <v>505</v>
      </c>
      <c r="B506" s="4" t="s">
        <v>1069</v>
      </c>
      <c r="C506" s="4" t="s">
        <v>1061</v>
      </c>
      <c r="D506" s="4" t="s">
        <v>31</v>
      </c>
      <c r="E506" s="5">
        <v>44797</v>
      </c>
      <c r="F506" s="4" t="s">
        <v>18</v>
      </c>
      <c r="G506" s="4" t="s">
        <v>13</v>
      </c>
      <c r="H506" s="4" t="s">
        <v>1070</v>
      </c>
      <c r="I506" s="4" t="s">
        <v>20</v>
      </c>
      <c r="J506" s="4">
        <v>2</v>
      </c>
    </row>
    <row r="507" spans="1:10" hidden="1" x14ac:dyDescent="0.3">
      <c r="A507" s="4">
        <v>506</v>
      </c>
      <c r="B507" s="4" t="s">
        <v>1071</v>
      </c>
      <c r="C507" s="4" t="s">
        <v>1063</v>
      </c>
      <c r="D507" s="4" t="s">
        <v>34</v>
      </c>
      <c r="E507" s="5">
        <v>44766</v>
      </c>
      <c r="F507" s="4" t="s">
        <v>18</v>
      </c>
      <c r="G507" s="4" t="s">
        <v>13</v>
      </c>
      <c r="H507" s="4" t="s">
        <v>1072</v>
      </c>
      <c r="I507" s="4" t="s">
        <v>26</v>
      </c>
      <c r="J507" s="4">
        <v>4</v>
      </c>
    </row>
    <row r="508" spans="1:10" hidden="1" x14ac:dyDescent="0.3">
      <c r="A508" s="4">
        <v>507</v>
      </c>
      <c r="B508" s="4" t="s">
        <v>1073</v>
      </c>
      <c r="C508" s="4" t="s">
        <v>1065</v>
      </c>
      <c r="D508" s="4" t="s">
        <v>37</v>
      </c>
      <c r="E508" s="5">
        <v>44782</v>
      </c>
      <c r="F508" s="4" t="s">
        <v>12</v>
      </c>
      <c r="G508" s="4" t="s">
        <v>13</v>
      </c>
      <c r="H508" s="4" t="s">
        <v>1074</v>
      </c>
      <c r="I508" s="4" t="s">
        <v>15</v>
      </c>
      <c r="J508" s="4">
        <v>1</v>
      </c>
    </row>
    <row r="509" spans="1:10" x14ac:dyDescent="0.3">
      <c r="A509" s="4">
        <v>508</v>
      </c>
      <c r="B509" s="4" t="s">
        <v>1075</v>
      </c>
      <c r="C509" s="4" t="s">
        <v>1067</v>
      </c>
      <c r="D509" s="4" t="s">
        <v>37</v>
      </c>
      <c r="E509" s="5">
        <v>44790</v>
      </c>
      <c r="F509" s="4" t="s">
        <v>18</v>
      </c>
      <c r="G509" s="4" t="s">
        <v>13</v>
      </c>
      <c r="H509" s="4" t="s">
        <v>1076</v>
      </c>
      <c r="I509" s="4" t="s">
        <v>20</v>
      </c>
      <c r="J509" s="4">
        <v>9</v>
      </c>
    </row>
    <row r="510" spans="1:10" hidden="1" x14ac:dyDescent="0.3">
      <c r="A510" s="4">
        <v>509</v>
      </c>
      <c r="B510" s="4" t="s">
        <v>1077</v>
      </c>
      <c r="C510" s="4" t="s">
        <v>1069</v>
      </c>
      <c r="D510" s="4" t="s">
        <v>43</v>
      </c>
      <c r="E510" s="5">
        <v>44770</v>
      </c>
      <c r="F510" s="4" t="s">
        <v>18</v>
      </c>
      <c r="G510" s="4" t="s">
        <v>24</v>
      </c>
      <c r="H510" s="4" t="s">
        <v>1078</v>
      </c>
      <c r="I510" s="4" t="s">
        <v>26</v>
      </c>
      <c r="J510" s="4">
        <v>6</v>
      </c>
    </row>
    <row r="511" spans="1:10" hidden="1" x14ac:dyDescent="0.3">
      <c r="A511" s="4">
        <v>510</v>
      </c>
      <c r="B511" s="4" t="s">
        <v>1079</v>
      </c>
      <c r="C511" s="4" t="s">
        <v>1071</v>
      </c>
      <c r="D511" s="4" t="s">
        <v>34</v>
      </c>
      <c r="E511" s="5">
        <v>44759</v>
      </c>
      <c r="F511" s="4" t="s">
        <v>12</v>
      </c>
      <c r="G511" s="4" t="s">
        <v>13</v>
      </c>
      <c r="H511" s="4" t="s">
        <v>1080</v>
      </c>
      <c r="I511" s="4" t="s">
        <v>15</v>
      </c>
      <c r="J511" s="4">
        <v>9</v>
      </c>
    </row>
    <row r="512" spans="1:10" x14ac:dyDescent="0.3">
      <c r="A512" s="4">
        <v>511</v>
      </c>
      <c r="B512" s="4" t="s">
        <v>1081</v>
      </c>
      <c r="C512" s="4" t="s">
        <v>1073</v>
      </c>
      <c r="D512" s="4" t="s">
        <v>48</v>
      </c>
      <c r="E512" s="5">
        <v>44776</v>
      </c>
      <c r="F512" s="4" t="s">
        <v>18</v>
      </c>
      <c r="G512" s="4" t="s">
        <v>13</v>
      </c>
      <c r="H512" s="4" t="s">
        <v>1082</v>
      </c>
      <c r="I512" s="4" t="s">
        <v>20</v>
      </c>
      <c r="J512" s="4">
        <v>9</v>
      </c>
    </row>
    <row r="513" spans="1:10" hidden="1" x14ac:dyDescent="0.3">
      <c r="A513" s="4">
        <v>512</v>
      </c>
      <c r="B513" s="4" t="s">
        <v>1083</v>
      </c>
      <c r="C513" s="4" t="s">
        <v>1075</v>
      </c>
      <c r="D513" s="4" t="s">
        <v>51</v>
      </c>
      <c r="E513" s="5">
        <v>44757</v>
      </c>
      <c r="F513" s="4" t="s">
        <v>23</v>
      </c>
      <c r="G513" s="4" t="s">
        <v>13</v>
      </c>
      <c r="H513" s="4" t="s">
        <v>1084</v>
      </c>
      <c r="I513" s="4" t="s">
        <v>26</v>
      </c>
      <c r="J513" s="4">
        <v>3</v>
      </c>
    </row>
    <row r="514" spans="1:10" hidden="1" x14ac:dyDescent="0.3">
      <c r="A514" s="4">
        <v>513</v>
      </c>
      <c r="B514" s="4" t="s">
        <v>1085</v>
      </c>
      <c r="C514" s="4" t="s">
        <v>1077</v>
      </c>
      <c r="D514" s="4" t="s">
        <v>54</v>
      </c>
      <c r="E514" s="5">
        <v>44771</v>
      </c>
      <c r="F514" s="4" t="s">
        <v>12</v>
      </c>
      <c r="G514" s="4" t="s">
        <v>13</v>
      </c>
      <c r="H514" s="4" t="s">
        <v>1086</v>
      </c>
      <c r="I514" s="4" t="s">
        <v>15</v>
      </c>
      <c r="J514" s="4">
        <v>2</v>
      </c>
    </row>
    <row r="515" spans="1:10" x14ac:dyDescent="0.3">
      <c r="A515" s="4">
        <v>514</v>
      </c>
      <c r="B515" s="4" t="s">
        <v>1087</v>
      </c>
      <c r="C515" s="4" t="s">
        <v>1079</v>
      </c>
      <c r="D515" s="4" t="s">
        <v>57</v>
      </c>
      <c r="E515" s="5">
        <v>44788</v>
      </c>
      <c r="F515" s="4" t="s">
        <v>18</v>
      </c>
      <c r="G515" s="4" t="s">
        <v>13</v>
      </c>
      <c r="H515" s="4" t="s">
        <v>1088</v>
      </c>
      <c r="I515" s="4" t="s">
        <v>20</v>
      </c>
      <c r="J515" s="4">
        <v>3</v>
      </c>
    </row>
    <row r="516" spans="1:10" hidden="1" x14ac:dyDescent="0.3">
      <c r="A516" s="4">
        <v>515</v>
      </c>
      <c r="B516" s="4" t="s">
        <v>1089</v>
      </c>
      <c r="C516" s="4" t="s">
        <v>1081</v>
      </c>
      <c r="D516" s="4" t="s">
        <v>34</v>
      </c>
      <c r="E516" s="5">
        <v>44762</v>
      </c>
      <c r="F516" s="4" t="s">
        <v>23</v>
      </c>
      <c r="G516" s="4" t="s">
        <v>24</v>
      </c>
      <c r="H516" s="4" t="s">
        <v>1090</v>
      </c>
      <c r="I516" s="4" t="s">
        <v>26</v>
      </c>
      <c r="J516" s="4">
        <v>10</v>
      </c>
    </row>
    <row r="517" spans="1:10" hidden="1" x14ac:dyDescent="0.3">
      <c r="A517" s="4">
        <v>516</v>
      </c>
      <c r="B517" s="4" t="s">
        <v>1091</v>
      </c>
      <c r="C517" s="4" t="s">
        <v>1083</v>
      </c>
      <c r="D517" s="4" t="s">
        <v>62</v>
      </c>
      <c r="E517" s="5">
        <v>44789</v>
      </c>
      <c r="F517" s="4" t="s">
        <v>12</v>
      </c>
      <c r="G517" s="4" t="s">
        <v>13</v>
      </c>
      <c r="H517" s="4" t="s">
        <v>1092</v>
      </c>
      <c r="I517" s="4" t="s">
        <v>15</v>
      </c>
      <c r="J517" s="4">
        <v>3</v>
      </c>
    </row>
    <row r="518" spans="1:10" x14ac:dyDescent="0.3">
      <c r="A518" s="4">
        <v>517</v>
      </c>
      <c r="B518" s="4" t="s">
        <v>1093</v>
      </c>
      <c r="C518" s="4" t="s">
        <v>1085</v>
      </c>
      <c r="D518" s="4" t="s">
        <v>51</v>
      </c>
      <c r="E518" s="5">
        <v>44761</v>
      </c>
      <c r="F518" s="4" t="s">
        <v>18</v>
      </c>
      <c r="G518" s="4" t="s">
        <v>13</v>
      </c>
      <c r="H518" s="4" t="s">
        <v>1094</v>
      </c>
      <c r="I518" s="4" t="s">
        <v>20</v>
      </c>
      <c r="J518" s="4">
        <v>1</v>
      </c>
    </row>
    <row r="519" spans="1:10" hidden="1" x14ac:dyDescent="0.3">
      <c r="A519" s="4">
        <v>518</v>
      </c>
      <c r="B519" s="4" t="s">
        <v>1095</v>
      </c>
      <c r="C519" s="4" t="s">
        <v>1087</v>
      </c>
      <c r="D519" s="4" t="s">
        <v>31</v>
      </c>
      <c r="E519" s="5">
        <v>44790</v>
      </c>
      <c r="F519" s="4" t="s">
        <v>23</v>
      </c>
      <c r="G519" s="4" t="s">
        <v>13</v>
      </c>
      <c r="H519" s="4" t="s">
        <v>1096</v>
      </c>
      <c r="I519" s="4" t="s">
        <v>26</v>
      </c>
      <c r="J519" s="4">
        <v>5</v>
      </c>
    </row>
    <row r="520" spans="1:10" hidden="1" x14ac:dyDescent="0.3">
      <c r="A520" s="4">
        <v>519</v>
      </c>
      <c r="B520" s="4" t="s">
        <v>1097</v>
      </c>
      <c r="C520" s="4" t="s">
        <v>1089</v>
      </c>
      <c r="D520" s="4" t="s">
        <v>69</v>
      </c>
      <c r="E520" s="5">
        <v>44782</v>
      </c>
      <c r="F520" s="4" t="s">
        <v>12</v>
      </c>
      <c r="G520" s="4" t="s">
        <v>13</v>
      </c>
      <c r="H520" s="4" t="s">
        <v>1098</v>
      </c>
      <c r="I520" s="4" t="s">
        <v>15</v>
      </c>
      <c r="J520" s="4">
        <v>1</v>
      </c>
    </row>
    <row r="521" spans="1:10" x14ac:dyDescent="0.3">
      <c r="A521" s="4">
        <v>520</v>
      </c>
      <c r="B521" s="4" t="s">
        <v>1099</v>
      </c>
      <c r="C521" s="4" t="s">
        <v>1091</v>
      </c>
      <c r="D521" s="4" t="s">
        <v>72</v>
      </c>
      <c r="E521" s="5">
        <v>44802</v>
      </c>
      <c r="F521" s="4" t="s">
        <v>18</v>
      </c>
      <c r="G521" s="4" t="s">
        <v>13</v>
      </c>
      <c r="H521" s="4" t="s">
        <v>1100</v>
      </c>
      <c r="I521" s="4" t="s">
        <v>20</v>
      </c>
      <c r="J521" s="4">
        <v>5</v>
      </c>
    </row>
    <row r="522" spans="1:10" hidden="1" x14ac:dyDescent="0.3">
      <c r="A522" s="4">
        <v>521</v>
      </c>
      <c r="B522" s="4" t="s">
        <v>1101</v>
      </c>
      <c r="C522" s="4" t="s">
        <v>1093</v>
      </c>
      <c r="D522" s="4" t="s">
        <v>75</v>
      </c>
      <c r="E522" s="5">
        <v>44791</v>
      </c>
      <c r="F522" s="4" t="s">
        <v>18</v>
      </c>
      <c r="G522" s="4" t="s">
        <v>24</v>
      </c>
      <c r="H522" s="4" t="s">
        <v>1102</v>
      </c>
      <c r="I522" s="4" t="s">
        <v>26</v>
      </c>
      <c r="J522" s="4">
        <v>5</v>
      </c>
    </row>
    <row r="523" spans="1:10" hidden="1" x14ac:dyDescent="0.3">
      <c r="A523" s="4">
        <v>522</v>
      </c>
      <c r="B523" s="4" t="s">
        <v>1103</v>
      </c>
      <c r="C523" s="4" t="s">
        <v>1095</v>
      </c>
      <c r="D523" s="4" t="s">
        <v>78</v>
      </c>
      <c r="E523" s="5">
        <v>44795</v>
      </c>
      <c r="F523" s="4" t="s">
        <v>12</v>
      </c>
      <c r="G523" s="4" t="s">
        <v>13</v>
      </c>
      <c r="H523" s="4" t="s">
        <v>1104</v>
      </c>
      <c r="I523" s="4" t="s">
        <v>15</v>
      </c>
      <c r="J523" s="4">
        <v>3</v>
      </c>
    </row>
    <row r="524" spans="1:10" x14ac:dyDescent="0.3">
      <c r="A524" s="4">
        <v>523</v>
      </c>
      <c r="B524" s="4" t="s">
        <v>1105</v>
      </c>
      <c r="C524" s="4" t="s">
        <v>1097</v>
      </c>
      <c r="D524" s="4" t="s">
        <v>81</v>
      </c>
      <c r="E524" s="5">
        <v>44759</v>
      </c>
      <c r="F524" s="4" t="s">
        <v>18</v>
      </c>
      <c r="G524" s="4" t="s">
        <v>13</v>
      </c>
      <c r="H524" s="4" t="s">
        <v>1106</v>
      </c>
      <c r="I524" s="4" t="s">
        <v>20</v>
      </c>
      <c r="J524" s="4">
        <v>3</v>
      </c>
    </row>
    <row r="525" spans="1:10" hidden="1" x14ac:dyDescent="0.3">
      <c r="A525" s="4">
        <v>524</v>
      </c>
      <c r="B525" s="4" t="s">
        <v>1107</v>
      </c>
      <c r="C525" s="4" t="s">
        <v>1099</v>
      </c>
      <c r="D525" s="4" t="s">
        <v>84</v>
      </c>
      <c r="E525" s="5">
        <v>44756</v>
      </c>
      <c r="F525" s="4" t="s">
        <v>23</v>
      </c>
      <c r="G525" s="4" t="s">
        <v>13</v>
      </c>
      <c r="H525" s="4" t="s">
        <v>1108</v>
      </c>
      <c r="I525" s="4" t="s">
        <v>26</v>
      </c>
      <c r="J525" s="4">
        <v>7</v>
      </c>
    </row>
    <row r="526" spans="1:10" hidden="1" x14ac:dyDescent="0.3">
      <c r="A526" s="4">
        <v>525</v>
      </c>
      <c r="B526" s="4" t="s">
        <v>1109</v>
      </c>
      <c r="C526" s="4" t="s">
        <v>1101</v>
      </c>
      <c r="D526" s="4" t="s">
        <v>87</v>
      </c>
      <c r="E526" s="5">
        <v>44786</v>
      </c>
      <c r="F526" s="4" t="s">
        <v>12</v>
      </c>
      <c r="G526" s="4" t="s">
        <v>13</v>
      </c>
      <c r="H526" s="4" t="s">
        <v>1110</v>
      </c>
      <c r="I526" s="4" t="s">
        <v>15</v>
      </c>
      <c r="J526" s="4">
        <v>4</v>
      </c>
    </row>
    <row r="527" spans="1:10" x14ac:dyDescent="0.3">
      <c r="A527" s="4">
        <v>526</v>
      </c>
      <c r="B527" s="4" t="s">
        <v>1111</v>
      </c>
      <c r="C527" s="4" t="s">
        <v>1103</v>
      </c>
      <c r="D527" s="4" t="s">
        <v>90</v>
      </c>
      <c r="E527" s="5">
        <v>44757</v>
      </c>
      <c r="F527" s="4" t="s">
        <v>18</v>
      </c>
      <c r="G527" s="4" t="s">
        <v>13</v>
      </c>
      <c r="H527" s="4" t="s">
        <v>1112</v>
      </c>
      <c r="I527" s="4" t="s">
        <v>20</v>
      </c>
      <c r="J527" s="4">
        <v>3</v>
      </c>
    </row>
    <row r="528" spans="1:10" hidden="1" x14ac:dyDescent="0.3">
      <c r="A528" s="4">
        <v>527</v>
      </c>
      <c r="B528" s="4" t="s">
        <v>1113</v>
      </c>
      <c r="C528" s="4" t="s">
        <v>1105</v>
      </c>
      <c r="D528" s="4" t="s">
        <v>93</v>
      </c>
      <c r="E528" s="5">
        <v>44787</v>
      </c>
      <c r="F528" s="4" t="s">
        <v>23</v>
      </c>
      <c r="G528" s="4" t="s">
        <v>24</v>
      </c>
      <c r="H528" s="4" t="s">
        <v>1114</v>
      </c>
      <c r="I528" s="4" t="s">
        <v>26</v>
      </c>
      <c r="J528" s="4">
        <v>8</v>
      </c>
    </row>
    <row r="529" spans="1:10" hidden="1" x14ac:dyDescent="0.3">
      <c r="A529" s="4">
        <v>528</v>
      </c>
      <c r="B529" s="4" t="s">
        <v>1115</v>
      </c>
      <c r="C529" s="4" t="s">
        <v>1107</v>
      </c>
      <c r="D529" s="4" t="s">
        <v>97</v>
      </c>
      <c r="E529" s="5">
        <v>44763</v>
      </c>
      <c r="F529" s="4" t="s">
        <v>12</v>
      </c>
      <c r="G529" s="4" t="s">
        <v>13</v>
      </c>
      <c r="H529" s="4" t="s">
        <v>1116</v>
      </c>
      <c r="I529" s="4" t="s">
        <v>15</v>
      </c>
      <c r="J529" s="4">
        <v>2</v>
      </c>
    </row>
    <row r="530" spans="1:10" x14ac:dyDescent="0.3">
      <c r="A530" s="4">
        <v>529</v>
      </c>
      <c r="B530" s="4" t="s">
        <v>1117</v>
      </c>
      <c r="C530" s="4" t="s">
        <v>1109</v>
      </c>
      <c r="D530" s="4" t="s">
        <v>100</v>
      </c>
      <c r="E530" s="5">
        <v>44799</v>
      </c>
      <c r="F530" s="4" t="s">
        <v>18</v>
      </c>
      <c r="G530" s="4" t="s">
        <v>13</v>
      </c>
      <c r="H530" s="4" t="s">
        <v>1118</v>
      </c>
      <c r="I530" s="4" t="s">
        <v>20</v>
      </c>
      <c r="J530" s="4">
        <v>9</v>
      </c>
    </row>
    <row r="531" spans="1:10" hidden="1" x14ac:dyDescent="0.3">
      <c r="A531" s="4">
        <v>530</v>
      </c>
      <c r="B531" s="4" t="s">
        <v>1119</v>
      </c>
      <c r="C531" s="4" t="s">
        <v>1111</v>
      </c>
      <c r="D531" s="4" t="s">
        <v>103</v>
      </c>
      <c r="E531" s="5">
        <v>44798</v>
      </c>
      <c r="F531" s="4" t="s">
        <v>23</v>
      </c>
      <c r="G531" s="4" t="s">
        <v>13</v>
      </c>
      <c r="H531" s="4" t="s">
        <v>1120</v>
      </c>
      <c r="I531" s="4" t="s">
        <v>26</v>
      </c>
      <c r="J531" s="4">
        <v>6</v>
      </c>
    </row>
    <row r="532" spans="1:10" hidden="1" x14ac:dyDescent="0.3">
      <c r="A532" s="4">
        <v>531</v>
      </c>
      <c r="B532" s="4" t="s">
        <v>1121</v>
      </c>
      <c r="C532" s="4" t="s">
        <v>1113</v>
      </c>
      <c r="D532" s="4" t="s">
        <v>106</v>
      </c>
      <c r="E532" s="5">
        <v>44807</v>
      </c>
      <c r="F532" s="4" t="s">
        <v>12</v>
      </c>
      <c r="G532" s="4" t="s">
        <v>13</v>
      </c>
      <c r="H532" s="4" t="s">
        <v>1122</v>
      </c>
      <c r="I532" s="4" t="s">
        <v>15</v>
      </c>
      <c r="J532" s="4">
        <v>7</v>
      </c>
    </row>
    <row r="533" spans="1:10" x14ac:dyDescent="0.3">
      <c r="A533" s="4">
        <v>532</v>
      </c>
      <c r="B533" s="4" t="s">
        <v>1123</v>
      </c>
      <c r="C533" s="4" t="s">
        <v>1115</v>
      </c>
      <c r="D533" s="4" t="s">
        <v>109</v>
      </c>
      <c r="E533" s="5">
        <v>44769</v>
      </c>
      <c r="F533" s="4" t="s">
        <v>18</v>
      </c>
      <c r="G533" s="4" t="s">
        <v>13</v>
      </c>
      <c r="H533" s="4" t="s">
        <v>1124</v>
      </c>
      <c r="I533" s="4" t="s">
        <v>20</v>
      </c>
      <c r="J533" s="4">
        <v>9</v>
      </c>
    </row>
    <row r="534" spans="1:10" hidden="1" x14ac:dyDescent="0.3">
      <c r="A534" s="4">
        <v>533</v>
      </c>
      <c r="B534" s="4" t="s">
        <v>1125</v>
      </c>
      <c r="C534" s="4" t="s">
        <v>1117</v>
      </c>
      <c r="D534" s="4" t="s">
        <v>57</v>
      </c>
      <c r="E534" s="5">
        <v>44779</v>
      </c>
      <c r="F534" s="4" t="s">
        <v>18</v>
      </c>
      <c r="G534" s="4" t="s">
        <v>24</v>
      </c>
      <c r="H534" s="4" t="s">
        <v>1126</v>
      </c>
      <c r="I534" s="4" t="s">
        <v>26</v>
      </c>
      <c r="J534" s="4">
        <v>2</v>
      </c>
    </row>
    <row r="535" spans="1:10" hidden="1" x14ac:dyDescent="0.3">
      <c r="A535" s="4">
        <v>534</v>
      </c>
      <c r="B535" s="4" t="s">
        <v>1127</v>
      </c>
      <c r="C535" s="4" t="s">
        <v>1119</v>
      </c>
      <c r="D535" s="4" t="s">
        <v>81</v>
      </c>
      <c r="E535" s="5">
        <v>44769</v>
      </c>
      <c r="F535" s="4" t="s">
        <v>12</v>
      </c>
      <c r="G535" s="4" t="s">
        <v>13</v>
      </c>
      <c r="H535" s="4" t="s">
        <v>1128</v>
      </c>
      <c r="I535" s="4" t="s">
        <v>15</v>
      </c>
      <c r="J535" s="4">
        <v>9</v>
      </c>
    </row>
    <row r="536" spans="1:10" x14ac:dyDescent="0.3">
      <c r="A536" s="4">
        <v>535</v>
      </c>
      <c r="B536" s="4" t="s">
        <v>1129</v>
      </c>
      <c r="C536" s="4" t="s">
        <v>1121</v>
      </c>
      <c r="D536" s="4" t="s">
        <v>97</v>
      </c>
      <c r="E536" s="5">
        <v>44756</v>
      </c>
      <c r="F536" s="4" t="s">
        <v>18</v>
      </c>
      <c r="G536" s="4" t="s">
        <v>13</v>
      </c>
      <c r="H536" s="4" t="s">
        <v>1130</v>
      </c>
      <c r="I536" s="4" t="s">
        <v>20</v>
      </c>
      <c r="J536" s="4">
        <v>10</v>
      </c>
    </row>
    <row r="537" spans="1:10" hidden="1" x14ac:dyDescent="0.3">
      <c r="A537" s="4">
        <v>536</v>
      </c>
      <c r="B537" s="4" t="s">
        <v>1131</v>
      </c>
      <c r="C537" s="4" t="s">
        <v>1123</v>
      </c>
      <c r="D537" s="4" t="s">
        <v>31</v>
      </c>
      <c r="E537" s="5">
        <v>44799</v>
      </c>
      <c r="F537" s="4" t="s">
        <v>23</v>
      </c>
      <c r="G537" s="4" t="s">
        <v>13</v>
      </c>
      <c r="H537" s="4" t="s">
        <v>1132</v>
      </c>
      <c r="I537" s="4" t="s">
        <v>26</v>
      </c>
      <c r="J537" s="4">
        <v>1</v>
      </c>
    </row>
    <row r="538" spans="1:10" hidden="1" x14ac:dyDescent="0.3">
      <c r="A538" s="4">
        <v>537</v>
      </c>
      <c r="B538" s="4" t="s">
        <v>1133</v>
      </c>
      <c r="C538" s="4" t="s">
        <v>1125</v>
      </c>
      <c r="D538" s="4" t="s">
        <v>62</v>
      </c>
      <c r="E538" s="5">
        <v>44807</v>
      </c>
      <c r="F538" s="4" t="s">
        <v>12</v>
      </c>
      <c r="G538" s="4" t="s">
        <v>13</v>
      </c>
      <c r="H538" s="4" t="s">
        <v>1134</v>
      </c>
      <c r="I538" s="4" t="s">
        <v>15</v>
      </c>
      <c r="J538" s="4">
        <v>1</v>
      </c>
    </row>
    <row r="539" spans="1:10" x14ac:dyDescent="0.3">
      <c r="A539" s="4">
        <v>538</v>
      </c>
      <c r="B539" s="4" t="s">
        <v>1135</v>
      </c>
      <c r="C539" s="4" t="s">
        <v>1127</v>
      </c>
      <c r="D539" s="4" t="s">
        <v>103</v>
      </c>
      <c r="E539" s="5">
        <v>44769</v>
      </c>
      <c r="F539" s="4" t="s">
        <v>18</v>
      </c>
      <c r="G539" s="4" t="s">
        <v>13</v>
      </c>
      <c r="H539" s="4" t="s">
        <v>1136</v>
      </c>
      <c r="I539" s="4" t="s">
        <v>20</v>
      </c>
      <c r="J539" s="4">
        <v>10</v>
      </c>
    </row>
    <row r="540" spans="1:10" hidden="1" x14ac:dyDescent="0.3">
      <c r="A540" s="4">
        <v>539</v>
      </c>
      <c r="B540" s="4" t="s">
        <v>1137</v>
      </c>
      <c r="C540" s="4" t="s">
        <v>1129</v>
      </c>
      <c r="D540" s="4" t="s">
        <v>106</v>
      </c>
      <c r="E540" s="5">
        <v>44805</v>
      </c>
      <c r="F540" s="4" t="s">
        <v>18</v>
      </c>
      <c r="G540" s="4" t="s">
        <v>24</v>
      </c>
      <c r="H540" s="4" t="s">
        <v>1138</v>
      </c>
      <c r="I540" s="4" t="s">
        <v>26</v>
      </c>
      <c r="J540" s="4">
        <v>4</v>
      </c>
    </row>
    <row r="541" spans="1:10" hidden="1" x14ac:dyDescent="0.3">
      <c r="A541" s="4">
        <v>540</v>
      </c>
      <c r="B541" s="4" t="s">
        <v>1139</v>
      </c>
      <c r="C541" s="4" t="s">
        <v>1131</v>
      </c>
      <c r="D541" s="4" t="s">
        <v>128</v>
      </c>
      <c r="E541" s="5">
        <v>44796</v>
      </c>
      <c r="F541" s="4" t="s">
        <v>12</v>
      </c>
      <c r="G541" s="4" t="s">
        <v>13</v>
      </c>
      <c r="H541" s="4" t="s">
        <v>1140</v>
      </c>
      <c r="I541" s="4" t="s">
        <v>15</v>
      </c>
      <c r="J541" s="4">
        <v>7</v>
      </c>
    </row>
    <row r="542" spans="1:10" x14ac:dyDescent="0.3">
      <c r="A542" s="4">
        <v>541</v>
      </c>
      <c r="B542" s="4" t="s">
        <v>1141</v>
      </c>
      <c r="C542" s="4" t="s">
        <v>1133</v>
      </c>
      <c r="D542" s="4" t="s">
        <v>48</v>
      </c>
      <c r="E542" s="5">
        <v>44798</v>
      </c>
      <c r="F542" s="4" t="s">
        <v>18</v>
      </c>
      <c r="G542" s="4" t="s">
        <v>13</v>
      </c>
      <c r="H542" s="4" t="s">
        <v>1142</v>
      </c>
      <c r="I542" s="4" t="s">
        <v>20</v>
      </c>
      <c r="J542" s="4">
        <v>3</v>
      </c>
    </row>
    <row r="543" spans="1:10" hidden="1" x14ac:dyDescent="0.3">
      <c r="A543" s="4">
        <v>542</v>
      </c>
      <c r="B543" s="4" t="s">
        <v>1143</v>
      </c>
      <c r="C543" s="4" t="s">
        <v>1135</v>
      </c>
      <c r="D543" s="4" t="s">
        <v>133</v>
      </c>
      <c r="E543" s="5">
        <v>44756</v>
      </c>
      <c r="F543" s="4" t="s">
        <v>23</v>
      </c>
      <c r="G543" s="4" t="s">
        <v>13</v>
      </c>
      <c r="H543" s="4" t="s">
        <v>1144</v>
      </c>
      <c r="I543" s="4" t="s">
        <v>26</v>
      </c>
      <c r="J543" s="4">
        <v>6</v>
      </c>
    </row>
    <row r="544" spans="1:10" hidden="1" x14ac:dyDescent="0.3">
      <c r="A544" s="4">
        <v>543</v>
      </c>
      <c r="B544" s="4" t="s">
        <v>1145</v>
      </c>
      <c r="C544" s="4" t="s">
        <v>1137</v>
      </c>
      <c r="D544" s="4" t="s">
        <v>136</v>
      </c>
      <c r="E544" s="5">
        <v>44800</v>
      </c>
      <c r="F544" s="4" t="s">
        <v>12</v>
      </c>
      <c r="G544" s="4" t="s">
        <v>13</v>
      </c>
      <c r="H544" s="4" t="s">
        <v>1146</v>
      </c>
      <c r="I544" s="4" t="s">
        <v>15</v>
      </c>
      <c r="J544" s="4">
        <v>6</v>
      </c>
    </row>
    <row r="545" spans="1:10" x14ac:dyDescent="0.3">
      <c r="A545" s="4">
        <v>544</v>
      </c>
      <c r="B545" s="4" t="s">
        <v>1147</v>
      </c>
      <c r="C545" s="4" t="s">
        <v>1139</v>
      </c>
      <c r="D545" s="4" t="s">
        <v>139</v>
      </c>
      <c r="E545" s="5">
        <v>44758</v>
      </c>
      <c r="F545" s="4" t="s">
        <v>18</v>
      </c>
      <c r="G545" s="4" t="s">
        <v>13</v>
      </c>
      <c r="H545" s="4" t="s">
        <v>1148</v>
      </c>
      <c r="I545" s="4" t="s">
        <v>20</v>
      </c>
      <c r="J545" s="4">
        <v>5</v>
      </c>
    </row>
    <row r="546" spans="1:10" hidden="1" x14ac:dyDescent="0.3">
      <c r="A546" s="4">
        <v>545</v>
      </c>
      <c r="B546" s="4" t="s">
        <v>1149</v>
      </c>
      <c r="C546" s="4" t="s">
        <v>1141</v>
      </c>
      <c r="D546" s="4" t="s">
        <v>142</v>
      </c>
      <c r="E546" s="5">
        <v>44788</v>
      </c>
      <c r="F546" s="4" t="s">
        <v>23</v>
      </c>
      <c r="G546" s="4" t="s">
        <v>24</v>
      </c>
      <c r="H546" s="4" t="s">
        <v>1150</v>
      </c>
      <c r="I546" s="4" t="s">
        <v>26</v>
      </c>
      <c r="J546" s="4">
        <v>1</v>
      </c>
    </row>
    <row r="547" spans="1:10" hidden="1" x14ac:dyDescent="0.3">
      <c r="A547" s="4">
        <v>546</v>
      </c>
      <c r="B547" s="4" t="s">
        <v>1151</v>
      </c>
      <c r="C547" s="4" t="s">
        <v>1143</v>
      </c>
      <c r="D547" s="4" t="s">
        <v>145</v>
      </c>
      <c r="E547" s="5">
        <v>44793</v>
      </c>
      <c r="F547" s="4" t="s">
        <v>12</v>
      </c>
      <c r="G547" s="4" t="s">
        <v>13</v>
      </c>
      <c r="H547" s="4" t="s">
        <v>1152</v>
      </c>
      <c r="I547" s="4" t="s">
        <v>15</v>
      </c>
      <c r="J547" s="4">
        <v>9</v>
      </c>
    </row>
    <row r="548" spans="1:10" x14ac:dyDescent="0.3">
      <c r="A548" s="4">
        <v>547</v>
      </c>
      <c r="B548" s="4" t="s">
        <v>1153</v>
      </c>
      <c r="C548" s="4" t="s">
        <v>1145</v>
      </c>
      <c r="D548" s="4" t="s">
        <v>148</v>
      </c>
      <c r="E548" s="5">
        <v>44784</v>
      </c>
      <c r="F548" s="4" t="s">
        <v>18</v>
      </c>
      <c r="G548" s="4" t="s">
        <v>13</v>
      </c>
      <c r="H548" s="4" t="s">
        <v>1154</v>
      </c>
      <c r="I548" s="4" t="s">
        <v>20</v>
      </c>
      <c r="J548" s="4">
        <v>3</v>
      </c>
    </row>
    <row r="549" spans="1:10" hidden="1" x14ac:dyDescent="0.3">
      <c r="A549" s="4">
        <v>548</v>
      </c>
      <c r="B549" s="4" t="s">
        <v>1155</v>
      </c>
      <c r="C549" s="4" t="s">
        <v>1147</v>
      </c>
      <c r="D549" s="4" t="s">
        <v>151</v>
      </c>
      <c r="E549" s="5">
        <v>44793</v>
      </c>
      <c r="F549" s="4" t="s">
        <v>18</v>
      </c>
      <c r="G549" s="4" t="s">
        <v>13</v>
      </c>
      <c r="H549" s="4" t="s">
        <v>1156</v>
      </c>
      <c r="I549" s="4" t="s">
        <v>26</v>
      </c>
      <c r="J549" s="4">
        <v>4</v>
      </c>
    </row>
    <row r="550" spans="1:10" hidden="1" x14ac:dyDescent="0.3">
      <c r="A550" s="4">
        <v>549</v>
      </c>
      <c r="B550" s="4" t="s">
        <v>1157</v>
      </c>
      <c r="C550" s="4" t="s">
        <v>1149</v>
      </c>
      <c r="D550" s="4" t="s">
        <v>154</v>
      </c>
      <c r="E550" s="5">
        <v>44796</v>
      </c>
      <c r="F550" s="4" t="s">
        <v>12</v>
      </c>
      <c r="G550" s="4" t="s">
        <v>13</v>
      </c>
      <c r="H550" s="4" t="s">
        <v>1158</v>
      </c>
      <c r="I550" s="4" t="s">
        <v>15</v>
      </c>
      <c r="J550" s="4">
        <v>8</v>
      </c>
    </row>
    <row r="551" spans="1:10" hidden="1" x14ac:dyDescent="0.3">
      <c r="A551" s="4">
        <v>550</v>
      </c>
      <c r="B551" s="4" t="s">
        <v>1159</v>
      </c>
      <c r="C551" s="4" t="s">
        <v>1151</v>
      </c>
      <c r="D551" s="4" t="s">
        <v>157</v>
      </c>
      <c r="E551" s="5">
        <v>44758</v>
      </c>
      <c r="F551" s="4" t="s">
        <v>18</v>
      </c>
      <c r="G551" s="4" t="s">
        <v>13</v>
      </c>
      <c r="H551" s="4" t="s">
        <v>1160</v>
      </c>
      <c r="I551" s="4" t="s">
        <v>15</v>
      </c>
      <c r="J551" s="4">
        <v>6</v>
      </c>
    </row>
    <row r="552" spans="1:10" hidden="1" x14ac:dyDescent="0.3">
      <c r="A552" s="4">
        <v>551</v>
      </c>
      <c r="B552" s="4" t="s">
        <v>1161</v>
      </c>
      <c r="C552" s="4" t="s">
        <v>1153</v>
      </c>
      <c r="D552" s="4" t="s">
        <v>11</v>
      </c>
      <c r="E552" s="5">
        <v>44757</v>
      </c>
      <c r="F552" s="4" t="s">
        <v>12</v>
      </c>
      <c r="G552" s="4" t="s">
        <v>13</v>
      </c>
      <c r="H552" s="4" t="s">
        <v>1162</v>
      </c>
      <c r="I552" s="4" t="s">
        <v>15</v>
      </c>
      <c r="J552" s="4">
        <v>9</v>
      </c>
    </row>
    <row r="553" spans="1:10" x14ac:dyDescent="0.3">
      <c r="A553" s="4">
        <v>552</v>
      </c>
      <c r="B553" s="4" t="s">
        <v>1163</v>
      </c>
      <c r="C553" s="4" t="s">
        <v>1155</v>
      </c>
      <c r="D553" s="4" t="s">
        <v>17</v>
      </c>
      <c r="E553" s="5">
        <v>44758</v>
      </c>
      <c r="F553" s="4" t="s">
        <v>18</v>
      </c>
      <c r="G553" s="4" t="s">
        <v>13</v>
      </c>
      <c r="H553" s="4" t="s">
        <v>1164</v>
      </c>
      <c r="I553" s="4" t="s">
        <v>20</v>
      </c>
      <c r="J553" s="4">
        <v>7</v>
      </c>
    </row>
    <row r="554" spans="1:10" hidden="1" x14ac:dyDescent="0.3">
      <c r="A554" s="4">
        <v>553</v>
      </c>
      <c r="B554" s="4" t="s">
        <v>1165</v>
      </c>
      <c r="C554" s="4" t="s">
        <v>1157</v>
      </c>
      <c r="D554" s="4" t="s">
        <v>22</v>
      </c>
      <c r="E554" s="5">
        <v>44800</v>
      </c>
      <c r="F554" s="4" t="s">
        <v>23</v>
      </c>
      <c r="G554" s="4" t="s">
        <v>24</v>
      </c>
      <c r="H554" s="4" t="s">
        <v>1166</v>
      </c>
      <c r="I554" s="4" t="s">
        <v>26</v>
      </c>
      <c r="J554" s="4">
        <v>8</v>
      </c>
    </row>
    <row r="555" spans="1:10" hidden="1" x14ac:dyDescent="0.3">
      <c r="A555" s="4">
        <v>554</v>
      </c>
      <c r="B555" s="4" t="s">
        <v>1167</v>
      </c>
      <c r="C555" s="4" t="s">
        <v>1159</v>
      </c>
      <c r="D555" s="4" t="s">
        <v>28</v>
      </c>
      <c r="E555" s="5">
        <v>44780</v>
      </c>
      <c r="F555" s="4" t="s">
        <v>12</v>
      </c>
      <c r="G555" s="4" t="s">
        <v>13</v>
      </c>
      <c r="H555" s="4" t="s">
        <v>1168</v>
      </c>
      <c r="I555" s="4" t="s">
        <v>15</v>
      </c>
      <c r="J555" s="4">
        <v>6</v>
      </c>
    </row>
    <row r="556" spans="1:10" x14ac:dyDescent="0.3">
      <c r="A556" s="4">
        <v>555</v>
      </c>
      <c r="B556" s="4" t="s">
        <v>1169</v>
      </c>
      <c r="C556" s="4" t="s">
        <v>1161</v>
      </c>
      <c r="D556" s="4" t="s">
        <v>31</v>
      </c>
      <c r="E556" s="5">
        <v>44807</v>
      </c>
      <c r="F556" s="4" t="s">
        <v>18</v>
      </c>
      <c r="G556" s="4" t="s">
        <v>13</v>
      </c>
      <c r="H556" s="4" t="s">
        <v>1170</v>
      </c>
      <c r="I556" s="4" t="s">
        <v>20</v>
      </c>
      <c r="J556" s="4">
        <v>2</v>
      </c>
    </row>
    <row r="557" spans="1:10" hidden="1" x14ac:dyDescent="0.3">
      <c r="A557" s="4">
        <v>556</v>
      </c>
      <c r="B557" s="4" t="s">
        <v>1171</v>
      </c>
      <c r="C557" s="4" t="s">
        <v>1163</v>
      </c>
      <c r="D557" s="4" t="s">
        <v>34</v>
      </c>
      <c r="E557" s="5">
        <v>44798</v>
      </c>
      <c r="F557" s="4" t="s">
        <v>18</v>
      </c>
      <c r="G557" s="4" t="s">
        <v>13</v>
      </c>
      <c r="H557" s="4" t="s">
        <v>1172</v>
      </c>
      <c r="I557" s="4" t="s">
        <v>26</v>
      </c>
      <c r="J557" s="4">
        <v>4</v>
      </c>
    </row>
    <row r="558" spans="1:10" hidden="1" x14ac:dyDescent="0.3">
      <c r="A558" s="4">
        <v>557</v>
      </c>
      <c r="B558" s="4" t="s">
        <v>1173</v>
      </c>
      <c r="C558" s="4" t="s">
        <v>1165</v>
      </c>
      <c r="D558" s="4" t="s">
        <v>37</v>
      </c>
      <c r="E558" s="5">
        <v>44810</v>
      </c>
      <c r="F558" s="4" t="s">
        <v>12</v>
      </c>
      <c r="G558" s="4" t="s">
        <v>13</v>
      </c>
      <c r="H558" s="4" t="s">
        <v>1174</v>
      </c>
      <c r="I558" s="4" t="s">
        <v>15</v>
      </c>
      <c r="J558" s="4">
        <v>1</v>
      </c>
    </row>
    <row r="559" spans="1:10" x14ac:dyDescent="0.3">
      <c r="A559" s="4">
        <v>558</v>
      </c>
      <c r="B559" s="4" t="s">
        <v>1175</v>
      </c>
      <c r="C559" s="4" t="s">
        <v>1167</v>
      </c>
      <c r="D559" s="4" t="s">
        <v>37</v>
      </c>
      <c r="E559" s="5">
        <v>44764</v>
      </c>
      <c r="F559" s="4" t="s">
        <v>18</v>
      </c>
      <c r="G559" s="4" t="s">
        <v>13</v>
      </c>
      <c r="H559" s="4" t="s">
        <v>1176</v>
      </c>
      <c r="I559" s="4" t="s">
        <v>20</v>
      </c>
      <c r="J559" s="4">
        <v>9</v>
      </c>
    </row>
    <row r="560" spans="1:10" hidden="1" x14ac:dyDescent="0.3">
      <c r="A560" s="4">
        <v>559</v>
      </c>
      <c r="B560" s="4" t="s">
        <v>1177</v>
      </c>
      <c r="C560" s="4" t="s">
        <v>1169</v>
      </c>
      <c r="D560" s="4" t="s">
        <v>43</v>
      </c>
      <c r="E560" s="5">
        <v>44766</v>
      </c>
      <c r="F560" s="4" t="s">
        <v>12</v>
      </c>
      <c r="G560" s="4" t="s">
        <v>24</v>
      </c>
      <c r="H560" s="4" t="s">
        <v>1178</v>
      </c>
      <c r="I560" s="4" t="s">
        <v>26</v>
      </c>
      <c r="J560" s="4">
        <v>6</v>
      </c>
    </row>
    <row r="561" spans="1:10" hidden="1" x14ac:dyDescent="0.3">
      <c r="A561" s="4">
        <v>560</v>
      </c>
      <c r="B561" s="4" t="s">
        <v>1179</v>
      </c>
      <c r="C561" s="4" t="s">
        <v>1171</v>
      </c>
      <c r="D561" s="4" t="s">
        <v>178</v>
      </c>
      <c r="E561" s="5">
        <v>44794</v>
      </c>
      <c r="F561" s="4" t="s">
        <v>18</v>
      </c>
      <c r="G561" s="4" t="s">
        <v>13</v>
      </c>
      <c r="H561" s="4" t="s">
        <v>1180</v>
      </c>
      <c r="I561" s="4" t="s">
        <v>15</v>
      </c>
      <c r="J561" s="4">
        <v>9</v>
      </c>
    </row>
    <row r="562" spans="1:10" x14ac:dyDescent="0.3">
      <c r="A562" s="4">
        <v>561</v>
      </c>
      <c r="B562" s="4" t="s">
        <v>1181</v>
      </c>
      <c r="C562" s="4" t="s">
        <v>1173</v>
      </c>
      <c r="D562" s="4" t="s">
        <v>48</v>
      </c>
      <c r="E562" s="5">
        <v>44800</v>
      </c>
      <c r="F562" s="4" t="s">
        <v>18</v>
      </c>
      <c r="G562" s="4" t="s">
        <v>13</v>
      </c>
      <c r="H562" s="4" t="s">
        <v>1182</v>
      </c>
      <c r="I562" s="4" t="s">
        <v>20</v>
      </c>
      <c r="J562" s="4">
        <v>9</v>
      </c>
    </row>
    <row r="563" spans="1:10" hidden="1" x14ac:dyDescent="0.3">
      <c r="A563" s="4">
        <v>562</v>
      </c>
      <c r="B563" s="4" t="s">
        <v>1183</v>
      </c>
      <c r="C563" s="4" t="s">
        <v>1175</v>
      </c>
      <c r="D563" s="4" t="s">
        <v>51</v>
      </c>
      <c r="E563" s="5">
        <v>44792</v>
      </c>
      <c r="F563" s="4" t="s">
        <v>12</v>
      </c>
      <c r="G563" s="4" t="s">
        <v>13</v>
      </c>
      <c r="H563" s="4" t="s">
        <v>1184</v>
      </c>
      <c r="I563" s="4" t="s">
        <v>26</v>
      </c>
      <c r="J563" s="4">
        <v>3</v>
      </c>
    </row>
    <row r="564" spans="1:10" hidden="1" x14ac:dyDescent="0.3">
      <c r="A564" s="4">
        <v>563</v>
      </c>
      <c r="B564" s="4" t="s">
        <v>1185</v>
      </c>
      <c r="C564" s="4" t="s">
        <v>1177</v>
      </c>
      <c r="D564" s="4" t="s">
        <v>54</v>
      </c>
      <c r="E564" s="5">
        <v>44809</v>
      </c>
      <c r="F564" s="4" t="s">
        <v>18</v>
      </c>
      <c r="G564" s="4" t="s">
        <v>13</v>
      </c>
      <c r="H564" s="4" t="s">
        <v>1186</v>
      </c>
      <c r="I564" s="4" t="s">
        <v>15</v>
      </c>
      <c r="J564" s="4">
        <v>2</v>
      </c>
    </row>
    <row r="565" spans="1:10" x14ac:dyDescent="0.3">
      <c r="A565" s="4">
        <v>564</v>
      </c>
      <c r="B565" s="4" t="s">
        <v>1187</v>
      </c>
      <c r="C565" s="4" t="s">
        <v>1179</v>
      </c>
      <c r="D565" s="4" t="s">
        <v>57</v>
      </c>
      <c r="E565" s="5">
        <v>44789</v>
      </c>
      <c r="F565" s="4" t="s">
        <v>18</v>
      </c>
      <c r="G565" s="4" t="s">
        <v>13</v>
      </c>
      <c r="H565" s="4" t="s">
        <v>1188</v>
      </c>
      <c r="I565" s="4" t="s">
        <v>20</v>
      </c>
      <c r="J565" s="4">
        <v>3</v>
      </c>
    </row>
    <row r="566" spans="1:10" hidden="1" x14ac:dyDescent="0.3">
      <c r="A566" s="4">
        <v>565</v>
      </c>
      <c r="B566" s="4" t="s">
        <v>1189</v>
      </c>
      <c r="C566" s="4" t="s">
        <v>1181</v>
      </c>
      <c r="D566" s="4" t="s">
        <v>157</v>
      </c>
      <c r="E566" s="5">
        <v>44757</v>
      </c>
      <c r="F566" s="4" t="s">
        <v>12</v>
      </c>
      <c r="G566" s="4" t="s">
        <v>24</v>
      </c>
      <c r="H566" s="4" t="s">
        <v>1190</v>
      </c>
      <c r="I566" s="4" t="s">
        <v>26</v>
      </c>
      <c r="J566" s="4">
        <v>10</v>
      </c>
    </row>
    <row r="567" spans="1:10" hidden="1" x14ac:dyDescent="0.3">
      <c r="A567" s="4">
        <v>566</v>
      </c>
      <c r="B567" s="4" t="s">
        <v>1191</v>
      </c>
      <c r="C567" s="4" t="s">
        <v>1183</v>
      </c>
      <c r="D567" s="4" t="s">
        <v>11</v>
      </c>
      <c r="E567" s="5">
        <v>44790</v>
      </c>
      <c r="F567" s="4" t="s">
        <v>18</v>
      </c>
      <c r="G567" s="4" t="s">
        <v>13</v>
      </c>
      <c r="H567" s="4" t="s">
        <v>1192</v>
      </c>
      <c r="I567" s="4" t="s">
        <v>15</v>
      </c>
      <c r="J567" s="4">
        <v>3</v>
      </c>
    </row>
    <row r="568" spans="1:10" x14ac:dyDescent="0.3">
      <c r="A568" s="4">
        <v>567</v>
      </c>
      <c r="B568" s="4" t="s">
        <v>1193</v>
      </c>
      <c r="C568" s="4" t="s">
        <v>1185</v>
      </c>
      <c r="D568" s="4" t="s">
        <v>17</v>
      </c>
      <c r="E568" s="5">
        <v>44808</v>
      </c>
      <c r="F568" s="4" t="s">
        <v>12</v>
      </c>
      <c r="G568" s="4" t="s">
        <v>13</v>
      </c>
      <c r="H568" s="4" t="s">
        <v>1194</v>
      </c>
      <c r="I568" s="4" t="s">
        <v>20</v>
      </c>
      <c r="J568" s="4">
        <v>1</v>
      </c>
    </row>
    <row r="569" spans="1:10" hidden="1" x14ac:dyDescent="0.3">
      <c r="A569" s="4">
        <v>568</v>
      </c>
      <c r="B569" s="4" t="s">
        <v>1195</v>
      </c>
      <c r="C569" s="4" t="s">
        <v>1187</v>
      </c>
      <c r="D569" s="4" t="s">
        <v>22</v>
      </c>
      <c r="E569" s="5">
        <v>44801</v>
      </c>
      <c r="F569" s="4" t="s">
        <v>18</v>
      </c>
      <c r="G569" s="4" t="s">
        <v>13</v>
      </c>
      <c r="H569" s="4" t="s">
        <v>1196</v>
      </c>
      <c r="I569" s="4" t="s">
        <v>26</v>
      </c>
      <c r="J569" s="4">
        <v>5</v>
      </c>
    </row>
    <row r="570" spans="1:10" hidden="1" x14ac:dyDescent="0.3">
      <c r="A570" s="4">
        <v>569</v>
      </c>
      <c r="B570" s="4" t="s">
        <v>1197</v>
      </c>
      <c r="C570" s="4" t="s">
        <v>1189</v>
      </c>
      <c r="D570" s="4" t="s">
        <v>28</v>
      </c>
      <c r="E570" s="5">
        <v>44769</v>
      </c>
      <c r="F570" s="4" t="s">
        <v>12</v>
      </c>
      <c r="G570" s="4" t="s">
        <v>13</v>
      </c>
      <c r="H570" s="4" t="s">
        <v>1198</v>
      </c>
      <c r="I570" s="4" t="s">
        <v>15</v>
      </c>
      <c r="J570" s="4">
        <v>1</v>
      </c>
    </row>
    <row r="571" spans="1:10" x14ac:dyDescent="0.3">
      <c r="A571" s="4">
        <v>570</v>
      </c>
      <c r="B571" s="4" t="s">
        <v>1199</v>
      </c>
      <c r="C571" s="4" t="s">
        <v>1191</v>
      </c>
      <c r="D571" s="4" t="s">
        <v>31</v>
      </c>
      <c r="E571" s="5">
        <v>44757</v>
      </c>
      <c r="F571" s="4" t="s">
        <v>18</v>
      </c>
      <c r="G571" s="4" t="s">
        <v>13</v>
      </c>
      <c r="H571" s="4" t="s">
        <v>1200</v>
      </c>
      <c r="I571" s="4" t="s">
        <v>20</v>
      </c>
      <c r="J571" s="4">
        <v>5</v>
      </c>
    </row>
    <row r="572" spans="1:10" hidden="1" x14ac:dyDescent="0.3">
      <c r="A572" s="4">
        <v>571</v>
      </c>
      <c r="B572" s="4" t="s">
        <v>1201</v>
      </c>
      <c r="C572" s="4" t="s">
        <v>1193</v>
      </c>
      <c r="D572" s="4" t="s">
        <v>34</v>
      </c>
      <c r="E572" s="5">
        <v>44759</v>
      </c>
      <c r="F572" s="4" t="s">
        <v>23</v>
      </c>
      <c r="G572" s="4" t="s">
        <v>24</v>
      </c>
      <c r="H572" s="4" t="s">
        <v>1202</v>
      </c>
      <c r="I572" s="4" t="s">
        <v>26</v>
      </c>
      <c r="J572" s="4">
        <v>5</v>
      </c>
    </row>
    <row r="573" spans="1:10" hidden="1" x14ac:dyDescent="0.3">
      <c r="A573" s="4">
        <v>572</v>
      </c>
      <c r="B573" s="4" t="s">
        <v>1203</v>
      </c>
      <c r="C573" s="4" t="s">
        <v>1195</v>
      </c>
      <c r="D573" s="4" t="s">
        <v>37</v>
      </c>
      <c r="E573" s="5">
        <v>44805</v>
      </c>
      <c r="F573" s="4" t="s">
        <v>12</v>
      </c>
      <c r="G573" s="4" t="s">
        <v>13</v>
      </c>
      <c r="H573" s="4" t="s">
        <v>1204</v>
      </c>
      <c r="I573" s="4" t="s">
        <v>15</v>
      </c>
      <c r="J573" s="4">
        <v>3</v>
      </c>
    </row>
    <row r="574" spans="1:10" x14ac:dyDescent="0.3">
      <c r="A574" s="4">
        <v>573</v>
      </c>
      <c r="B574" s="4" t="s">
        <v>1205</v>
      </c>
      <c r="C574" s="4" t="s">
        <v>1197</v>
      </c>
      <c r="D574" s="4" t="s">
        <v>37</v>
      </c>
      <c r="E574" s="5">
        <v>44760</v>
      </c>
      <c r="F574" s="4" t="s">
        <v>18</v>
      </c>
      <c r="G574" s="4" t="s">
        <v>13</v>
      </c>
      <c r="H574" s="4" t="s">
        <v>1206</v>
      </c>
      <c r="I574" s="4" t="s">
        <v>20</v>
      </c>
      <c r="J574" s="4">
        <v>3</v>
      </c>
    </row>
    <row r="575" spans="1:10" hidden="1" x14ac:dyDescent="0.3">
      <c r="A575" s="4">
        <v>574</v>
      </c>
      <c r="B575" s="4" t="s">
        <v>1207</v>
      </c>
      <c r="C575" s="4" t="s">
        <v>1199</v>
      </c>
      <c r="D575" s="4" t="s">
        <v>43</v>
      </c>
      <c r="E575" s="5">
        <v>44791</v>
      </c>
      <c r="F575" s="4" t="s">
        <v>18</v>
      </c>
      <c r="G575" s="4" t="s">
        <v>13</v>
      </c>
      <c r="H575" s="4" t="s">
        <v>1208</v>
      </c>
      <c r="I575" s="4" t="s">
        <v>26</v>
      </c>
      <c r="J575" s="4">
        <v>7</v>
      </c>
    </row>
    <row r="576" spans="1:10" hidden="1" x14ac:dyDescent="0.3">
      <c r="A576" s="4">
        <v>575</v>
      </c>
      <c r="B576" s="4" t="s">
        <v>1209</v>
      </c>
      <c r="C576" s="4" t="s">
        <v>1201</v>
      </c>
      <c r="D576" s="4" t="s">
        <v>34</v>
      </c>
      <c r="E576" s="5">
        <v>44768</v>
      </c>
      <c r="F576" s="4" t="s">
        <v>12</v>
      </c>
      <c r="G576" s="4" t="s">
        <v>13</v>
      </c>
      <c r="H576" s="4" t="s">
        <v>1210</v>
      </c>
      <c r="I576" s="4" t="s">
        <v>15</v>
      </c>
      <c r="J576" s="4">
        <v>4</v>
      </c>
    </row>
    <row r="577" spans="1:10" x14ac:dyDescent="0.3">
      <c r="A577" s="4">
        <v>576</v>
      </c>
      <c r="B577" s="4" t="s">
        <v>1211</v>
      </c>
      <c r="C577" s="4" t="s">
        <v>1203</v>
      </c>
      <c r="D577" s="4" t="s">
        <v>48</v>
      </c>
      <c r="E577" s="5">
        <v>44759</v>
      </c>
      <c r="F577" s="4" t="s">
        <v>18</v>
      </c>
      <c r="G577" s="4" t="s">
        <v>13</v>
      </c>
      <c r="H577" s="4" t="s">
        <v>1212</v>
      </c>
      <c r="I577" s="4" t="s">
        <v>20</v>
      </c>
      <c r="J577" s="4">
        <v>3</v>
      </c>
    </row>
    <row r="578" spans="1:10" hidden="1" x14ac:dyDescent="0.3">
      <c r="A578" s="4">
        <v>577</v>
      </c>
      <c r="B578" s="4" t="s">
        <v>1213</v>
      </c>
      <c r="C578" s="4" t="s">
        <v>1205</v>
      </c>
      <c r="D578" s="4" t="s">
        <v>51</v>
      </c>
      <c r="E578" s="5">
        <v>44781</v>
      </c>
      <c r="F578" s="4" t="s">
        <v>12</v>
      </c>
      <c r="G578" s="4" t="s">
        <v>24</v>
      </c>
      <c r="H578" s="4" t="s">
        <v>1214</v>
      </c>
      <c r="I578" s="4" t="s">
        <v>26</v>
      </c>
      <c r="J578" s="4">
        <v>8</v>
      </c>
    </row>
    <row r="579" spans="1:10" hidden="1" x14ac:dyDescent="0.3">
      <c r="A579" s="4">
        <v>578</v>
      </c>
      <c r="B579" s="4" t="s">
        <v>1215</v>
      </c>
      <c r="C579" s="4" t="s">
        <v>1207</v>
      </c>
      <c r="D579" s="4" t="s">
        <v>54</v>
      </c>
      <c r="E579" s="5">
        <v>44785</v>
      </c>
      <c r="F579" s="4" t="s">
        <v>18</v>
      </c>
      <c r="G579" s="4" t="s">
        <v>13</v>
      </c>
      <c r="H579" s="4" t="s">
        <v>1216</v>
      </c>
      <c r="I579" s="4" t="s">
        <v>15</v>
      </c>
      <c r="J579" s="4">
        <v>2</v>
      </c>
    </row>
    <row r="580" spans="1:10" x14ac:dyDescent="0.3">
      <c r="A580" s="4">
        <v>579</v>
      </c>
      <c r="B580" s="4" t="s">
        <v>1217</v>
      </c>
      <c r="C580" s="4" t="s">
        <v>1209</v>
      </c>
      <c r="D580" s="4" t="s">
        <v>57</v>
      </c>
      <c r="E580" s="5">
        <v>44775</v>
      </c>
      <c r="F580" s="4" t="s">
        <v>18</v>
      </c>
      <c r="G580" s="4" t="s">
        <v>13</v>
      </c>
      <c r="H580" s="4" t="s">
        <v>1218</v>
      </c>
      <c r="I580" s="4" t="s">
        <v>20</v>
      </c>
      <c r="J580" s="4">
        <v>9</v>
      </c>
    </row>
    <row r="581" spans="1:10" hidden="1" x14ac:dyDescent="0.3">
      <c r="A581" s="4">
        <v>580</v>
      </c>
      <c r="B581" s="4" t="s">
        <v>1219</v>
      </c>
      <c r="C581" s="4" t="s">
        <v>1211</v>
      </c>
      <c r="D581" s="4" t="s">
        <v>34</v>
      </c>
      <c r="E581" s="5">
        <v>44773</v>
      </c>
      <c r="F581" s="4" t="s">
        <v>12</v>
      </c>
      <c r="G581" s="4" t="s">
        <v>13</v>
      </c>
      <c r="H581" s="4" t="s">
        <v>1220</v>
      </c>
      <c r="I581" s="4" t="s">
        <v>26</v>
      </c>
      <c r="J581" s="4">
        <v>6</v>
      </c>
    </row>
    <row r="582" spans="1:10" hidden="1" x14ac:dyDescent="0.3">
      <c r="A582" s="4">
        <v>581</v>
      </c>
      <c r="B582" s="4" t="s">
        <v>1221</v>
      </c>
      <c r="C582" s="4" t="s">
        <v>1213</v>
      </c>
      <c r="D582" s="4" t="s">
        <v>62</v>
      </c>
      <c r="E582" s="5">
        <v>44796</v>
      </c>
      <c r="F582" s="4" t="s">
        <v>18</v>
      </c>
      <c r="G582" s="4" t="s">
        <v>13</v>
      </c>
      <c r="H582" s="4" t="s">
        <v>1222</v>
      </c>
      <c r="I582" s="4" t="s">
        <v>15</v>
      </c>
      <c r="J582" s="4">
        <v>7</v>
      </c>
    </row>
    <row r="583" spans="1:10" x14ac:dyDescent="0.3">
      <c r="A583" s="4">
        <v>582</v>
      </c>
      <c r="B583" s="4" t="s">
        <v>1223</v>
      </c>
      <c r="C583" s="4" t="s">
        <v>1215</v>
      </c>
      <c r="D583" s="4" t="s">
        <v>51</v>
      </c>
      <c r="E583" s="5">
        <v>44801</v>
      </c>
      <c r="F583" s="4" t="s">
        <v>18</v>
      </c>
      <c r="G583" s="4" t="s">
        <v>13</v>
      </c>
      <c r="H583" s="4" t="s">
        <v>1224</v>
      </c>
      <c r="I583" s="4" t="s">
        <v>20</v>
      </c>
      <c r="J583" s="4">
        <v>9</v>
      </c>
    </row>
    <row r="584" spans="1:10" hidden="1" x14ac:dyDescent="0.3">
      <c r="A584" s="4">
        <v>583</v>
      </c>
      <c r="B584" s="4" t="s">
        <v>1225</v>
      </c>
      <c r="C584" s="4" t="s">
        <v>1217</v>
      </c>
      <c r="D584" s="4" t="s">
        <v>31</v>
      </c>
      <c r="E584" s="5">
        <v>44779</v>
      </c>
      <c r="F584" s="4" t="s">
        <v>12</v>
      </c>
      <c r="G584" s="4" t="s">
        <v>24</v>
      </c>
      <c r="H584" s="4" t="s">
        <v>1226</v>
      </c>
      <c r="I584" s="4" t="s">
        <v>26</v>
      </c>
      <c r="J584" s="4">
        <v>2</v>
      </c>
    </row>
    <row r="585" spans="1:10" hidden="1" x14ac:dyDescent="0.3">
      <c r="A585" s="4">
        <v>584</v>
      </c>
      <c r="B585" s="4" t="s">
        <v>1227</v>
      </c>
      <c r="C585" s="4" t="s">
        <v>1219</v>
      </c>
      <c r="D585" s="4" t="s">
        <v>48</v>
      </c>
      <c r="E585" s="5">
        <v>44772</v>
      </c>
      <c r="F585" s="4" t="s">
        <v>18</v>
      </c>
      <c r="G585" s="4" t="s">
        <v>13</v>
      </c>
      <c r="H585" s="4" t="s">
        <v>1228</v>
      </c>
      <c r="I585" s="4" t="s">
        <v>15</v>
      </c>
      <c r="J585" s="4">
        <v>9</v>
      </c>
    </row>
    <row r="586" spans="1:10" x14ac:dyDescent="0.3">
      <c r="A586" s="4">
        <v>585</v>
      </c>
      <c r="B586" s="4" t="s">
        <v>1229</v>
      </c>
      <c r="C586" s="4" t="s">
        <v>1221</v>
      </c>
      <c r="D586" s="4" t="s">
        <v>72</v>
      </c>
      <c r="E586" s="5">
        <v>44757</v>
      </c>
      <c r="F586" s="4" t="s">
        <v>12</v>
      </c>
      <c r="G586" s="4" t="s">
        <v>13</v>
      </c>
      <c r="H586" s="4" t="s">
        <v>1230</v>
      </c>
      <c r="I586" s="4" t="s">
        <v>20</v>
      </c>
      <c r="J586" s="4">
        <v>10</v>
      </c>
    </row>
    <row r="587" spans="1:10" hidden="1" x14ac:dyDescent="0.3">
      <c r="A587" s="4">
        <v>586</v>
      </c>
      <c r="B587" s="4" t="s">
        <v>1231</v>
      </c>
      <c r="C587" s="4" t="s">
        <v>1223</v>
      </c>
      <c r="D587" s="4" t="s">
        <v>75</v>
      </c>
      <c r="E587" s="5">
        <v>44808</v>
      </c>
      <c r="F587" s="4" t="s">
        <v>18</v>
      </c>
      <c r="G587" s="4" t="s">
        <v>13</v>
      </c>
      <c r="H587" s="4" t="s">
        <v>1232</v>
      </c>
      <c r="I587" s="4" t="s">
        <v>26</v>
      </c>
      <c r="J587" s="4">
        <v>1</v>
      </c>
    </row>
    <row r="588" spans="1:10" hidden="1" x14ac:dyDescent="0.3">
      <c r="A588" s="4">
        <v>587</v>
      </c>
      <c r="B588" s="4" t="s">
        <v>1233</v>
      </c>
      <c r="C588" s="4" t="s">
        <v>1225</v>
      </c>
      <c r="D588" s="4" t="s">
        <v>78</v>
      </c>
      <c r="E588" s="5">
        <v>44782</v>
      </c>
      <c r="F588" s="4" t="s">
        <v>12</v>
      </c>
      <c r="G588" s="4" t="s">
        <v>13</v>
      </c>
      <c r="H588" s="4" t="s">
        <v>1234</v>
      </c>
      <c r="I588" s="4" t="s">
        <v>15</v>
      </c>
      <c r="J588" s="4">
        <v>1</v>
      </c>
    </row>
    <row r="589" spans="1:10" x14ac:dyDescent="0.3">
      <c r="A589" s="4">
        <v>588</v>
      </c>
      <c r="B589" s="4" t="s">
        <v>1235</v>
      </c>
      <c r="C589" s="4" t="s">
        <v>1227</v>
      </c>
      <c r="D589" s="4" t="s">
        <v>81</v>
      </c>
      <c r="E589" s="5">
        <v>44787</v>
      </c>
      <c r="F589" s="4" t="s">
        <v>18</v>
      </c>
      <c r="G589" s="4" t="s">
        <v>13</v>
      </c>
      <c r="H589" s="4" t="s">
        <v>1236</v>
      </c>
      <c r="I589" s="4" t="s">
        <v>20</v>
      </c>
      <c r="J589" s="4">
        <v>10</v>
      </c>
    </row>
    <row r="590" spans="1:10" hidden="1" x14ac:dyDescent="0.3">
      <c r="A590" s="4">
        <v>589</v>
      </c>
      <c r="B590" s="4" t="s">
        <v>1237</v>
      </c>
      <c r="C590" s="4" t="s">
        <v>1229</v>
      </c>
      <c r="D590" s="4" t="s">
        <v>84</v>
      </c>
      <c r="E590" s="5">
        <v>44787</v>
      </c>
      <c r="F590" s="4" t="s">
        <v>23</v>
      </c>
      <c r="G590" s="4" t="s">
        <v>24</v>
      </c>
      <c r="H590" s="4" t="s">
        <v>1238</v>
      </c>
      <c r="I590" s="4" t="s">
        <v>26</v>
      </c>
      <c r="J590" s="4">
        <v>4</v>
      </c>
    </row>
    <row r="591" spans="1:10" hidden="1" x14ac:dyDescent="0.3">
      <c r="A591" s="4">
        <v>590</v>
      </c>
      <c r="B591" s="4" t="s">
        <v>1239</v>
      </c>
      <c r="C591" s="4" t="s">
        <v>1231</v>
      </c>
      <c r="D591" s="4" t="s">
        <v>87</v>
      </c>
      <c r="E591" s="5">
        <v>44757</v>
      </c>
      <c r="F591" s="4" t="s">
        <v>12</v>
      </c>
      <c r="G591" s="4" t="s">
        <v>13</v>
      </c>
      <c r="H591" s="4" t="s">
        <v>1240</v>
      </c>
      <c r="I591" s="4" t="s">
        <v>15</v>
      </c>
      <c r="J591" s="4">
        <v>7</v>
      </c>
    </row>
    <row r="592" spans="1:10" x14ac:dyDescent="0.3">
      <c r="A592" s="4">
        <v>591</v>
      </c>
      <c r="B592" s="4" t="s">
        <v>1241</v>
      </c>
      <c r="C592" s="4" t="s">
        <v>1233</v>
      </c>
      <c r="D592" s="4" t="s">
        <v>90</v>
      </c>
      <c r="E592" s="5">
        <v>44761</v>
      </c>
      <c r="F592" s="4" t="s">
        <v>18</v>
      </c>
      <c r="G592" s="4" t="s">
        <v>13</v>
      </c>
      <c r="H592" s="4" t="s">
        <v>1242</v>
      </c>
      <c r="I592" s="4" t="s">
        <v>20</v>
      </c>
      <c r="J592" s="4">
        <v>3</v>
      </c>
    </row>
    <row r="593" spans="1:10" hidden="1" x14ac:dyDescent="0.3">
      <c r="A593" s="4">
        <v>592</v>
      </c>
      <c r="B593" s="4" t="s">
        <v>1243</v>
      </c>
      <c r="C593" s="4" t="s">
        <v>1235</v>
      </c>
      <c r="D593" s="4" t="s">
        <v>93</v>
      </c>
      <c r="E593" s="5">
        <v>44788</v>
      </c>
      <c r="F593" s="4" t="s">
        <v>18</v>
      </c>
      <c r="G593" s="4" t="s">
        <v>13</v>
      </c>
      <c r="H593" s="4" t="s">
        <v>1244</v>
      </c>
      <c r="I593" s="4" t="s">
        <v>26</v>
      </c>
      <c r="J593" s="4">
        <v>6</v>
      </c>
    </row>
    <row r="594" spans="1:10" hidden="1" x14ac:dyDescent="0.3">
      <c r="A594" s="4">
        <v>593</v>
      </c>
      <c r="B594" s="4" t="s">
        <v>1245</v>
      </c>
      <c r="C594" s="4" t="s">
        <v>1237</v>
      </c>
      <c r="D594" s="4" t="s">
        <v>97</v>
      </c>
      <c r="E594" s="5">
        <v>44788</v>
      </c>
      <c r="F594" s="4" t="s">
        <v>12</v>
      </c>
      <c r="G594" s="4" t="s">
        <v>13</v>
      </c>
      <c r="H594" s="4" t="s">
        <v>1246</v>
      </c>
      <c r="I594" s="4" t="s">
        <v>15</v>
      </c>
      <c r="J594" s="4">
        <v>6</v>
      </c>
    </row>
    <row r="595" spans="1:10" x14ac:dyDescent="0.3">
      <c r="A595" s="4">
        <v>594</v>
      </c>
      <c r="B595" s="4" t="s">
        <v>1247</v>
      </c>
      <c r="C595" s="4" t="s">
        <v>1239</v>
      </c>
      <c r="D595" s="4" t="s">
        <v>100</v>
      </c>
      <c r="E595" s="5">
        <v>44758</v>
      </c>
      <c r="F595" s="4" t="s">
        <v>18</v>
      </c>
      <c r="G595" s="4" t="s">
        <v>13</v>
      </c>
      <c r="H595" s="4" t="s">
        <v>1248</v>
      </c>
      <c r="I595" s="4" t="s">
        <v>20</v>
      </c>
      <c r="J595" s="4">
        <v>5</v>
      </c>
    </row>
    <row r="596" spans="1:10" hidden="1" x14ac:dyDescent="0.3">
      <c r="A596" s="4">
        <v>595</v>
      </c>
      <c r="B596" s="4" t="s">
        <v>1249</v>
      </c>
      <c r="C596" s="4" t="s">
        <v>1241</v>
      </c>
      <c r="D596" s="4" t="s">
        <v>103</v>
      </c>
      <c r="E596" s="5">
        <v>44795</v>
      </c>
      <c r="F596" s="4" t="s">
        <v>12</v>
      </c>
      <c r="G596" s="4" t="s">
        <v>24</v>
      </c>
      <c r="H596" s="4" t="s">
        <v>1250</v>
      </c>
      <c r="I596" s="4" t="s">
        <v>26</v>
      </c>
      <c r="J596" s="4">
        <v>1</v>
      </c>
    </row>
    <row r="597" spans="1:10" hidden="1" x14ac:dyDescent="0.3">
      <c r="A597" s="4">
        <v>596</v>
      </c>
      <c r="B597" s="4" t="s">
        <v>1251</v>
      </c>
      <c r="C597" s="4" t="s">
        <v>1243</v>
      </c>
      <c r="D597" s="4" t="s">
        <v>106</v>
      </c>
      <c r="E597" s="5">
        <v>44791</v>
      </c>
      <c r="F597" s="4" t="s">
        <v>18</v>
      </c>
      <c r="G597" s="4" t="s">
        <v>13</v>
      </c>
      <c r="H597" s="4" t="s">
        <v>1252</v>
      </c>
      <c r="I597" s="4" t="s">
        <v>15</v>
      </c>
      <c r="J597" s="4">
        <v>9</v>
      </c>
    </row>
    <row r="598" spans="1:10" x14ac:dyDescent="0.3">
      <c r="A598" s="4">
        <v>597</v>
      </c>
      <c r="B598" s="4" t="s">
        <v>1253</v>
      </c>
      <c r="C598" s="4" t="s">
        <v>1245</v>
      </c>
      <c r="D598" s="4" t="s">
        <v>109</v>
      </c>
      <c r="E598" s="5">
        <v>44791</v>
      </c>
      <c r="F598" s="4" t="s">
        <v>18</v>
      </c>
      <c r="G598" s="4" t="s">
        <v>13</v>
      </c>
      <c r="H598" s="4" t="s">
        <v>1254</v>
      </c>
      <c r="I598" s="4" t="s">
        <v>20</v>
      </c>
      <c r="J598" s="4">
        <v>3</v>
      </c>
    </row>
    <row r="599" spans="1:10" hidden="1" x14ac:dyDescent="0.3">
      <c r="A599" s="4">
        <v>598</v>
      </c>
      <c r="B599" s="4" t="s">
        <v>1255</v>
      </c>
      <c r="C599" s="4" t="s">
        <v>1247</v>
      </c>
      <c r="D599" s="4" t="s">
        <v>57</v>
      </c>
      <c r="E599" s="5">
        <v>44794</v>
      </c>
      <c r="F599" s="4" t="s">
        <v>12</v>
      </c>
      <c r="G599" s="4" t="s">
        <v>13</v>
      </c>
      <c r="H599" s="4" t="s">
        <v>1256</v>
      </c>
      <c r="I599" s="4" t="s">
        <v>26</v>
      </c>
      <c r="J599" s="4">
        <v>4</v>
      </c>
    </row>
    <row r="600" spans="1:10" hidden="1" x14ac:dyDescent="0.3">
      <c r="A600" s="4">
        <v>599</v>
      </c>
      <c r="B600" s="4" t="s">
        <v>1257</v>
      </c>
      <c r="C600" s="4" t="s">
        <v>1249</v>
      </c>
      <c r="D600" s="4" t="s">
        <v>81</v>
      </c>
      <c r="E600" s="5">
        <v>44756</v>
      </c>
      <c r="F600" s="4" t="s">
        <v>18</v>
      </c>
      <c r="G600" s="4" t="s">
        <v>13</v>
      </c>
      <c r="H600" s="4" t="s">
        <v>1258</v>
      </c>
      <c r="I600" s="4" t="s">
        <v>15</v>
      </c>
      <c r="J600" s="4">
        <v>8</v>
      </c>
    </row>
    <row r="601" spans="1:10" hidden="1" x14ac:dyDescent="0.3">
      <c r="A601" s="4">
        <v>600</v>
      </c>
      <c r="B601" s="4" t="s">
        <v>1259</v>
      </c>
      <c r="C601" s="4" t="s">
        <v>1251</v>
      </c>
      <c r="D601" s="4" t="s">
        <v>97</v>
      </c>
      <c r="E601" s="5">
        <v>44789</v>
      </c>
      <c r="F601" s="4" t="s">
        <v>18</v>
      </c>
      <c r="G601" s="4" t="s">
        <v>13</v>
      </c>
      <c r="H601" s="4" t="s">
        <v>1260</v>
      </c>
      <c r="I601" s="4" t="s">
        <v>15</v>
      </c>
      <c r="J601" s="4">
        <v>6</v>
      </c>
    </row>
    <row r="602" spans="1:10" hidden="1" x14ac:dyDescent="0.3">
      <c r="A602" s="4">
        <v>601</v>
      </c>
      <c r="B602" s="4" t="s">
        <v>1261</v>
      </c>
      <c r="C602" s="4" t="s">
        <v>1253</v>
      </c>
      <c r="D602" s="4" t="s">
        <v>31</v>
      </c>
      <c r="E602" s="5">
        <v>44810</v>
      </c>
      <c r="F602" s="4" t="s">
        <v>12</v>
      </c>
      <c r="G602" s="4" t="s">
        <v>13</v>
      </c>
      <c r="H602" s="4" t="s">
        <v>1262</v>
      </c>
      <c r="I602" s="4" t="s">
        <v>15</v>
      </c>
      <c r="J602" s="4">
        <v>10</v>
      </c>
    </row>
    <row r="603" spans="1:10" x14ac:dyDescent="0.3">
      <c r="A603" s="4">
        <v>602</v>
      </c>
      <c r="B603" s="4" t="s">
        <v>1263</v>
      </c>
      <c r="C603" s="4" t="s">
        <v>1255</v>
      </c>
      <c r="D603" s="4" t="s">
        <v>62</v>
      </c>
      <c r="E603" s="5">
        <v>44798</v>
      </c>
      <c r="F603" s="4" t="s">
        <v>18</v>
      </c>
      <c r="G603" s="4" t="s">
        <v>13</v>
      </c>
      <c r="H603" s="4" t="s">
        <v>1264</v>
      </c>
      <c r="I603" s="4" t="s">
        <v>20</v>
      </c>
      <c r="J603" s="4">
        <v>9</v>
      </c>
    </row>
    <row r="604" spans="1:10" hidden="1" x14ac:dyDescent="0.3">
      <c r="A604" s="4">
        <v>603</v>
      </c>
      <c r="B604" s="4" t="s">
        <v>1265</v>
      </c>
      <c r="C604" s="4" t="s">
        <v>1257</v>
      </c>
      <c r="D604" s="4" t="s">
        <v>103</v>
      </c>
      <c r="E604" s="5">
        <v>44791</v>
      </c>
      <c r="F604" s="4" t="s">
        <v>12</v>
      </c>
      <c r="G604" s="4" t="s">
        <v>13</v>
      </c>
      <c r="H604" s="4" t="s">
        <v>1266</v>
      </c>
      <c r="I604" s="4" t="s">
        <v>26</v>
      </c>
      <c r="J604" s="4">
        <v>7</v>
      </c>
    </row>
    <row r="605" spans="1:10" hidden="1" x14ac:dyDescent="0.3">
      <c r="A605" s="4">
        <v>604</v>
      </c>
      <c r="B605" s="4" t="s">
        <v>1267</v>
      </c>
      <c r="C605" s="4" t="s">
        <v>1259</v>
      </c>
      <c r="D605" s="4" t="s">
        <v>106</v>
      </c>
      <c r="E605" s="5">
        <v>44796</v>
      </c>
      <c r="F605" s="4" t="s">
        <v>18</v>
      </c>
      <c r="G605" s="4" t="s">
        <v>13</v>
      </c>
      <c r="H605" s="4" t="s">
        <v>1268</v>
      </c>
      <c r="I605" s="4" t="s">
        <v>15</v>
      </c>
      <c r="J605" s="4">
        <v>7</v>
      </c>
    </row>
    <row r="606" spans="1:10" x14ac:dyDescent="0.3">
      <c r="A606" s="4">
        <v>605</v>
      </c>
      <c r="B606" s="4" t="s">
        <v>1269</v>
      </c>
      <c r="C606" s="4" t="s">
        <v>1261</v>
      </c>
      <c r="D606" s="4" t="s">
        <v>128</v>
      </c>
      <c r="E606" s="5">
        <v>44810</v>
      </c>
      <c r="F606" s="4" t="s">
        <v>12</v>
      </c>
      <c r="G606" s="4" t="s">
        <v>13</v>
      </c>
      <c r="H606" s="4" t="s">
        <v>1270</v>
      </c>
      <c r="I606" s="4" t="s">
        <v>20</v>
      </c>
      <c r="J606" s="4">
        <v>7</v>
      </c>
    </row>
    <row r="607" spans="1:10" hidden="1" x14ac:dyDescent="0.3">
      <c r="A607" s="4">
        <v>606</v>
      </c>
      <c r="B607" s="4" t="s">
        <v>1271</v>
      </c>
      <c r="C607" s="4" t="s">
        <v>1263</v>
      </c>
      <c r="D607" s="4" t="s">
        <v>271</v>
      </c>
      <c r="E607" s="5">
        <v>44791</v>
      </c>
      <c r="F607" s="4" t="s">
        <v>18</v>
      </c>
      <c r="G607" s="4" t="s">
        <v>13</v>
      </c>
      <c r="H607" s="4" t="s">
        <v>1272</v>
      </c>
      <c r="I607" s="4" t="s">
        <v>26</v>
      </c>
      <c r="J607" s="4">
        <v>7</v>
      </c>
    </row>
    <row r="608" spans="1:10" hidden="1" x14ac:dyDescent="0.3">
      <c r="A608" s="4">
        <v>607</v>
      </c>
      <c r="B608" s="4" t="s">
        <v>1273</v>
      </c>
      <c r="C608" s="4" t="s">
        <v>1265</v>
      </c>
      <c r="D608" s="4" t="s">
        <v>133</v>
      </c>
      <c r="E608" s="5">
        <v>44797</v>
      </c>
      <c r="F608" s="4" t="s">
        <v>23</v>
      </c>
      <c r="G608" s="4" t="s">
        <v>13</v>
      </c>
      <c r="H608" s="4" t="s">
        <v>1274</v>
      </c>
      <c r="I608" s="4" t="s">
        <v>15</v>
      </c>
      <c r="J608" s="4">
        <v>8</v>
      </c>
    </row>
    <row r="609" spans="1:10" x14ac:dyDescent="0.3">
      <c r="A609" s="4">
        <v>608</v>
      </c>
      <c r="B609" s="4" t="s">
        <v>1275</v>
      </c>
      <c r="C609" s="4" t="s">
        <v>1267</v>
      </c>
      <c r="D609" s="4" t="s">
        <v>136</v>
      </c>
      <c r="E609" s="5">
        <v>44777</v>
      </c>
      <c r="F609" s="4" t="s">
        <v>12</v>
      </c>
      <c r="G609" s="4" t="s">
        <v>13</v>
      </c>
      <c r="H609" s="4" t="s">
        <v>1276</v>
      </c>
      <c r="I609" s="4" t="s">
        <v>20</v>
      </c>
      <c r="J609" s="4">
        <v>10</v>
      </c>
    </row>
    <row r="610" spans="1:10" hidden="1" x14ac:dyDescent="0.3">
      <c r="A610" s="4">
        <v>609</v>
      </c>
      <c r="B610" s="4" t="s">
        <v>1277</v>
      </c>
      <c r="C610" s="4" t="s">
        <v>1269</v>
      </c>
      <c r="D610" s="4" t="s">
        <v>139</v>
      </c>
      <c r="E610" s="5">
        <v>44802</v>
      </c>
      <c r="F610" s="4" t="s">
        <v>18</v>
      </c>
      <c r="G610" s="4" t="s">
        <v>13</v>
      </c>
      <c r="H610" s="4" t="s">
        <v>1278</v>
      </c>
      <c r="I610" s="4" t="s">
        <v>26</v>
      </c>
      <c r="J610" s="4">
        <v>10</v>
      </c>
    </row>
    <row r="611" spans="1:10" hidden="1" x14ac:dyDescent="0.3">
      <c r="A611" s="4">
        <v>610</v>
      </c>
      <c r="B611" s="4" t="s">
        <v>1279</v>
      </c>
      <c r="C611" s="4" t="s">
        <v>1271</v>
      </c>
      <c r="D611" s="4" t="s">
        <v>142</v>
      </c>
      <c r="E611" s="5">
        <v>44758</v>
      </c>
      <c r="F611" s="4" t="s">
        <v>18</v>
      </c>
      <c r="G611" s="4" t="s">
        <v>13</v>
      </c>
      <c r="H611" s="4" t="s">
        <v>1280</v>
      </c>
      <c r="I611" s="4" t="s">
        <v>15</v>
      </c>
      <c r="J611" s="4">
        <v>10</v>
      </c>
    </row>
    <row r="612" spans="1:10" x14ac:dyDescent="0.3">
      <c r="A612" s="4">
        <v>611</v>
      </c>
      <c r="B612" s="4" t="s">
        <v>1281</v>
      </c>
      <c r="C612" s="4" t="s">
        <v>1273</v>
      </c>
      <c r="D612" s="4" t="s">
        <v>145</v>
      </c>
      <c r="E612" s="5">
        <v>44768</v>
      </c>
      <c r="F612" s="4" t="s">
        <v>12</v>
      </c>
      <c r="G612" s="4" t="s">
        <v>13</v>
      </c>
      <c r="H612" s="4" t="s">
        <v>1282</v>
      </c>
      <c r="I612" s="4" t="s">
        <v>20</v>
      </c>
      <c r="J612" s="4">
        <v>10</v>
      </c>
    </row>
    <row r="613" spans="1:10" hidden="1" x14ac:dyDescent="0.3">
      <c r="A613" s="4">
        <v>612</v>
      </c>
      <c r="B613" s="4" t="s">
        <v>1283</v>
      </c>
      <c r="C613" s="4" t="s">
        <v>1275</v>
      </c>
      <c r="D613" s="4" t="s">
        <v>148</v>
      </c>
      <c r="E613" s="5">
        <v>44756</v>
      </c>
      <c r="F613" s="4" t="s">
        <v>18</v>
      </c>
      <c r="G613" s="4" t="s">
        <v>13</v>
      </c>
      <c r="H613" s="4" t="s">
        <v>1284</v>
      </c>
      <c r="I613" s="4" t="s">
        <v>26</v>
      </c>
      <c r="J613" s="4">
        <v>8</v>
      </c>
    </row>
    <row r="614" spans="1:10" hidden="1" x14ac:dyDescent="0.3">
      <c r="A614" s="4">
        <v>613</v>
      </c>
      <c r="B614" s="4" t="s">
        <v>1285</v>
      </c>
      <c r="C614" s="4" t="s">
        <v>1277</v>
      </c>
      <c r="D614" s="4" t="s">
        <v>78</v>
      </c>
      <c r="E614" s="5">
        <v>44809</v>
      </c>
      <c r="F614" s="4" t="s">
        <v>12</v>
      </c>
      <c r="G614" s="4" t="s">
        <v>13</v>
      </c>
      <c r="H614" s="4" t="s">
        <v>1286</v>
      </c>
      <c r="I614" s="4" t="s">
        <v>15</v>
      </c>
      <c r="J614" s="4">
        <v>7</v>
      </c>
    </row>
    <row r="615" spans="1:10" x14ac:dyDescent="0.3">
      <c r="A615" s="4">
        <v>614</v>
      </c>
      <c r="B615" s="4" t="s">
        <v>1287</v>
      </c>
      <c r="C615" s="4" t="s">
        <v>1279</v>
      </c>
      <c r="D615" s="4" t="s">
        <v>81</v>
      </c>
      <c r="E615" s="5">
        <v>44801</v>
      </c>
      <c r="F615" s="4" t="s">
        <v>18</v>
      </c>
      <c r="G615" s="4" t="s">
        <v>13</v>
      </c>
      <c r="H615" s="4" t="s">
        <v>1288</v>
      </c>
      <c r="I615" s="4" t="s">
        <v>20</v>
      </c>
      <c r="J615" s="4">
        <v>7</v>
      </c>
    </row>
    <row r="616" spans="1:10" hidden="1" x14ac:dyDescent="0.3">
      <c r="A616" s="4">
        <v>615</v>
      </c>
      <c r="B616" s="4" t="s">
        <v>1289</v>
      </c>
      <c r="C616" s="4" t="s">
        <v>1281</v>
      </c>
      <c r="D616" s="4" t="s">
        <v>84</v>
      </c>
      <c r="E616" s="5">
        <v>44794</v>
      </c>
      <c r="F616" s="4" t="s">
        <v>18</v>
      </c>
      <c r="G616" s="4" t="s">
        <v>13</v>
      </c>
      <c r="H616" s="4" t="s">
        <v>1290</v>
      </c>
      <c r="I616" s="4" t="s">
        <v>26</v>
      </c>
      <c r="J616" s="4">
        <v>9</v>
      </c>
    </row>
    <row r="617" spans="1:10" hidden="1" x14ac:dyDescent="0.3">
      <c r="A617" s="4">
        <v>616</v>
      </c>
      <c r="B617" s="4" t="s">
        <v>1291</v>
      </c>
      <c r="C617" s="4" t="s">
        <v>1283</v>
      </c>
      <c r="D617" s="4" t="s">
        <v>48</v>
      </c>
      <c r="E617" s="5">
        <v>44792</v>
      </c>
      <c r="F617" s="4" t="s">
        <v>12</v>
      </c>
      <c r="G617" s="4" t="s">
        <v>13</v>
      </c>
      <c r="H617" s="4" t="s">
        <v>1292</v>
      </c>
      <c r="I617" s="4" t="s">
        <v>15</v>
      </c>
      <c r="J617" s="4">
        <v>8</v>
      </c>
    </row>
    <row r="618" spans="1:10" x14ac:dyDescent="0.3">
      <c r="A618" s="4">
        <v>617</v>
      </c>
      <c r="B618" s="4" t="s">
        <v>1293</v>
      </c>
      <c r="C618" s="4" t="s">
        <v>1285</v>
      </c>
      <c r="D618" s="4" t="s">
        <v>90</v>
      </c>
      <c r="E618" s="5">
        <v>44770</v>
      </c>
      <c r="F618" s="4" t="s">
        <v>18</v>
      </c>
      <c r="G618" s="4" t="s">
        <v>24</v>
      </c>
      <c r="H618" s="4" t="s">
        <v>1294</v>
      </c>
      <c r="I618" s="4" t="s">
        <v>20</v>
      </c>
      <c r="J618" s="4">
        <v>8</v>
      </c>
    </row>
    <row r="619" spans="1:10" hidden="1" x14ac:dyDescent="0.3">
      <c r="A619" s="4">
        <v>618</v>
      </c>
      <c r="B619" s="4" t="s">
        <v>1295</v>
      </c>
      <c r="C619" s="4" t="s">
        <v>1287</v>
      </c>
      <c r="D619" s="4" t="s">
        <v>93</v>
      </c>
      <c r="E619" s="5">
        <v>44761</v>
      </c>
      <c r="F619" s="4" t="s">
        <v>18</v>
      </c>
      <c r="G619" s="4" t="s">
        <v>13</v>
      </c>
      <c r="H619" s="4" t="s">
        <v>1296</v>
      </c>
      <c r="I619" s="4" t="s">
        <v>26</v>
      </c>
      <c r="J619" s="4">
        <v>7</v>
      </c>
    </row>
    <row r="620" spans="1:10" hidden="1" x14ac:dyDescent="0.3">
      <c r="A620" s="4">
        <v>619</v>
      </c>
      <c r="B620" s="4" t="s">
        <v>1297</v>
      </c>
      <c r="C620" s="4" t="s">
        <v>1289</v>
      </c>
      <c r="D620" s="4" t="s">
        <v>97</v>
      </c>
      <c r="E620" s="5">
        <v>44773</v>
      </c>
      <c r="F620" s="4" t="s">
        <v>12</v>
      </c>
      <c r="G620" s="4" t="s">
        <v>13</v>
      </c>
      <c r="H620" s="4" t="s">
        <v>1298</v>
      </c>
      <c r="I620" s="4" t="s">
        <v>15</v>
      </c>
      <c r="J620" s="4">
        <v>8</v>
      </c>
    </row>
    <row r="621" spans="1:10" x14ac:dyDescent="0.3">
      <c r="A621" s="4">
        <v>620</v>
      </c>
      <c r="B621" s="4" t="s">
        <v>1299</v>
      </c>
      <c r="C621" s="4" t="s">
        <v>1291</v>
      </c>
      <c r="D621" s="4" t="s">
        <v>100</v>
      </c>
      <c r="E621" s="5">
        <v>44766</v>
      </c>
      <c r="F621" s="4" t="s">
        <v>18</v>
      </c>
      <c r="G621" s="4" t="s">
        <v>13</v>
      </c>
      <c r="H621" s="4" t="s">
        <v>1300</v>
      </c>
      <c r="I621" s="4" t="s">
        <v>20</v>
      </c>
      <c r="J621" s="4">
        <v>8</v>
      </c>
    </row>
    <row r="622" spans="1:10" hidden="1" x14ac:dyDescent="0.3">
      <c r="A622" s="4">
        <v>621</v>
      </c>
      <c r="B622" s="4" t="s">
        <v>1301</v>
      </c>
      <c r="C622" s="4" t="s">
        <v>1293</v>
      </c>
      <c r="D622" s="4" t="s">
        <v>103</v>
      </c>
      <c r="E622" s="5">
        <v>44793</v>
      </c>
      <c r="F622" s="4" t="s">
        <v>12</v>
      </c>
      <c r="G622" s="4" t="s">
        <v>13</v>
      </c>
      <c r="H622" s="4" t="s">
        <v>1302</v>
      </c>
      <c r="I622" s="4" t="s">
        <v>26</v>
      </c>
      <c r="J622" s="4">
        <v>9</v>
      </c>
    </row>
    <row r="623" spans="1:10" hidden="1" x14ac:dyDescent="0.3">
      <c r="A623" s="4">
        <v>622</v>
      </c>
      <c r="B623" s="4" t="s">
        <v>1303</v>
      </c>
      <c r="C623" s="4" t="s">
        <v>1295</v>
      </c>
      <c r="D623" s="4" t="s">
        <v>106</v>
      </c>
      <c r="E623" s="5">
        <v>44769</v>
      </c>
      <c r="F623" s="4" t="s">
        <v>18</v>
      </c>
      <c r="G623" s="4" t="s">
        <v>13</v>
      </c>
      <c r="H623" s="4" t="s">
        <v>1304</v>
      </c>
      <c r="I623" s="4" t="s">
        <v>15</v>
      </c>
      <c r="J623" s="4">
        <v>9</v>
      </c>
    </row>
    <row r="624" spans="1:10" x14ac:dyDescent="0.3">
      <c r="A624" s="4">
        <v>623</v>
      </c>
      <c r="B624" s="4" t="s">
        <v>1305</v>
      </c>
      <c r="C624" s="4" t="s">
        <v>1297</v>
      </c>
      <c r="D624" s="4" t="s">
        <v>11</v>
      </c>
      <c r="E624" s="5">
        <v>44758</v>
      </c>
      <c r="F624" s="4" t="s">
        <v>12</v>
      </c>
      <c r="G624" s="4" t="s">
        <v>24</v>
      </c>
      <c r="H624" s="4" t="s">
        <v>1306</v>
      </c>
      <c r="I624" s="4" t="s">
        <v>20</v>
      </c>
      <c r="J624" s="4">
        <v>8</v>
      </c>
    </row>
    <row r="625" spans="1:10" hidden="1" x14ac:dyDescent="0.3">
      <c r="A625" s="4">
        <v>624</v>
      </c>
      <c r="B625" s="4" t="s">
        <v>1307</v>
      </c>
      <c r="C625" s="4" t="s">
        <v>1299</v>
      </c>
      <c r="D625" s="4" t="s">
        <v>17</v>
      </c>
      <c r="E625" s="5">
        <v>44803</v>
      </c>
      <c r="F625" s="4" t="s">
        <v>18</v>
      </c>
      <c r="G625" s="4" t="s">
        <v>13</v>
      </c>
      <c r="H625" s="4" t="s">
        <v>1308</v>
      </c>
      <c r="I625" s="4" t="s">
        <v>26</v>
      </c>
      <c r="J625" s="4">
        <v>8</v>
      </c>
    </row>
    <row r="626" spans="1:10" hidden="1" x14ac:dyDescent="0.3">
      <c r="A626" s="4">
        <v>625</v>
      </c>
      <c r="B626" s="4" t="s">
        <v>1309</v>
      </c>
      <c r="C626" s="4" t="s">
        <v>1301</v>
      </c>
      <c r="D626" s="4" t="s">
        <v>22</v>
      </c>
      <c r="E626" s="5">
        <v>44808</v>
      </c>
      <c r="F626" s="4" t="s">
        <v>23</v>
      </c>
      <c r="G626" s="4" t="s">
        <v>13</v>
      </c>
      <c r="H626" s="4" t="s">
        <v>1310</v>
      </c>
      <c r="I626" s="4" t="s">
        <v>15</v>
      </c>
      <c r="J626" s="4">
        <v>7</v>
      </c>
    </row>
    <row r="627" spans="1:10" x14ac:dyDescent="0.3">
      <c r="A627" s="4">
        <v>626</v>
      </c>
      <c r="B627" s="4" t="s">
        <v>1311</v>
      </c>
      <c r="C627" s="4" t="s">
        <v>1303</v>
      </c>
      <c r="D627" s="4" t="s">
        <v>28</v>
      </c>
      <c r="E627" s="5">
        <v>44784</v>
      </c>
      <c r="F627" s="4" t="s">
        <v>12</v>
      </c>
      <c r="G627" s="4" t="s">
        <v>13</v>
      </c>
      <c r="H627" s="4" t="s">
        <v>1312</v>
      </c>
      <c r="I627" s="4" t="s">
        <v>20</v>
      </c>
      <c r="J627" s="4">
        <v>8</v>
      </c>
    </row>
    <row r="628" spans="1:10" hidden="1" x14ac:dyDescent="0.3">
      <c r="A628" s="4">
        <v>627</v>
      </c>
      <c r="B628" s="4" t="s">
        <v>1313</v>
      </c>
      <c r="C628" s="4" t="s">
        <v>1305</v>
      </c>
      <c r="D628" s="4" t="s">
        <v>31</v>
      </c>
      <c r="E628" s="5">
        <v>44764</v>
      </c>
      <c r="F628" s="4" t="s">
        <v>18</v>
      </c>
      <c r="G628" s="4" t="s">
        <v>13</v>
      </c>
      <c r="H628" s="4" t="s">
        <v>1314</v>
      </c>
      <c r="I628" s="4" t="s">
        <v>26</v>
      </c>
      <c r="J628" s="4">
        <v>9</v>
      </c>
    </row>
    <row r="629" spans="1:10" hidden="1" x14ac:dyDescent="0.3">
      <c r="A629" s="4">
        <v>628</v>
      </c>
      <c r="B629" s="4" t="s">
        <v>1315</v>
      </c>
      <c r="C629" s="4" t="s">
        <v>1307</v>
      </c>
      <c r="D629" s="4" t="s">
        <v>34</v>
      </c>
      <c r="E629" s="5">
        <v>44795</v>
      </c>
      <c r="F629" s="4" t="s">
        <v>18</v>
      </c>
      <c r="G629" s="4" t="s">
        <v>13</v>
      </c>
      <c r="H629" s="4" t="s">
        <v>1316</v>
      </c>
      <c r="I629" s="4" t="s">
        <v>15</v>
      </c>
      <c r="J629" s="4">
        <v>7</v>
      </c>
    </row>
    <row r="630" spans="1:10" x14ac:dyDescent="0.3">
      <c r="A630" s="4">
        <v>629</v>
      </c>
      <c r="B630" s="4" t="s">
        <v>1317</v>
      </c>
      <c r="C630" s="4" t="s">
        <v>1309</v>
      </c>
      <c r="D630" s="4" t="s">
        <v>37</v>
      </c>
      <c r="E630" s="5">
        <v>44799</v>
      </c>
      <c r="F630" s="4" t="s">
        <v>12</v>
      </c>
      <c r="G630" s="4" t="s">
        <v>13</v>
      </c>
      <c r="H630" s="4" t="s">
        <v>1318</v>
      </c>
      <c r="I630" s="4" t="s">
        <v>20</v>
      </c>
      <c r="J630" s="4">
        <v>8</v>
      </c>
    </row>
    <row r="631" spans="1:10" hidden="1" x14ac:dyDescent="0.3">
      <c r="A631" s="4">
        <v>630</v>
      </c>
      <c r="B631" s="4" t="s">
        <v>1319</v>
      </c>
      <c r="C631" s="4" t="s">
        <v>1311</v>
      </c>
      <c r="D631" s="4" t="s">
        <v>37</v>
      </c>
      <c r="E631" s="5">
        <v>44800</v>
      </c>
      <c r="F631" s="4" t="s">
        <v>18</v>
      </c>
      <c r="G631" s="4" t="s">
        <v>13</v>
      </c>
      <c r="H631" s="4" t="s">
        <v>1320</v>
      </c>
      <c r="I631" s="4" t="s">
        <v>26</v>
      </c>
      <c r="J631" s="4">
        <v>9</v>
      </c>
    </row>
    <row r="632" spans="1:10" hidden="1" x14ac:dyDescent="0.3">
      <c r="A632" s="4">
        <v>631</v>
      </c>
      <c r="B632" s="4" t="s">
        <v>1321</v>
      </c>
      <c r="C632" s="4" t="s">
        <v>1313</v>
      </c>
      <c r="D632" s="4" t="s">
        <v>43</v>
      </c>
      <c r="E632" s="5">
        <v>44771</v>
      </c>
      <c r="F632" s="4" t="s">
        <v>12</v>
      </c>
      <c r="G632" s="4" t="s">
        <v>13</v>
      </c>
      <c r="H632" s="4" t="s">
        <v>1322</v>
      </c>
      <c r="I632" s="4" t="s">
        <v>15</v>
      </c>
      <c r="J632" s="4">
        <v>8</v>
      </c>
    </row>
    <row r="633" spans="1:10" x14ac:dyDescent="0.3">
      <c r="A633" s="4">
        <v>632</v>
      </c>
      <c r="B633" s="4" t="s">
        <v>1323</v>
      </c>
      <c r="C633" s="4" t="s">
        <v>1315</v>
      </c>
      <c r="D633" s="4" t="s">
        <v>34</v>
      </c>
      <c r="E633" s="5">
        <v>44760</v>
      </c>
      <c r="F633" s="4" t="s">
        <v>18</v>
      </c>
      <c r="G633" s="4" t="s">
        <v>13</v>
      </c>
      <c r="H633" s="4" t="s">
        <v>1324</v>
      </c>
      <c r="I633" s="4" t="s">
        <v>20</v>
      </c>
      <c r="J633" s="4">
        <v>7</v>
      </c>
    </row>
    <row r="634" spans="1:10" hidden="1" x14ac:dyDescent="0.3">
      <c r="A634" s="4">
        <v>633</v>
      </c>
      <c r="B634" s="4" t="s">
        <v>1325</v>
      </c>
      <c r="C634" s="4" t="s">
        <v>1317</v>
      </c>
      <c r="D634" s="4" t="s">
        <v>48</v>
      </c>
      <c r="E634" s="5">
        <v>44778</v>
      </c>
      <c r="F634" s="4" t="s">
        <v>18</v>
      </c>
      <c r="G634" s="4" t="s">
        <v>13</v>
      </c>
      <c r="H634" s="4" t="s">
        <v>1326</v>
      </c>
      <c r="I634" s="4" t="s">
        <v>26</v>
      </c>
      <c r="J634" s="4">
        <v>10</v>
      </c>
    </row>
    <row r="635" spans="1:10" hidden="1" x14ac:dyDescent="0.3">
      <c r="A635" s="4">
        <v>634</v>
      </c>
      <c r="B635" s="4" t="s">
        <v>1327</v>
      </c>
      <c r="C635" s="4" t="s">
        <v>1319</v>
      </c>
      <c r="D635" s="4" t="s">
        <v>51</v>
      </c>
      <c r="E635" s="5">
        <v>44755</v>
      </c>
      <c r="F635" s="4" t="s">
        <v>12</v>
      </c>
      <c r="G635" s="4" t="s">
        <v>13</v>
      </c>
      <c r="H635" s="4" t="s">
        <v>1328</v>
      </c>
      <c r="I635" s="4" t="s">
        <v>15</v>
      </c>
      <c r="J635" s="4">
        <v>7</v>
      </c>
    </row>
    <row r="636" spans="1:10" x14ac:dyDescent="0.3">
      <c r="A636" s="4">
        <v>635</v>
      </c>
      <c r="B636" s="4" t="s">
        <v>1329</v>
      </c>
      <c r="C636" s="4" t="s">
        <v>1321</v>
      </c>
      <c r="D636" s="4" t="s">
        <v>54</v>
      </c>
      <c r="E636" s="5">
        <v>44770</v>
      </c>
      <c r="F636" s="4" t="s">
        <v>18</v>
      </c>
      <c r="G636" s="4" t="s">
        <v>13</v>
      </c>
      <c r="H636" s="4" t="s">
        <v>1330</v>
      </c>
      <c r="I636" s="4" t="s">
        <v>20</v>
      </c>
      <c r="J636" s="4">
        <v>8</v>
      </c>
    </row>
    <row r="637" spans="1:10" hidden="1" x14ac:dyDescent="0.3">
      <c r="A637" s="4">
        <v>636</v>
      </c>
      <c r="B637" s="4" t="s">
        <v>1331</v>
      </c>
      <c r="C637" s="4" t="s">
        <v>1323</v>
      </c>
      <c r="D637" s="4" t="s">
        <v>57</v>
      </c>
      <c r="E637" s="5">
        <v>44772</v>
      </c>
      <c r="F637" s="4" t="s">
        <v>18</v>
      </c>
      <c r="G637" s="4" t="s">
        <v>13</v>
      </c>
      <c r="H637" s="4" t="s">
        <v>1332</v>
      </c>
      <c r="I637" s="4" t="s">
        <v>26</v>
      </c>
      <c r="J637" s="4">
        <v>7</v>
      </c>
    </row>
    <row r="638" spans="1:10" hidden="1" x14ac:dyDescent="0.3">
      <c r="A638" s="4">
        <v>637</v>
      </c>
      <c r="B638" s="4" t="s">
        <v>1333</v>
      </c>
      <c r="C638" s="4" t="s">
        <v>1325</v>
      </c>
      <c r="D638" s="4" t="s">
        <v>34</v>
      </c>
      <c r="E638" s="5">
        <v>44799</v>
      </c>
      <c r="F638" s="4" t="s">
        <v>12</v>
      </c>
      <c r="G638" s="4" t="s">
        <v>13</v>
      </c>
      <c r="H638" s="4" t="s">
        <v>1334</v>
      </c>
      <c r="I638" s="4" t="s">
        <v>15</v>
      </c>
      <c r="J638" s="4">
        <v>9</v>
      </c>
    </row>
    <row r="639" spans="1:10" x14ac:dyDescent="0.3">
      <c r="A639" s="4">
        <v>638</v>
      </c>
      <c r="B639" s="4" t="s">
        <v>1335</v>
      </c>
      <c r="C639" s="4" t="s">
        <v>1327</v>
      </c>
      <c r="D639" s="4" t="s">
        <v>62</v>
      </c>
      <c r="E639" s="5">
        <v>44782</v>
      </c>
      <c r="F639" s="4" t="s">
        <v>18</v>
      </c>
      <c r="G639" s="4" t="s">
        <v>13</v>
      </c>
      <c r="H639" s="4" t="s">
        <v>1336</v>
      </c>
      <c r="I639" s="4" t="s">
        <v>20</v>
      </c>
      <c r="J639" s="4">
        <v>8</v>
      </c>
    </row>
    <row r="640" spans="1:10" hidden="1" x14ac:dyDescent="0.3">
      <c r="A640" s="4">
        <v>639</v>
      </c>
      <c r="B640" s="4" t="s">
        <v>1337</v>
      </c>
      <c r="C640" s="4" t="s">
        <v>1329</v>
      </c>
      <c r="D640" s="4" t="s">
        <v>51</v>
      </c>
      <c r="E640" s="5">
        <v>44761</v>
      </c>
      <c r="F640" s="4" t="s">
        <v>12</v>
      </c>
      <c r="G640" s="4" t="s">
        <v>13</v>
      </c>
      <c r="H640" s="4" t="s">
        <v>1338</v>
      </c>
      <c r="I640" s="4" t="s">
        <v>26</v>
      </c>
      <c r="J640" s="4">
        <v>9</v>
      </c>
    </row>
    <row r="641" spans="1:10" hidden="1" x14ac:dyDescent="0.3">
      <c r="A641" s="4">
        <v>640</v>
      </c>
      <c r="B641" s="4" t="s">
        <v>1339</v>
      </c>
      <c r="C641" s="4" t="s">
        <v>1331</v>
      </c>
      <c r="D641" s="4" t="s">
        <v>31</v>
      </c>
      <c r="E641" s="5">
        <v>44794</v>
      </c>
      <c r="F641" s="4" t="s">
        <v>18</v>
      </c>
      <c r="G641" s="4" t="s">
        <v>13</v>
      </c>
      <c r="H641" s="4" t="s">
        <v>1340</v>
      </c>
      <c r="I641" s="4" t="s">
        <v>15</v>
      </c>
      <c r="J641" s="4">
        <v>9</v>
      </c>
    </row>
    <row r="642" spans="1:10" x14ac:dyDescent="0.3">
      <c r="A642" s="4">
        <v>641</v>
      </c>
      <c r="B642" s="4" t="s">
        <v>1341</v>
      </c>
      <c r="C642" s="4" t="s">
        <v>1333</v>
      </c>
      <c r="D642" s="4" t="s">
        <v>69</v>
      </c>
      <c r="E642" s="5">
        <v>44762</v>
      </c>
      <c r="F642" s="4" t="s">
        <v>12</v>
      </c>
      <c r="G642" s="4" t="s">
        <v>13</v>
      </c>
      <c r="H642" s="4" t="s">
        <v>1342</v>
      </c>
      <c r="I642" s="4" t="s">
        <v>20</v>
      </c>
      <c r="J642" s="4">
        <v>9</v>
      </c>
    </row>
    <row r="643" spans="1:10" hidden="1" x14ac:dyDescent="0.3">
      <c r="A643" s="4">
        <v>642</v>
      </c>
      <c r="B643" s="4" t="s">
        <v>1343</v>
      </c>
      <c r="C643" s="4" t="s">
        <v>1335</v>
      </c>
      <c r="D643" s="4" t="s">
        <v>72</v>
      </c>
      <c r="E643" s="5">
        <v>44769</v>
      </c>
      <c r="F643" s="4" t="s">
        <v>18</v>
      </c>
      <c r="G643" s="4" t="s">
        <v>13</v>
      </c>
      <c r="H643" s="4" t="s">
        <v>1344</v>
      </c>
      <c r="I643" s="4" t="s">
        <v>26</v>
      </c>
      <c r="J643" s="4">
        <v>9</v>
      </c>
    </row>
    <row r="644" spans="1:10" hidden="1" x14ac:dyDescent="0.3">
      <c r="A644" s="4">
        <v>643</v>
      </c>
      <c r="B644" s="4" t="s">
        <v>1345</v>
      </c>
      <c r="C644" s="4" t="s">
        <v>1337</v>
      </c>
      <c r="D644" s="4" t="s">
        <v>75</v>
      </c>
      <c r="E644" s="5">
        <v>44770</v>
      </c>
      <c r="F644" s="4" t="s">
        <v>23</v>
      </c>
      <c r="G644" s="4" t="s">
        <v>13</v>
      </c>
      <c r="H644" s="4" t="s">
        <v>1346</v>
      </c>
      <c r="I644" s="4" t="s">
        <v>15</v>
      </c>
      <c r="J644" s="4">
        <v>9</v>
      </c>
    </row>
    <row r="645" spans="1:10" x14ac:dyDescent="0.3">
      <c r="A645" s="4">
        <v>644</v>
      </c>
      <c r="B645" s="4" t="s">
        <v>1347</v>
      </c>
      <c r="C645" s="4" t="s">
        <v>1339</v>
      </c>
      <c r="D645" s="4" t="s">
        <v>48</v>
      </c>
      <c r="E645" s="5">
        <v>44797</v>
      </c>
      <c r="F645" s="4" t="s">
        <v>12</v>
      </c>
      <c r="G645" s="4" t="s">
        <v>13</v>
      </c>
      <c r="H645" s="4" t="s">
        <v>1348</v>
      </c>
      <c r="I645" s="4" t="s">
        <v>20</v>
      </c>
      <c r="J645" s="4">
        <v>8</v>
      </c>
    </row>
    <row r="646" spans="1:10" hidden="1" x14ac:dyDescent="0.3">
      <c r="A646" s="4">
        <v>645</v>
      </c>
      <c r="B646" s="4" t="s">
        <v>1349</v>
      </c>
      <c r="C646" s="4" t="s">
        <v>1341</v>
      </c>
      <c r="D646" s="4" t="s">
        <v>81</v>
      </c>
      <c r="E646" s="5">
        <v>44783</v>
      </c>
      <c r="F646" s="4" t="s">
        <v>18</v>
      </c>
      <c r="G646" s="4" t="s">
        <v>24</v>
      </c>
      <c r="H646" s="4" t="s">
        <v>1350</v>
      </c>
      <c r="I646" s="4" t="s">
        <v>26</v>
      </c>
      <c r="J646" s="4">
        <v>8</v>
      </c>
    </row>
    <row r="647" spans="1:10" hidden="1" x14ac:dyDescent="0.3">
      <c r="A647" s="4">
        <v>646</v>
      </c>
      <c r="B647" s="4" t="s">
        <v>1351</v>
      </c>
      <c r="C647" s="4" t="s">
        <v>1343</v>
      </c>
      <c r="D647" s="4" t="s">
        <v>84</v>
      </c>
      <c r="E647" s="5">
        <v>44801</v>
      </c>
      <c r="F647" s="4" t="s">
        <v>18</v>
      </c>
      <c r="G647" s="4" t="s">
        <v>13</v>
      </c>
      <c r="H647" s="4" t="s">
        <v>1352</v>
      </c>
      <c r="I647" s="4" t="s">
        <v>15</v>
      </c>
      <c r="J647" s="4">
        <v>7</v>
      </c>
    </row>
    <row r="648" spans="1:10" x14ac:dyDescent="0.3">
      <c r="A648" s="4">
        <v>647</v>
      </c>
      <c r="B648" s="4" t="s">
        <v>1353</v>
      </c>
      <c r="C648" s="4" t="s">
        <v>1345</v>
      </c>
      <c r="D648" s="4" t="s">
        <v>87</v>
      </c>
      <c r="E648" s="5">
        <v>44808</v>
      </c>
      <c r="F648" s="4" t="s">
        <v>12</v>
      </c>
      <c r="G648" s="4" t="s">
        <v>13</v>
      </c>
      <c r="H648" s="4" t="s">
        <v>1354</v>
      </c>
      <c r="I648" s="4" t="s">
        <v>20</v>
      </c>
      <c r="J648" s="4">
        <v>7</v>
      </c>
    </row>
    <row r="649" spans="1:10" hidden="1" x14ac:dyDescent="0.3">
      <c r="A649" s="4">
        <v>648</v>
      </c>
      <c r="B649" s="4" t="s">
        <v>1355</v>
      </c>
      <c r="C649" s="4" t="s">
        <v>1347</v>
      </c>
      <c r="D649" s="4" t="s">
        <v>90</v>
      </c>
      <c r="E649" s="5">
        <v>44808</v>
      </c>
      <c r="F649" s="4" t="s">
        <v>18</v>
      </c>
      <c r="G649" s="4" t="s">
        <v>13</v>
      </c>
      <c r="H649" s="4" t="s">
        <v>1356</v>
      </c>
      <c r="I649" s="4" t="s">
        <v>26</v>
      </c>
      <c r="J649" s="4">
        <v>9</v>
      </c>
    </row>
    <row r="650" spans="1:10" hidden="1" x14ac:dyDescent="0.3">
      <c r="A650" s="4">
        <v>649</v>
      </c>
      <c r="B650" s="4" t="s">
        <v>1357</v>
      </c>
      <c r="C650" s="4" t="s">
        <v>1349</v>
      </c>
      <c r="D650" s="4" t="s">
        <v>93</v>
      </c>
      <c r="E650" s="5">
        <v>44781</v>
      </c>
      <c r="F650" s="4" t="s">
        <v>12</v>
      </c>
      <c r="G650" s="4" t="s">
        <v>13</v>
      </c>
      <c r="H650" s="4" t="s">
        <v>1358</v>
      </c>
      <c r="I650" s="4" t="s">
        <v>15</v>
      </c>
      <c r="J650" s="4">
        <v>8</v>
      </c>
    </row>
    <row r="651" spans="1:10" hidden="1" x14ac:dyDescent="0.3">
      <c r="A651" s="4">
        <v>650</v>
      </c>
      <c r="B651" s="4" t="s">
        <v>1359</v>
      </c>
      <c r="C651" s="4" t="s">
        <v>1351</v>
      </c>
      <c r="D651" s="4" t="s">
        <v>97</v>
      </c>
      <c r="E651" s="5">
        <v>44783</v>
      </c>
      <c r="F651" s="4" t="s">
        <v>18</v>
      </c>
      <c r="G651" s="4" t="s">
        <v>13</v>
      </c>
      <c r="H651" s="4" t="s">
        <v>1360</v>
      </c>
      <c r="I651" s="4" t="s">
        <v>15</v>
      </c>
      <c r="J651" s="4">
        <v>8</v>
      </c>
    </row>
    <row r="652" spans="1:10" hidden="1" x14ac:dyDescent="0.3">
      <c r="A652" s="4">
        <v>651</v>
      </c>
      <c r="B652" s="4" t="s">
        <v>1361</v>
      </c>
      <c r="C652" s="4" t="s">
        <v>1353</v>
      </c>
      <c r="D652" s="4" t="s">
        <v>100</v>
      </c>
      <c r="E652" s="5">
        <v>44762</v>
      </c>
      <c r="F652" s="4" t="s">
        <v>18</v>
      </c>
      <c r="G652" s="4" t="s">
        <v>24</v>
      </c>
      <c r="H652" s="4" t="s">
        <v>1362</v>
      </c>
      <c r="I652" s="4" t="s">
        <v>15</v>
      </c>
      <c r="J652" s="4">
        <v>10</v>
      </c>
    </row>
    <row r="653" spans="1:10" x14ac:dyDescent="0.3">
      <c r="A653" s="4">
        <v>652</v>
      </c>
      <c r="B653" s="4" t="s">
        <v>1363</v>
      </c>
      <c r="C653" s="4" t="s">
        <v>1355</v>
      </c>
      <c r="D653" s="4" t="s">
        <v>103</v>
      </c>
      <c r="E653" s="5">
        <v>44800</v>
      </c>
      <c r="F653" s="4" t="s">
        <v>12</v>
      </c>
      <c r="G653" s="4" t="s">
        <v>13</v>
      </c>
      <c r="H653" s="4" t="s">
        <v>1364</v>
      </c>
      <c r="I653" s="4" t="s">
        <v>20</v>
      </c>
      <c r="J653" s="4">
        <v>8</v>
      </c>
    </row>
    <row r="654" spans="1:10" hidden="1" x14ac:dyDescent="0.3">
      <c r="A654" s="4">
        <v>653</v>
      </c>
      <c r="B654" s="4" t="s">
        <v>1365</v>
      </c>
      <c r="C654" s="4" t="s">
        <v>1357</v>
      </c>
      <c r="D654" s="4" t="s">
        <v>106</v>
      </c>
      <c r="E654" s="5">
        <v>44799</v>
      </c>
      <c r="F654" s="4" t="s">
        <v>18</v>
      </c>
      <c r="G654" s="4" t="s">
        <v>13</v>
      </c>
      <c r="H654" s="4" t="s">
        <v>1366</v>
      </c>
      <c r="I654" s="4" t="s">
        <v>26</v>
      </c>
      <c r="J654" s="4">
        <v>8</v>
      </c>
    </row>
    <row r="655" spans="1:10" hidden="1" x14ac:dyDescent="0.3">
      <c r="A655" s="4">
        <v>654</v>
      </c>
      <c r="B655" s="4" t="s">
        <v>1367</v>
      </c>
      <c r="C655" s="4" t="s">
        <v>1359</v>
      </c>
      <c r="D655" s="4" t="s">
        <v>109</v>
      </c>
      <c r="E655" s="5">
        <v>44777</v>
      </c>
      <c r="F655" s="4" t="s">
        <v>18</v>
      </c>
      <c r="G655" s="4" t="s">
        <v>13</v>
      </c>
      <c r="H655" s="4" t="s">
        <v>1368</v>
      </c>
      <c r="I655" s="4" t="s">
        <v>15</v>
      </c>
      <c r="J655" s="4">
        <v>8</v>
      </c>
    </row>
    <row r="656" spans="1:10" x14ac:dyDescent="0.3">
      <c r="A656" s="4">
        <v>655</v>
      </c>
      <c r="B656" s="4" t="s">
        <v>1369</v>
      </c>
      <c r="C656" s="4" t="s">
        <v>1361</v>
      </c>
      <c r="D656" s="4" t="s">
        <v>57</v>
      </c>
      <c r="E656" s="5">
        <v>44800</v>
      </c>
      <c r="F656" s="4" t="s">
        <v>12</v>
      </c>
      <c r="G656" s="4" t="s">
        <v>13</v>
      </c>
      <c r="H656" s="4" t="s">
        <v>1370</v>
      </c>
      <c r="I656" s="4" t="s">
        <v>20</v>
      </c>
      <c r="J656" s="4">
        <v>8</v>
      </c>
    </row>
    <row r="657" spans="1:10" hidden="1" x14ac:dyDescent="0.3">
      <c r="A657" s="4">
        <v>656</v>
      </c>
      <c r="B657" s="4" t="s">
        <v>1371</v>
      </c>
      <c r="C657" s="4" t="s">
        <v>1363</v>
      </c>
      <c r="D657" s="4" t="s">
        <v>81</v>
      </c>
      <c r="E657" s="5">
        <v>44770</v>
      </c>
      <c r="F657" s="4" t="s">
        <v>18</v>
      </c>
      <c r="G657" s="4" t="s">
        <v>13</v>
      </c>
      <c r="H657" s="4" t="s">
        <v>1372</v>
      </c>
      <c r="I657" s="4" t="s">
        <v>26</v>
      </c>
      <c r="J657" s="4">
        <v>7</v>
      </c>
    </row>
    <row r="658" spans="1:10" hidden="1" x14ac:dyDescent="0.3">
      <c r="A658" s="4">
        <v>657</v>
      </c>
      <c r="B658" s="4" t="s">
        <v>1373</v>
      </c>
      <c r="C658" s="4" t="s">
        <v>1365</v>
      </c>
      <c r="D658" s="4" t="s">
        <v>97</v>
      </c>
      <c r="E658" s="5">
        <v>44774</v>
      </c>
      <c r="F658" s="4" t="s">
        <v>12</v>
      </c>
      <c r="G658" s="4" t="s">
        <v>13</v>
      </c>
      <c r="H658" s="4" t="s">
        <v>1374</v>
      </c>
      <c r="I658" s="4" t="s">
        <v>15</v>
      </c>
      <c r="J658" s="4">
        <v>7</v>
      </c>
    </row>
    <row r="659" spans="1:10" x14ac:dyDescent="0.3">
      <c r="A659" s="4">
        <v>658</v>
      </c>
      <c r="B659" s="4" t="s">
        <v>1375</v>
      </c>
      <c r="C659" s="4" t="s">
        <v>1367</v>
      </c>
      <c r="D659" s="4" t="s">
        <v>31</v>
      </c>
      <c r="E659" s="5">
        <v>44779</v>
      </c>
      <c r="F659" s="4" t="s">
        <v>18</v>
      </c>
      <c r="G659" s="4" t="s">
        <v>13</v>
      </c>
      <c r="H659" s="4" t="s">
        <v>1376</v>
      </c>
      <c r="I659" s="4" t="s">
        <v>20</v>
      </c>
      <c r="J659" s="4">
        <v>9</v>
      </c>
    </row>
    <row r="660" spans="1:10" hidden="1" x14ac:dyDescent="0.3">
      <c r="A660" s="4">
        <v>659</v>
      </c>
      <c r="B660" s="4" t="s">
        <v>1377</v>
      </c>
      <c r="C660" s="4" t="s">
        <v>1369</v>
      </c>
      <c r="D660" s="4" t="s">
        <v>62</v>
      </c>
      <c r="E660" s="5">
        <v>44796</v>
      </c>
      <c r="F660" s="4" t="s">
        <v>12</v>
      </c>
      <c r="G660" s="4" t="s">
        <v>13</v>
      </c>
      <c r="H660" s="4" t="s">
        <v>1378</v>
      </c>
      <c r="I660" s="4" t="s">
        <v>26</v>
      </c>
      <c r="J660" s="4">
        <v>7</v>
      </c>
    </row>
    <row r="661" spans="1:10" hidden="1" x14ac:dyDescent="0.3">
      <c r="A661" s="4">
        <v>660</v>
      </c>
      <c r="B661" s="4" t="s">
        <v>1379</v>
      </c>
      <c r="C661" s="4" t="s">
        <v>1371</v>
      </c>
      <c r="D661" s="4" t="s">
        <v>103</v>
      </c>
      <c r="E661" s="5">
        <v>44772</v>
      </c>
      <c r="F661" s="4" t="s">
        <v>18</v>
      </c>
      <c r="G661" s="4" t="s">
        <v>13</v>
      </c>
      <c r="H661" s="4" t="s">
        <v>1380</v>
      </c>
      <c r="I661" s="4" t="s">
        <v>15</v>
      </c>
      <c r="J661" s="4">
        <v>9</v>
      </c>
    </row>
    <row r="662" spans="1:10" x14ac:dyDescent="0.3">
      <c r="A662" s="4">
        <v>661</v>
      </c>
      <c r="B662" s="4" t="s">
        <v>1381</v>
      </c>
      <c r="C662" s="4" t="s">
        <v>1373</v>
      </c>
      <c r="D662" s="4" t="s">
        <v>106</v>
      </c>
      <c r="E662" s="5">
        <v>44809</v>
      </c>
      <c r="F662" s="4" t="s">
        <v>23</v>
      </c>
      <c r="G662" s="4" t="s">
        <v>13</v>
      </c>
      <c r="H662" s="4" t="s">
        <v>1382</v>
      </c>
      <c r="I662" s="4" t="s">
        <v>20</v>
      </c>
      <c r="J662" s="4">
        <v>10</v>
      </c>
    </row>
    <row r="663" spans="1:10" hidden="1" x14ac:dyDescent="0.3">
      <c r="A663" s="4">
        <v>662</v>
      </c>
      <c r="B663" s="4" t="s">
        <v>1383</v>
      </c>
      <c r="C663" s="4" t="s">
        <v>1375</v>
      </c>
      <c r="D663" s="4" t="s">
        <v>128</v>
      </c>
      <c r="E663" s="5">
        <v>44757</v>
      </c>
      <c r="F663" s="4" t="s">
        <v>12</v>
      </c>
      <c r="G663" s="4" t="s">
        <v>13</v>
      </c>
      <c r="H663" s="4" t="s">
        <v>1384</v>
      </c>
      <c r="I663" s="4" t="s">
        <v>26</v>
      </c>
      <c r="J663" s="4">
        <v>7</v>
      </c>
    </row>
    <row r="664" spans="1:10" hidden="1" x14ac:dyDescent="0.3">
      <c r="A664" s="4">
        <v>663</v>
      </c>
      <c r="B664" s="4" t="s">
        <v>1385</v>
      </c>
      <c r="C664" s="4" t="s">
        <v>1377</v>
      </c>
      <c r="D664" s="4" t="s">
        <v>271</v>
      </c>
      <c r="E664" s="5">
        <v>44782</v>
      </c>
      <c r="F664" s="4" t="s">
        <v>18</v>
      </c>
      <c r="G664" s="4" t="s">
        <v>13</v>
      </c>
      <c r="H664" s="4" t="s">
        <v>1386</v>
      </c>
      <c r="I664" s="4" t="s">
        <v>15</v>
      </c>
      <c r="J664" s="4">
        <v>10</v>
      </c>
    </row>
    <row r="665" spans="1:10" x14ac:dyDescent="0.3">
      <c r="A665" s="4">
        <v>664</v>
      </c>
      <c r="B665" s="4" t="s">
        <v>1387</v>
      </c>
      <c r="C665" s="4" t="s">
        <v>1379</v>
      </c>
      <c r="D665" s="4" t="s">
        <v>133</v>
      </c>
      <c r="E665" s="5">
        <v>44809</v>
      </c>
      <c r="F665" s="4" t="s">
        <v>18</v>
      </c>
      <c r="G665" s="4" t="s">
        <v>13</v>
      </c>
      <c r="H665" s="4" t="s">
        <v>1388</v>
      </c>
      <c r="I665" s="4" t="s">
        <v>20</v>
      </c>
      <c r="J665" s="4">
        <v>9</v>
      </c>
    </row>
    <row r="666" spans="1:10" hidden="1" x14ac:dyDescent="0.3">
      <c r="A666" s="4">
        <v>665</v>
      </c>
      <c r="B666" s="4" t="s">
        <v>1389</v>
      </c>
      <c r="C666" s="4" t="s">
        <v>1381</v>
      </c>
      <c r="D666" s="4" t="s">
        <v>136</v>
      </c>
      <c r="E666" s="5">
        <v>44795</v>
      </c>
      <c r="F666" s="4" t="s">
        <v>12</v>
      </c>
      <c r="G666" s="4" t="s">
        <v>13</v>
      </c>
      <c r="H666" s="4" t="s">
        <v>1390</v>
      </c>
      <c r="I666" s="4" t="s">
        <v>26</v>
      </c>
      <c r="J666" s="4">
        <v>8</v>
      </c>
    </row>
    <row r="667" spans="1:10" hidden="1" x14ac:dyDescent="0.3">
      <c r="A667" s="4">
        <v>666</v>
      </c>
      <c r="B667" s="4" t="s">
        <v>1391</v>
      </c>
      <c r="C667" s="4" t="s">
        <v>1383</v>
      </c>
      <c r="D667" s="4" t="s">
        <v>139</v>
      </c>
      <c r="E667" s="5">
        <v>44801</v>
      </c>
      <c r="F667" s="4" t="s">
        <v>18</v>
      </c>
      <c r="G667" s="4" t="s">
        <v>13</v>
      </c>
      <c r="H667" s="4" t="s">
        <v>1392</v>
      </c>
      <c r="I667" s="4" t="s">
        <v>15</v>
      </c>
      <c r="J667" s="4">
        <v>7</v>
      </c>
    </row>
    <row r="668" spans="1:10" x14ac:dyDescent="0.3">
      <c r="A668" s="4">
        <v>667</v>
      </c>
      <c r="B668" s="4" t="s">
        <v>1393</v>
      </c>
      <c r="C668" s="4" t="s">
        <v>1385</v>
      </c>
      <c r="D668" s="4" t="s">
        <v>48</v>
      </c>
      <c r="E668" s="5">
        <v>44770</v>
      </c>
      <c r="F668" s="4" t="s">
        <v>12</v>
      </c>
      <c r="G668" s="4" t="s">
        <v>13</v>
      </c>
      <c r="H668" s="4" t="s">
        <v>1394</v>
      </c>
      <c r="I668" s="4" t="s">
        <v>20</v>
      </c>
      <c r="J668" s="4">
        <v>7</v>
      </c>
    </row>
    <row r="669" spans="1:10" hidden="1" x14ac:dyDescent="0.3">
      <c r="A669" s="4">
        <v>668</v>
      </c>
      <c r="B669" s="4" t="s">
        <v>1395</v>
      </c>
      <c r="C669" s="4" t="s">
        <v>1387</v>
      </c>
      <c r="D669" s="4" t="s">
        <v>145</v>
      </c>
      <c r="E669" s="5">
        <v>44764</v>
      </c>
      <c r="F669" s="4" t="s">
        <v>18</v>
      </c>
      <c r="G669" s="4" t="s">
        <v>13</v>
      </c>
      <c r="H669" s="4" t="s">
        <v>1396</v>
      </c>
      <c r="I669" s="4" t="s">
        <v>26</v>
      </c>
      <c r="J669" s="4">
        <v>7</v>
      </c>
    </row>
    <row r="670" spans="1:10" hidden="1" x14ac:dyDescent="0.3">
      <c r="A670" s="4">
        <v>669</v>
      </c>
      <c r="B670" s="4" t="s">
        <v>1397</v>
      </c>
      <c r="C670" s="4" t="s">
        <v>1389</v>
      </c>
      <c r="D670" s="4" t="s">
        <v>148</v>
      </c>
      <c r="E670" s="5">
        <v>44776</v>
      </c>
      <c r="F670" s="4" t="s">
        <v>18</v>
      </c>
      <c r="G670" s="4" t="s">
        <v>13</v>
      </c>
      <c r="H670" s="4" t="s">
        <v>1398</v>
      </c>
      <c r="I670" s="4" t="s">
        <v>15</v>
      </c>
      <c r="J670" s="4">
        <v>10</v>
      </c>
    </row>
    <row r="671" spans="1:10" x14ac:dyDescent="0.3">
      <c r="A671" s="4">
        <v>670</v>
      </c>
      <c r="B671" s="4" t="s">
        <v>1399</v>
      </c>
      <c r="C671" s="4" t="s">
        <v>1391</v>
      </c>
      <c r="D671" s="4" t="s">
        <v>151</v>
      </c>
      <c r="E671" s="5">
        <v>44771</v>
      </c>
      <c r="F671" s="4" t="s">
        <v>12</v>
      </c>
      <c r="G671" s="4" t="s">
        <v>13</v>
      </c>
      <c r="H671" s="4" t="s">
        <v>1400</v>
      </c>
      <c r="I671" s="4" t="s">
        <v>20</v>
      </c>
      <c r="J671" s="4">
        <v>7</v>
      </c>
    </row>
    <row r="672" spans="1:10" hidden="1" x14ac:dyDescent="0.3">
      <c r="A672" s="4">
        <v>671</v>
      </c>
      <c r="B672" s="4" t="s">
        <v>1401</v>
      </c>
      <c r="C672" s="4" t="s">
        <v>1393</v>
      </c>
      <c r="D672" s="4" t="s">
        <v>154</v>
      </c>
      <c r="E672" s="5">
        <v>44794</v>
      </c>
      <c r="F672" s="4" t="s">
        <v>18</v>
      </c>
      <c r="G672" s="4" t="s">
        <v>13</v>
      </c>
      <c r="H672" s="4" t="s">
        <v>1402</v>
      </c>
      <c r="I672" s="4" t="s">
        <v>26</v>
      </c>
      <c r="J672" s="4">
        <v>10</v>
      </c>
    </row>
    <row r="673" spans="1:10" hidden="1" x14ac:dyDescent="0.3">
      <c r="A673" s="4">
        <v>672</v>
      </c>
      <c r="B673" s="4" t="s">
        <v>1403</v>
      </c>
      <c r="C673" s="4" t="s">
        <v>1395</v>
      </c>
      <c r="D673" s="4" t="s">
        <v>157</v>
      </c>
      <c r="E673" s="5">
        <v>44792</v>
      </c>
      <c r="F673" s="4" t="s">
        <v>18</v>
      </c>
      <c r="G673" s="4" t="s">
        <v>13</v>
      </c>
      <c r="H673" s="4" t="s">
        <v>1404</v>
      </c>
      <c r="I673" s="4" t="s">
        <v>15</v>
      </c>
      <c r="J673" s="4">
        <v>9</v>
      </c>
    </row>
    <row r="674" spans="1:10" x14ac:dyDescent="0.3">
      <c r="A674" s="4">
        <v>673</v>
      </c>
      <c r="B674" s="4" t="s">
        <v>1405</v>
      </c>
      <c r="C674" s="4" t="s">
        <v>1397</v>
      </c>
      <c r="D674" s="4" t="s">
        <v>11</v>
      </c>
      <c r="E674" s="5">
        <v>44792</v>
      </c>
      <c r="F674" s="4" t="s">
        <v>12</v>
      </c>
      <c r="G674" s="4" t="s">
        <v>24</v>
      </c>
      <c r="H674" s="4" t="s">
        <v>1406</v>
      </c>
      <c r="I674" s="4" t="s">
        <v>20</v>
      </c>
      <c r="J674" s="4">
        <v>10</v>
      </c>
    </row>
    <row r="675" spans="1:10" hidden="1" x14ac:dyDescent="0.3">
      <c r="A675" s="4">
        <v>674</v>
      </c>
      <c r="B675" s="4" t="s">
        <v>1407</v>
      </c>
      <c r="C675" s="4" t="s">
        <v>1399</v>
      </c>
      <c r="D675" s="4" t="s">
        <v>17</v>
      </c>
      <c r="E675" s="5">
        <v>44790</v>
      </c>
      <c r="F675" s="4" t="s">
        <v>18</v>
      </c>
      <c r="G675" s="4" t="s">
        <v>13</v>
      </c>
      <c r="H675" s="4" t="s">
        <v>1408</v>
      </c>
      <c r="I675" s="4" t="s">
        <v>26</v>
      </c>
      <c r="J675" s="4">
        <v>8</v>
      </c>
    </row>
    <row r="676" spans="1:10" hidden="1" x14ac:dyDescent="0.3">
      <c r="A676" s="4">
        <v>675</v>
      </c>
      <c r="B676" s="4" t="s">
        <v>1409</v>
      </c>
      <c r="C676" s="4" t="s">
        <v>1401</v>
      </c>
      <c r="D676" s="4" t="s">
        <v>22</v>
      </c>
      <c r="E676" s="5">
        <v>44809</v>
      </c>
      <c r="F676" s="4" t="s">
        <v>12</v>
      </c>
      <c r="G676" s="4" t="s">
        <v>13</v>
      </c>
      <c r="H676" s="4" t="s">
        <v>1410</v>
      </c>
      <c r="I676" s="4" t="s">
        <v>15</v>
      </c>
      <c r="J676" s="4">
        <v>9</v>
      </c>
    </row>
    <row r="677" spans="1:10" x14ac:dyDescent="0.3">
      <c r="A677" s="4">
        <v>676</v>
      </c>
      <c r="B677" s="4" t="s">
        <v>1411</v>
      </c>
      <c r="C677" s="4" t="s">
        <v>1403</v>
      </c>
      <c r="D677" s="4" t="s">
        <v>28</v>
      </c>
      <c r="E677" s="5">
        <v>44772</v>
      </c>
      <c r="F677" s="4" t="s">
        <v>18</v>
      </c>
      <c r="G677" s="4" t="s">
        <v>13</v>
      </c>
      <c r="H677" s="4" t="s">
        <v>1412</v>
      </c>
      <c r="I677" s="4" t="s">
        <v>20</v>
      </c>
      <c r="J677" s="4">
        <v>9</v>
      </c>
    </row>
    <row r="678" spans="1:10" hidden="1" x14ac:dyDescent="0.3">
      <c r="A678" s="4">
        <v>677</v>
      </c>
      <c r="B678" s="4" t="s">
        <v>1413</v>
      </c>
      <c r="C678" s="4" t="s">
        <v>1405</v>
      </c>
      <c r="D678" s="4" t="s">
        <v>31</v>
      </c>
      <c r="E678" s="5">
        <v>44802</v>
      </c>
      <c r="F678" s="4" t="s">
        <v>12</v>
      </c>
      <c r="G678" s="4" t="s">
        <v>13</v>
      </c>
      <c r="H678" s="4" t="s">
        <v>1414</v>
      </c>
      <c r="I678" s="4" t="s">
        <v>26</v>
      </c>
      <c r="J678" s="4">
        <v>8</v>
      </c>
    </row>
    <row r="679" spans="1:10" hidden="1" x14ac:dyDescent="0.3">
      <c r="A679" s="4">
        <v>678</v>
      </c>
      <c r="B679" s="4" t="s">
        <v>1415</v>
      </c>
      <c r="C679" s="4" t="s">
        <v>1407</v>
      </c>
      <c r="D679" s="4" t="s">
        <v>34</v>
      </c>
      <c r="E679" s="5">
        <v>44809</v>
      </c>
      <c r="F679" s="4" t="s">
        <v>18</v>
      </c>
      <c r="G679" s="4" t="s">
        <v>13</v>
      </c>
      <c r="H679" s="4" t="s">
        <v>1416</v>
      </c>
      <c r="I679" s="4" t="s">
        <v>15</v>
      </c>
      <c r="J679" s="4">
        <v>7</v>
      </c>
    </row>
    <row r="680" spans="1:10" x14ac:dyDescent="0.3">
      <c r="A680" s="4">
        <v>679</v>
      </c>
      <c r="B680" s="4" t="s">
        <v>1417</v>
      </c>
      <c r="C680" s="4" t="s">
        <v>1409</v>
      </c>
      <c r="D680" s="4" t="s">
        <v>37</v>
      </c>
      <c r="E680" s="5">
        <v>44793</v>
      </c>
      <c r="F680" s="4" t="s">
        <v>23</v>
      </c>
      <c r="G680" s="4" t="s">
        <v>24</v>
      </c>
      <c r="H680" s="4" t="s">
        <v>1418</v>
      </c>
      <c r="I680" s="4" t="s">
        <v>20</v>
      </c>
      <c r="J680" s="4">
        <v>10</v>
      </c>
    </row>
    <row r="681" spans="1:10" hidden="1" x14ac:dyDescent="0.3">
      <c r="A681" s="4">
        <v>680</v>
      </c>
      <c r="B681" s="4" t="s">
        <v>1419</v>
      </c>
      <c r="C681" s="4" t="s">
        <v>1411</v>
      </c>
      <c r="D681" s="4" t="s">
        <v>37</v>
      </c>
      <c r="E681" s="5">
        <v>44802</v>
      </c>
      <c r="F681" s="4" t="s">
        <v>12</v>
      </c>
      <c r="G681" s="4" t="s">
        <v>13</v>
      </c>
      <c r="H681" s="4" t="s">
        <v>1420</v>
      </c>
      <c r="I681" s="4" t="s">
        <v>26</v>
      </c>
      <c r="J681" s="4">
        <v>8</v>
      </c>
    </row>
    <row r="682" spans="1:10" hidden="1" x14ac:dyDescent="0.3">
      <c r="A682" s="4">
        <v>681</v>
      </c>
      <c r="B682" s="4" t="s">
        <v>1421</v>
      </c>
      <c r="C682" s="4" t="s">
        <v>1413</v>
      </c>
      <c r="D682" s="4" t="s">
        <v>43</v>
      </c>
      <c r="E682" s="5">
        <v>44766</v>
      </c>
      <c r="F682" s="4" t="s">
        <v>18</v>
      </c>
      <c r="G682" s="4" t="s">
        <v>13</v>
      </c>
      <c r="H682" s="4" t="s">
        <v>1422</v>
      </c>
      <c r="I682" s="4" t="s">
        <v>15</v>
      </c>
      <c r="J682" s="4">
        <v>10</v>
      </c>
    </row>
    <row r="683" spans="1:10" x14ac:dyDescent="0.3">
      <c r="A683" s="4">
        <v>682</v>
      </c>
      <c r="B683" s="4" t="s">
        <v>1423</v>
      </c>
      <c r="C683" s="4" t="s">
        <v>1415</v>
      </c>
      <c r="D683" s="4" t="s">
        <v>178</v>
      </c>
      <c r="E683" s="5">
        <v>44807</v>
      </c>
      <c r="F683" s="4" t="s">
        <v>18</v>
      </c>
      <c r="G683" s="4" t="s">
        <v>13</v>
      </c>
      <c r="H683" s="4" t="s">
        <v>1424</v>
      </c>
      <c r="I683" s="4" t="s">
        <v>20</v>
      </c>
      <c r="J683" s="4">
        <v>7</v>
      </c>
    </row>
    <row r="684" spans="1:10" hidden="1" x14ac:dyDescent="0.3">
      <c r="A684" s="4">
        <v>683</v>
      </c>
      <c r="B684" s="4" t="s">
        <v>1425</v>
      </c>
      <c r="C684" s="4" t="s">
        <v>1417</v>
      </c>
      <c r="D684" s="4" t="s">
        <v>48</v>
      </c>
      <c r="E684" s="5">
        <v>44784</v>
      </c>
      <c r="F684" s="4" t="s">
        <v>12</v>
      </c>
      <c r="G684" s="4" t="s">
        <v>13</v>
      </c>
      <c r="H684" s="4" t="s">
        <v>1426</v>
      </c>
      <c r="I684" s="4" t="s">
        <v>26</v>
      </c>
      <c r="J684" s="4">
        <v>7</v>
      </c>
    </row>
    <row r="685" spans="1:10" hidden="1" x14ac:dyDescent="0.3">
      <c r="A685" s="4">
        <v>684</v>
      </c>
      <c r="B685" s="4" t="s">
        <v>1427</v>
      </c>
      <c r="C685" s="4" t="s">
        <v>1419</v>
      </c>
      <c r="D685" s="4" t="s">
        <v>51</v>
      </c>
      <c r="E685" s="5">
        <v>44763</v>
      </c>
      <c r="F685" s="4" t="s">
        <v>18</v>
      </c>
      <c r="G685" s="4" t="s">
        <v>13</v>
      </c>
      <c r="H685" s="4" t="s">
        <v>1428</v>
      </c>
      <c r="I685" s="4" t="s">
        <v>15</v>
      </c>
      <c r="J685" s="4">
        <v>10</v>
      </c>
    </row>
    <row r="686" spans="1:10" x14ac:dyDescent="0.3">
      <c r="A686" s="4">
        <v>685</v>
      </c>
      <c r="B686" s="4" t="s">
        <v>1429</v>
      </c>
      <c r="C686" s="4" t="s">
        <v>1421</v>
      </c>
      <c r="D686" s="4" t="s">
        <v>54</v>
      </c>
      <c r="E686" s="5">
        <v>44799</v>
      </c>
      <c r="F686" s="4" t="s">
        <v>12</v>
      </c>
      <c r="G686" s="4" t="s">
        <v>13</v>
      </c>
      <c r="H686" s="4" t="s">
        <v>1430</v>
      </c>
      <c r="I686" s="4" t="s">
        <v>20</v>
      </c>
      <c r="J686" s="4">
        <v>9</v>
      </c>
    </row>
    <row r="687" spans="1:10" hidden="1" x14ac:dyDescent="0.3">
      <c r="A687" s="4">
        <v>686</v>
      </c>
      <c r="B687" s="4" t="s">
        <v>1431</v>
      </c>
      <c r="C687" s="4" t="s">
        <v>1423</v>
      </c>
      <c r="D687" s="4" t="s">
        <v>57</v>
      </c>
      <c r="E687" s="5">
        <v>44808</v>
      </c>
      <c r="F687" s="4" t="s">
        <v>18</v>
      </c>
      <c r="G687" s="4" t="s">
        <v>13</v>
      </c>
      <c r="H687" s="4" t="s">
        <v>1432</v>
      </c>
      <c r="I687" s="4" t="s">
        <v>26</v>
      </c>
      <c r="J687" s="4">
        <v>9</v>
      </c>
    </row>
    <row r="688" spans="1:10" hidden="1" x14ac:dyDescent="0.3">
      <c r="A688" s="4">
        <v>687</v>
      </c>
      <c r="B688" s="4" t="s">
        <v>1433</v>
      </c>
      <c r="C688" s="4" t="s">
        <v>1425</v>
      </c>
      <c r="D688" s="4" t="s">
        <v>157</v>
      </c>
      <c r="E688" s="5">
        <v>44786</v>
      </c>
      <c r="F688" s="4" t="s">
        <v>18</v>
      </c>
      <c r="G688" s="4" t="s">
        <v>13</v>
      </c>
      <c r="H688" s="4" t="s">
        <v>1434</v>
      </c>
      <c r="I688" s="4" t="s">
        <v>15</v>
      </c>
      <c r="J688" s="4">
        <v>7</v>
      </c>
    </row>
    <row r="689" spans="1:10" x14ac:dyDescent="0.3">
      <c r="A689" s="4">
        <v>688</v>
      </c>
      <c r="B689" s="4" t="s">
        <v>1435</v>
      </c>
      <c r="C689" s="4" t="s">
        <v>1427</v>
      </c>
      <c r="D689" s="4" t="s">
        <v>11</v>
      </c>
      <c r="E689" s="5">
        <v>44770</v>
      </c>
      <c r="F689" s="4" t="s">
        <v>12</v>
      </c>
      <c r="G689" s="4" t="s">
        <v>13</v>
      </c>
      <c r="H689" s="4" t="s">
        <v>1436</v>
      </c>
      <c r="I689" s="4" t="s">
        <v>20</v>
      </c>
      <c r="J689" s="4">
        <v>10</v>
      </c>
    </row>
    <row r="690" spans="1:10" hidden="1" x14ac:dyDescent="0.3">
      <c r="A690" s="4">
        <v>689</v>
      </c>
      <c r="B690" s="4" t="s">
        <v>1437</v>
      </c>
      <c r="C690" s="4" t="s">
        <v>1429</v>
      </c>
      <c r="D690" s="4" t="s">
        <v>17</v>
      </c>
      <c r="E690" s="5">
        <v>44777</v>
      </c>
      <c r="F690" s="4" t="s">
        <v>18</v>
      </c>
      <c r="G690" s="4" t="s">
        <v>13</v>
      </c>
      <c r="H690" s="4" t="s">
        <v>1438</v>
      </c>
      <c r="I690" s="4" t="s">
        <v>26</v>
      </c>
      <c r="J690" s="4">
        <v>7</v>
      </c>
    </row>
    <row r="691" spans="1:10" hidden="1" x14ac:dyDescent="0.3">
      <c r="A691" s="4">
        <v>690</v>
      </c>
      <c r="B691" s="4" t="s">
        <v>1439</v>
      </c>
      <c r="C691" s="4" t="s">
        <v>1431</v>
      </c>
      <c r="D691" s="4" t="s">
        <v>22</v>
      </c>
      <c r="E691" s="5">
        <v>44780</v>
      </c>
      <c r="F691" s="4" t="s">
        <v>18</v>
      </c>
      <c r="G691" s="4" t="s">
        <v>13</v>
      </c>
      <c r="H691" s="4" t="s">
        <v>1440</v>
      </c>
      <c r="I691" s="4" t="s">
        <v>15</v>
      </c>
      <c r="J691" s="4">
        <v>7</v>
      </c>
    </row>
    <row r="692" spans="1:10" x14ac:dyDescent="0.3">
      <c r="A692" s="4">
        <v>691</v>
      </c>
      <c r="B692" s="4" t="s">
        <v>1441</v>
      </c>
      <c r="C692" s="4" t="s">
        <v>1433</v>
      </c>
      <c r="D692" s="4" t="s">
        <v>28</v>
      </c>
      <c r="E692" s="5">
        <v>44778</v>
      </c>
      <c r="F692" s="4" t="s">
        <v>12</v>
      </c>
      <c r="G692" s="4" t="s">
        <v>13</v>
      </c>
      <c r="H692" s="4" t="s">
        <v>1442</v>
      </c>
      <c r="I692" s="4" t="s">
        <v>20</v>
      </c>
      <c r="J692" s="4">
        <v>8</v>
      </c>
    </row>
    <row r="693" spans="1:10" hidden="1" x14ac:dyDescent="0.3">
      <c r="A693" s="4">
        <v>692</v>
      </c>
      <c r="B693" s="4" t="s">
        <v>1443</v>
      </c>
      <c r="C693" s="4" t="s">
        <v>1435</v>
      </c>
      <c r="D693" s="4" t="s">
        <v>31</v>
      </c>
      <c r="E693" s="5">
        <v>44774</v>
      </c>
      <c r="F693" s="4" t="s">
        <v>18</v>
      </c>
      <c r="G693" s="4" t="s">
        <v>13</v>
      </c>
      <c r="H693" s="4" t="s">
        <v>1444</v>
      </c>
      <c r="I693" s="4" t="s">
        <v>26</v>
      </c>
      <c r="J693" s="4">
        <v>7</v>
      </c>
    </row>
    <row r="694" spans="1:10" hidden="1" x14ac:dyDescent="0.3">
      <c r="A694" s="4">
        <v>693</v>
      </c>
      <c r="B694" s="4" t="s">
        <v>1445</v>
      </c>
      <c r="C694" s="4" t="s">
        <v>1437</v>
      </c>
      <c r="D694" s="4" t="s">
        <v>34</v>
      </c>
      <c r="E694" s="5">
        <v>44760</v>
      </c>
      <c r="F694" s="4" t="s">
        <v>12</v>
      </c>
      <c r="G694" s="4" t="s">
        <v>13</v>
      </c>
      <c r="H694" s="4" t="s">
        <v>1446</v>
      </c>
      <c r="I694" s="4" t="s">
        <v>15</v>
      </c>
      <c r="J694" s="4">
        <v>10</v>
      </c>
    </row>
    <row r="695" spans="1:10" x14ac:dyDescent="0.3">
      <c r="A695" s="4">
        <v>694</v>
      </c>
      <c r="B695" s="4" t="s">
        <v>1447</v>
      </c>
      <c r="C695" s="4" t="s">
        <v>1439</v>
      </c>
      <c r="D695" s="4" t="s">
        <v>37</v>
      </c>
      <c r="E695" s="5">
        <v>44756</v>
      </c>
      <c r="F695" s="4" t="s">
        <v>18</v>
      </c>
      <c r="G695" s="4" t="s">
        <v>13</v>
      </c>
      <c r="H695" s="4" t="s">
        <v>1448</v>
      </c>
      <c r="I695" s="4" t="s">
        <v>20</v>
      </c>
      <c r="J695" s="4">
        <v>7</v>
      </c>
    </row>
    <row r="696" spans="1:10" hidden="1" x14ac:dyDescent="0.3">
      <c r="A696" s="4">
        <v>695</v>
      </c>
      <c r="B696" s="4" t="s">
        <v>1449</v>
      </c>
      <c r="C696" s="4" t="s">
        <v>1441</v>
      </c>
      <c r="D696" s="4" t="s">
        <v>37</v>
      </c>
      <c r="E696" s="5">
        <v>44755</v>
      </c>
      <c r="F696" s="4" t="s">
        <v>12</v>
      </c>
      <c r="G696" s="4" t="s">
        <v>13</v>
      </c>
      <c r="H696" s="4" t="s">
        <v>1450</v>
      </c>
      <c r="I696" s="4" t="s">
        <v>26</v>
      </c>
      <c r="J696" s="4">
        <v>10</v>
      </c>
    </row>
    <row r="697" spans="1:10" hidden="1" x14ac:dyDescent="0.3">
      <c r="A697" s="4">
        <v>696</v>
      </c>
      <c r="B697" s="4" t="s">
        <v>1451</v>
      </c>
      <c r="C697" s="4" t="s">
        <v>1443</v>
      </c>
      <c r="D697" s="4" t="s">
        <v>43</v>
      </c>
      <c r="E697" s="5">
        <v>44770</v>
      </c>
      <c r="F697" s="4" t="s">
        <v>18</v>
      </c>
      <c r="G697" s="4" t="s">
        <v>13</v>
      </c>
      <c r="H697" s="4" t="s">
        <v>1452</v>
      </c>
      <c r="I697" s="4" t="s">
        <v>15</v>
      </c>
      <c r="J697" s="4">
        <v>7</v>
      </c>
    </row>
    <row r="698" spans="1:10" x14ac:dyDescent="0.3">
      <c r="A698" s="4">
        <v>697</v>
      </c>
      <c r="B698" s="4" t="s">
        <v>1453</v>
      </c>
      <c r="C698" s="4" t="s">
        <v>1445</v>
      </c>
      <c r="D698" s="4" t="s">
        <v>34</v>
      </c>
      <c r="E698" s="5">
        <v>44755</v>
      </c>
      <c r="F698" s="4" t="s">
        <v>23</v>
      </c>
      <c r="G698" s="4" t="s">
        <v>13</v>
      </c>
      <c r="H698" s="4" t="s">
        <v>1454</v>
      </c>
      <c r="I698" s="4" t="s">
        <v>20</v>
      </c>
      <c r="J698" s="4">
        <v>9</v>
      </c>
    </row>
    <row r="699" spans="1:10" hidden="1" x14ac:dyDescent="0.3">
      <c r="A699" s="4">
        <v>698</v>
      </c>
      <c r="B699" s="4" t="s">
        <v>1455</v>
      </c>
      <c r="C699" s="4" t="s">
        <v>1447</v>
      </c>
      <c r="D699" s="4" t="s">
        <v>48</v>
      </c>
      <c r="E699" s="5">
        <v>44775</v>
      </c>
      <c r="F699" s="4" t="s">
        <v>12</v>
      </c>
      <c r="G699" s="4" t="s">
        <v>13</v>
      </c>
      <c r="H699" s="4" t="s">
        <v>1456</v>
      </c>
      <c r="I699" s="4" t="s">
        <v>26</v>
      </c>
      <c r="J699" s="4">
        <v>7</v>
      </c>
    </row>
    <row r="700" spans="1:10" hidden="1" x14ac:dyDescent="0.3">
      <c r="A700" s="4">
        <v>699</v>
      </c>
      <c r="B700" s="4" t="s">
        <v>1457</v>
      </c>
      <c r="C700" s="4" t="s">
        <v>1449</v>
      </c>
      <c r="D700" s="4" t="s">
        <v>51</v>
      </c>
      <c r="E700" s="5">
        <v>44797</v>
      </c>
      <c r="F700" s="4" t="s">
        <v>18</v>
      </c>
      <c r="G700" s="4" t="s">
        <v>13</v>
      </c>
      <c r="H700" s="4" t="s">
        <v>1458</v>
      </c>
      <c r="I700" s="4" t="s">
        <v>15</v>
      </c>
      <c r="J700" s="4">
        <v>8</v>
      </c>
    </row>
    <row r="701" spans="1:10" hidden="1" x14ac:dyDescent="0.3">
      <c r="A701" s="4">
        <v>700</v>
      </c>
      <c r="B701" s="4" t="s">
        <v>1459</v>
      </c>
      <c r="C701" s="4" t="s">
        <v>1451</v>
      </c>
      <c r="D701" s="4" t="s">
        <v>54</v>
      </c>
      <c r="E701" s="5">
        <v>44802</v>
      </c>
      <c r="F701" s="4" t="s">
        <v>18</v>
      </c>
      <c r="G701" s="4" t="s">
        <v>13</v>
      </c>
      <c r="H701" s="4" t="s">
        <v>1460</v>
      </c>
      <c r="I701" s="4" t="s">
        <v>15</v>
      </c>
      <c r="J701" s="4">
        <v>10</v>
      </c>
    </row>
    <row r="702" spans="1:10" hidden="1" x14ac:dyDescent="0.3">
      <c r="A702" s="4">
        <v>701</v>
      </c>
      <c r="B702" s="4" t="s">
        <v>1461</v>
      </c>
      <c r="C702" s="4" t="s">
        <v>1453</v>
      </c>
      <c r="D702" s="4" t="s">
        <v>57</v>
      </c>
      <c r="E702" s="5">
        <v>44764</v>
      </c>
      <c r="F702" s="4" t="s">
        <v>12</v>
      </c>
      <c r="G702" s="4" t="s">
        <v>24</v>
      </c>
      <c r="H702" s="4" t="s">
        <v>1462</v>
      </c>
      <c r="I702" s="4" t="s">
        <v>15</v>
      </c>
      <c r="J702" s="4">
        <v>9</v>
      </c>
    </row>
    <row r="703" spans="1:10" x14ac:dyDescent="0.3">
      <c r="A703" s="4">
        <v>702</v>
      </c>
      <c r="B703" s="4" t="s">
        <v>1463</v>
      </c>
      <c r="C703" s="4" t="s">
        <v>1455</v>
      </c>
      <c r="D703" s="4" t="s">
        <v>34</v>
      </c>
      <c r="E703" s="5">
        <v>44780</v>
      </c>
      <c r="F703" s="4" t="s">
        <v>18</v>
      </c>
      <c r="G703" s="4" t="s">
        <v>13</v>
      </c>
      <c r="H703" s="4" t="s">
        <v>1464</v>
      </c>
      <c r="I703" s="4" t="s">
        <v>20</v>
      </c>
      <c r="J703" s="4">
        <v>7</v>
      </c>
    </row>
    <row r="704" spans="1:10" hidden="1" x14ac:dyDescent="0.3">
      <c r="A704" s="4">
        <v>703</v>
      </c>
      <c r="B704" s="4" t="s">
        <v>1465</v>
      </c>
      <c r="C704" s="4" t="s">
        <v>1457</v>
      </c>
      <c r="D704" s="4" t="s">
        <v>62</v>
      </c>
      <c r="E704" s="5">
        <v>44799</v>
      </c>
      <c r="F704" s="4" t="s">
        <v>12</v>
      </c>
      <c r="G704" s="4" t="s">
        <v>13</v>
      </c>
      <c r="H704" s="4" t="s">
        <v>1466</v>
      </c>
      <c r="I704" s="4" t="s">
        <v>26</v>
      </c>
      <c r="J704" s="4">
        <v>8</v>
      </c>
    </row>
    <row r="705" spans="1:10" hidden="1" x14ac:dyDescent="0.3">
      <c r="A705" s="4">
        <v>704</v>
      </c>
      <c r="B705" s="4" t="s">
        <v>1467</v>
      </c>
      <c r="C705" s="4" t="s">
        <v>1459</v>
      </c>
      <c r="D705" s="4" t="s">
        <v>51</v>
      </c>
      <c r="E705" s="5">
        <v>44761</v>
      </c>
      <c r="F705" s="4" t="s">
        <v>18</v>
      </c>
      <c r="G705" s="4" t="s">
        <v>13</v>
      </c>
      <c r="H705" s="4" t="s">
        <v>1468</v>
      </c>
      <c r="I705" s="4" t="s">
        <v>15</v>
      </c>
      <c r="J705" s="4">
        <v>7</v>
      </c>
    </row>
    <row r="706" spans="1:10" x14ac:dyDescent="0.3">
      <c r="A706" s="4">
        <v>705</v>
      </c>
      <c r="B706" s="4" t="s">
        <v>1469</v>
      </c>
      <c r="C706" s="4" t="s">
        <v>1461</v>
      </c>
      <c r="D706" s="4" t="s">
        <v>31</v>
      </c>
      <c r="E706" s="5">
        <v>44782</v>
      </c>
      <c r="F706" s="4" t="s">
        <v>18</v>
      </c>
      <c r="G706" s="4" t="s">
        <v>13</v>
      </c>
      <c r="H706" s="4" t="s">
        <v>1470</v>
      </c>
      <c r="I706" s="4" t="s">
        <v>20</v>
      </c>
      <c r="J706" s="4">
        <v>9</v>
      </c>
    </row>
    <row r="707" spans="1:10" hidden="1" x14ac:dyDescent="0.3">
      <c r="A707" s="4">
        <v>706</v>
      </c>
      <c r="B707" s="4" t="s">
        <v>1471</v>
      </c>
      <c r="C707" s="4" t="s">
        <v>1463</v>
      </c>
      <c r="D707" s="4" t="s">
        <v>69</v>
      </c>
      <c r="E707" s="5">
        <v>44806</v>
      </c>
      <c r="F707" s="4" t="s">
        <v>12</v>
      </c>
      <c r="G707" s="4" t="s">
        <v>13</v>
      </c>
      <c r="H707" s="4" t="s">
        <v>1472</v>
      </c>
      <c r="I707" s="4" t="s">
        <v>26</v>
      </c>
      <c r="J707" s="4">
        <v>10</v>
      </c>
    </row>
    <row r="708" spans="1:10" hidden="1" x14ac:dyDescent="0.3">
      <c r="A708" s="4">
        <v>707</v>
      </c>
      <c r="B708" s="4" t="s">
        <v>1473</v>
      </c>
      <c r="C708" s="4" t="s">
        <v>1465</v>
      </c>
      <c r="D708" s="4" t="s">
        <v>72</v>
      </c>
      <c r="E708" s="5">
        <v>44798</v>
      </c>
      <c r="F708" s="4" t="s">
        <v>18</v>
      </c>
      <c r="G708" s="4" t="s">
        <v>24</v>
      </c>
      <c r="H708" s="4" t="s">
        <v>1474</v>
      </c>
      <c r="I708" s="4" t="s">
        <v>15</v>
      </c>
      <c r="J708" s="4">
        <v>7</v>
      </c>
    </row>
    <row r="709" spans="1:10" x14ac:dyDescent="0.3">
      <c r="A709" s="4">
        <v>708</v>
      </c>
      <c r="B709" s="4" t="s">
        <v>1475</v>
      </c>
      <c r="C709" s="4" t="s">
        <v>1467</v>
      </c>
      <c r="D709" s="4" t="s">
        <v>75</v>
      </c>
      <c r="E709" s="5">
        <v>44758</v>
      </c>
      <c r="F709" s="4" t="s">
        <v>18</v>
      </c>
      <c r="G709" s="4" t="s">
        <v>13</v>
      </c>
      <c r="H709" s="4" t="s">
        <v>1476</v>
      </c>
      <c r="I709" s="4" t="s">
        <v>20</v>
      </c>
      <c r="J709" s="4">
        <v>7</v>
      </c>
    </row>
    <row r="710" spans="1:10" hidden="1" x14ac:dyDescent="0.3">
      <c r="A710" s="4">
        <v>709</v>
      </c>
      <c r="B710" s="4" t="s">
        <v>1477</v>
      </c>
      <c r="C710" s="4" t="s">
        <v>1469</v>
      </c>
      <c r="D710" s="4" t="s">
        <v>78</v>
      </c>
      <c r="E710" s="5">
        <v>44785</v>
      </c>
      <c r="F710" s="4" t="s">
        <v>12</v>
      </c>
      <c r="G710" s="4" t="s">
        <v>13</v>
      </c>
      <c r="H710" s="4" t="s">
        <v>1478</v>
      </c>
      <c r="I710" s="4" t="s">
        <v>26</v>
      </c>
      <c r="J710" s="4">
        <v>7</v>
      </c>
    </row>
    <row r="711" spans="1:10" hidden="1" x14ac:dyDescent="0.3">
      <c r="A711" s="4">
        <v>710</v>
      </c>
      <c r="B711" s="4" t="s">
        <v>1479</v>
      </c>
      <c r="C711" s="4" t="s">
        <v>1471</v>
      </c>
      <c r="D711" s="4" t="s">
        <v>81</v>
      </c>
      <c r="E711" s="5">
        <v>44761</v>
      </c>
      <c r="F711" s="4" t="s">
        <v>18</v>
      </c>
      <c r="G711" s="4" t="s">
        <v>13</v>
      </c>
      <c r="H711" s="4" t="s">
        <v>1480</v>
      </c>
      <c r="I711" s="4" t="s">
        <v>15</v>
      </c>
      <c r="J711" s="4">
        <v>9</v>
      </c>
    </row>
    <row r="712" spans="1:10" x14ac:dyDescent="0.3">
      <c r="A712" s="4">
        <v>711</v>
      </c>
      <c r="B712" s="4" t="s">
        <v>1481</v>
      </c>
      <c r="C712" s="4" t="s">
        <v>1473</v>
      </c>
      <c r="D712" s="4" t="s">
        <v>84</v>
      </c>
      <c r="E712" s="5">
        <v>44800</v>
      </c>
      <c r="F712" s="4" t="s">
        <v>12</v>
      </c>
      <c r="G712" s="4" t="s">
        <v>13</v>
      </c>
      <c r="H712" s="4" t="s">
        <v>1482</v>
      </c>
      <c r="I712" s="4" t="s">
        <v>20</v>
      </c>
      <c r="J712" s="4">
        <v>10</v>
      </c>
    </row>
    <row r="713" spans="1:10" hidden="1" x14ac:dyDescent="0.3">
      <c r="A713" s="4">
        <v>712</v>
      </c>
      <c r="B713" s="4" t="s">
        <v>1483</v>
      </c>
      <c r="C713" s="4" t="s">
        <v>1475</v>
      </c>
      <c r="D713" s="4" t="s">
        <v>87</v>
      </c>
      <c r="E713" s="5">
        <v>44807</v>
      </c>
      <c r="F713" s="4" t="s">
        <v>18</v>
      </c>
      <c r="G713" s="4" t="s">
        <v>13</v>
      </c>
      <c r="H713" s="4" t="s">
        <v>1484</v>
      </c>
      <c r="I713" s="4" t="s">
        <v>26</v>
      </c>
      <c r="J713" s="4">
        <v>7</v>
      </c>
    </row>
    <row r="714" spans="1:10" hidden="1" x14ac:dyDescent="0.3">
      <c r="A714" s="4">
        <v>713</v>
      </c>
      <c r="B714" s="4" t="s">
        <v>1485</v>
      </c>
      <c r="C714" s="4" t="s">
        <v>1477</v>
      </c>
      <c r="D714" s="4" t="s">
        <v>90</v>
      </c>
      <c r="E714" s="5">
        <v>44799</v>
      </c>
      <c r="F714" s="4" t="s">
        <v>12</v>
      </c>
      <c r="G714" s="4" t="s">
        <v>13</v>
      </c>
      <c r="H714" s="4" t="s">
        <v>1486</v>
      </c>
      <c r="I714" s="4" t="s">
        <v>15</v>
      </c>
      <c r="J714" s="4">
        <v>7</v>
      </c>
    </row>
    <row r="715" spans="1:10" x14ac:dyDescent="0.3">
      <c r="A715" s="4">
        <v>714</v>
      </c>
      <c r="B715" s="4" t="s">
        <v>1487</v>
      </c>
      <c r="C715" s="4" t="s">
        <v>1479</v>
      </c>
      <c r="D715" s="4" t="s">
        <v>93</v>
      </c>
      <c r="E715" s="5">
        <v>44759</v>
      </c>
      <c r="F715" s="4" t="s">
        <v>18</v>
      </c>
      <c r="G715" s="4" t="s">
        <v>13</v>
      </c>
      <c r="H715" s="4" t="s">
        <v>1488</v>
      </c>
      <c r="I715" s="4" t="s">
        <v>20</v>
      </c>
      <c r="J715" s="4">
        <v>8</v>
      </c>
    </row>
    <row r="716" spans="1:10" hidden="1" x14ac:dyDescent="0.3">
      <c r="A716" s="4">
        <v>715</v>
      </c>
      <c r="B716" s="4" t="s">
        <v>1489</v>
      </c>
      <c r="C716" s="4" t="s">
        <v>1481</v>
      </c>
      <c r="D716" s="4" t="s">
        <v>97</v>
      </c>
      <c r="E716" s="5">
        <v>44763</v>
      </c>
      <c r="F716" s="4" t="s">
        <v>23</v>
      </c>
      <c r="G716" s="4" t="s">
        <v>13</v>
      </c>
      <c r="H716" s="4" t="s">
        <v>1490</v>
      </c>
      <c r="I716" s="4" t="s">
        <v>26</v>
      </c>
      <c r="J716" s="4">
        <v>8</v>
      </c>
    </row>
    <row r="717" spans="1:10" hidden="1" x14ac:dyDescent="0.3">
      <c r="A717" s="4">
        <v>716</v>
      </c>
      <c r="B717" s="4" t="s">
        <v>1491</v>
      </c>
      <c r="C717" s="4" t="s">
        <v>1483</v>
      </c>
      <c r="D717" s="4" t="s">
        <v>100</v>
      </c>
      <c r="E717" s="5">
        <v>44776</v>
      </c>
      <c r="F717" s="4" t="s">
        <v>12</v>
      </c>
      <c r="G717" s="4" t="s">
        <v>13</v>
      </c>
      <c r="H717" s="4" t="s">
        <v>1492</v>
      </c>
      <c r="I717" s="4" t="s">
        <v>15</v>
      </c>
      <c r="J717" s="4">
        <v>10</v>
      </c>
    </row>
    <row r="718" spans="1:10" x14ac:dyDescent="0.3">
      <c r="A718" s="4">
        <v>717</v>
      </c>
      <c r="B718" s="4" t="s">
        <v>1493</v>
      </c>
      <c r="C718" s="4" t="s">
        <v>1485</v>
      </c>
      <c r="D718" s="4" t="s">
        <v>103</v>
      </c>
      <c r="E718" s="5">
        <v>44763</v>
      </c>
      <c r="F718" s="4" t="s">
        <v>18</v>
      </c>
      <c r="G718" s="4" t="s">
        <v>13</v>
      </c>
      <c r="H718" s="4" t="s">
        <v>1494</v>
      </c>
      <c r="I718" s="4" t="s">
        <v>20</v>
      </c>
      <c r="J718" s="4">
        <v>9</v>
      </c>
    </row>
    <row r="719" spans="1:10" hidden="1" x14ac:dyDescent="0.3">
      <c r="A719" s="4">
        <v>718</v>
      </c>
      <c r="B719" s="4" t="s">
        <v>1495</v>
      </c>
      <c r="C719" s="4" t="s">
        <v>1487</v>
      </c>
      <c r="D719" s="4" t="s">
        <v>106</v>
      </c>
      <c r="E719" s="5">
        <v>44803</v>
      </c>
      <c r="F719" s="4" t="s">
        <v>18</v>
      </c>
      <c r="G719" s="4" t="s">
        <v>13</v>
      </c>
      <c r="H719" s="4" t="s">
        <v>1496</v>
      </c>
      <c r="I719" s="4" t="s">
        <v>26</v>
      </c>
      <c r="J719" s="4">
        <v>9</v>
      </c>
    </row>
    <row r="720" spans="1:10" hidden="1" x14ac:dyDescent="0.3">
      <c r="A720" s="4">
        <v>719</v>
      </c>
      <c r="B720" s="4" t="s">
        <v>1497</v>
      </c>
      <c r="C720" s="4" t="s">
        <v>1489</v>
      </c>
      <c r="D720" s="4" t="s">
        <v>109</v>
      </c>
      <c r="E720" s="5">
        <v>44806</v>
      </c>
      <c r="F720" s="4" t="s">
        <v>12</v>
      </c>
      <c r="G720" s="4" t="s">
        <v>13</v>
      </c>
      <c r="H720" s="4" t="s">
        <v>1498</v>
      </c>
      <c r="I720" s="4" t="s">
        <v>15</v>
      </c>
      <c r="J720" s="4">
        <v>7</v>
      </c>
    </row>
    <row r="721" spans="1:10" x14ac:dyDescent="0.3">
      <c r="A721" s="4">
        <v>720</v>
      </c>
      <c r="B721" s="4" t="s">
        <v>1499</v>
      </c>
      <c r="C721" s="4" t="s">
        <v>1491</v>
      </c>
      <c r="D721" s="4" t="s">
        <v>57</v>
      </c>
      <c r="E721" s="5">
        <v>44774</v>
      </c>
      <c r="F721" s="4" t="s">
        <v>18</v>
      </c>
      <c r="G721" s="4" t="s">
        <v>13</v>
      </c>
      <c r="H721" s="4" t="s">
        <v>1500</v>
      </c>
      <c r="I721" s="4" t="s">
        <v>20</v>
      </c>
      <c r="J721" s="4">
        <v>10</v>
      </c>
    </row>
    <row r="722" spans="1:10" hidden="1" x14ac:dyDescent="0.3">
      <c r="A722" s="4">
        <v>721</v>
      </c>
      <c r="B722" s="4" t="s">
        <v>1501</v>
      </c>
      <c r="C722" s="4" t="s">
        <v>1493</v>
      </c>
      <c r="D722" s="4" t="s">
        <v>81</v>
      </c>
      <c r="E722" s="5">
        <v>44769</v>
      </c>
      <c r="F722" s="4" t="s">
        <v>12</v>
      </c>
      <c r="G722" s="4" t="s">
        <v>13</v>
      </c>
      <c r="H722" s="4" t="s">
        <v>1502</v>
      </c>
      <c r="I722" s="4" t="s">
        <v>26</v>
      </c>
      <c r="J722" s="4">
        <v>7</v>
      </c>
    </row>
    <row r="723" spans="1:10" hidden="1" x14ac:dyDescent="0.3">
      <c r="A723" s="4">
        <v>722</v>
      </c>
      <c r="B723" s="4" t="s">
        <v>1503</v>
      </c>
      <c r="C723" s="4" t="s">
        <v>1495</v>
      </c>
      <c r="D723" s="4" t="s">
        <v>97</v>
      </c>
      <c r="E723" s="5">
        <v>44793</v>
      </c>
      <c r="F723" s="4" t="s">
        <v>18</v>
      </c>
      <c r="G723" s="4" t="s">
        <v>13</v>
      </c>
      <c r="H723" s="4" t="s">
        <v>1504</v>
      </c>
      <c r="I723" s="4" t="s">
        <v>15</v>
      </c>
      <c r="J723" s="4">
        <v>7</v>
      </c>
    </row>
    <row r="724" spans="1:10" x14ac:dyDescent="0.3">
      <c r="A724" s="4">
        <v>723</v>
      </c>
      <c r="B724" s="4" t="s">
        <v>1505</v>
      </c>
      <c r="C724" s="4" t="s">
        <v>1497</v>
      </c>
      <c r="D724" s="4" t="s">
        <v>31</v>
      </c>
      <c r="E724" s="5">
        <v>44768</v>
      </c>
      <c r="F724" s="4" t="s">
        <v>18</v>
      </c>
      <c r="G724" s="4" t="s">
        <v>13</v>
      </c>
      <c r="H724" s="4" t="s">
        <v>1506</v>
      </c>
      <c r="I724" s="4" t="s">
        <v>20</v>
      </c>
      <c r="J724" s="4">
        <v>10</v>
      </c>
    </row>
    <row r="725" spans="1:10" hidden="1" x14ac:dyDescent="0.3">
      <c r="A725" s="4">
        <v>724</v>
      </c>
      <c r="B725" s="4" t="s">
        <v>1507</v>
      </c>
      <c r="C725" s="4" t="s">
        <v>1499</v>
      </c>
      <c r="D725" s="4" t="s">
        <v>62</v>
      </c>
      <c r="E725" s="5">
        <v>44803</v>
      </c>
      <c r="F725" s="4" t="s">
        <v>12</v>
      </c>
      <c r="G725" s="4" t="s">
        <v>13</v>
      </c>
      <c r="H725" s="4" t="s">
        <v>1508</v>
      </c>
      <c r="I725" s="4" t="s">
        <v>26</v>
      </c>
      <c r="J725" s="4">
        <v>7</v>
      </c>
    </row>
    <row r="726" spans="1:10" hidden="1" x14ac:dyDescent="0.3">
      <c r="A726" s="4">
        <v>725</v>
      </c>
      <c r="B726" s="4" t="s">
        <v>1509</v>
      </c>
      <c r="C726" s="4" t="s">
        <v>1501</v>
      </c>
      <c r="D726" s="4" t="s">
        <v>103</v>
      </c>
      <c r="E726" s="5">
        <v>44755</v>
      </c>
      <c r="F726" s="4" t="s">
        <v>18</v>
      </c>
      <c r="G726" s="4" t="s">
        <v>13</v>
      </c>
      <c r="H726" s="4" t="s">
        <v>1510</v>
      </c>
      <c r="I726" s="4" t="s">
        <v>15</v>
      </c>
      <c r="J726" s="4">
        <v>10</v>
      </c>
    </row>
    <row r="727" spans="1:10" x14ac:dyDescent="0.3">
      <c r="A727" s="4">
        <v>726</v>
      </c>
      <c r="B727" s="4" t="s">
        <v>1511</v>
      </c>
      <c r="C727" s="4" t="s">
        <v>1503</v>
      </c>
      <c r="D727" s="4" t="s">
        <v>106</v>
      </c>
      <c r="E727" s="5">
        <v>44789</v>
      </c>
      <c r="F727" s="4" t="s">
        <v>18</v>
      </c>
      <c r="G727" s="4" t="s">
        <v>13</v>
      </c>
      <c r="H727" s="4" t="s">
        <v>1512</v>
      </c>
      <c r="I727" s="4" t="s">
        <v>20</v>
      </c>
      <c r="J727" s="4">
        <v>9</v>
      </c>
    </row>
    <row r="728" spans="1:10" hidden="1" x14ac:dyDescent="0.3">
      <c r="A728" s="4">
        <v>727</v>
      </c>
      <c r="B728" s="4" t="s">
        <v>1513</v>
      </c>
      <c r="C728" s="4" t="s">
        <v>1505</v>
      </c>
      <c r="D728" s="4" t="s">
        <v>128</v>
      </c>
      <c r="E728" s="5">
        <v>44785</v>
      </c>
      <c r="F728" s="4" t="s">
        <v>12</v>
      </c>
      <c r="G728" s="4" t="s">
        <v>13</v>
      </c>
      <c r="H728" s="4" t="s">
        <v>1514</v>
      </c>
      <c r="I728" s="4" t="s">
        <v>26</v>
      </c>
      <c r="J728" s="4">
        <v>10</v>
      </c>
    </row>
    <row r="729" spans="1:10" hidden="1" x14ac:dyDescent="0.3">
      <c r="A729" s="4">
        <v>728</v>
      </c>
      <c r="B729" s="4" t="s">
        <v>1515</v>
      </c>
      <c r="C729" s="4" t="s">
        <v>1507</v>
      </c>
      <c r="D729" s="4" t="s">
        <v>271</v>
      </c>
      <c r="E729" s="5">
        <v>44775</v>
      </c>
      <c r="F729" s="4" t="s">
        <v>18</v>
      </c>
      <c r="G729" s="4" t="s">
        <v>13</v>
      </c>
      <c r="H729" s="4" t="s">
        <v>1516</v>
      </c>
      <c r="I729" s="4" t="s">
        <v>15</v>
      </c>
      <c r="J729" s="4">
        <v>7</v>
      </c>
    </row>
    <row r="730" spans="1:10" x14ac:dyDescent="0.3">
      <c r="A730" s="4">
        <v>729</v>
      </c>
      <c r="B730" s="4" t="s">
        <v>1517</v>
      </c>
      <c r="C730" s="4" t="s">
        <v>1509</v>
      </c>
      <c r="D730" s="4" t="s">
        <v>133</v>
      </c>
      <c r="E730" s="5">
        <v>44807</v>
      </c>
      <c r="F730" s="4" t="s">
        <v>12</v>
      </c>
      <c r="G730" s="4" t="s">
        <v>24</v>
      </c>
      <c r="H730" s="4" t="s">
        <v>1518</v>
      </c>
      <c r="I730" s="4" t="s">
        <v>20</v>
      </c>
      <c r="J730" s="4">
        <v>10</v>
      </c>
    </row>
    <row r="731" spans="1:10" hidden="1" x14ac:dyDescent="0.3">
      <c r="A731" s="4">
        <v>730</v>
      </c>
      <c r="B731" s="4" t="s">
        <v>1519</v>
      </c>
      <c r="C731" s="4" t="s">
        <v>1511</v>
      </c>
      <c r="D731" s="4" t="s">
        <v>136</v>
      </c>
      <c r="E731" s="5">
        <v>44765</v>
      </c>
      <c r="F731" s="4" t="s">
        <v>18</v>
      </c>
      <c r="G731" s="4" t="s">
        <v>13</v>
      </c>
      <c r="H731" s="4" t="s">
        <v>1520</v>
      </c>
      <c r="I731" s="4" t="s">
        <v>26</v>
      </c>
      <c r="J731" s="4">
        <v>10</v>
      </c>
    </row>
    <row r="732" spans="1:10" hidden="1" x14ac:dyDescent="0.3">
      <c r="A732" s="4">
        <v>731</v>
      </c>
      <c r="B732" s="4" t="s">
        <v>1521</v>
      </c>
      <c r="C732" s="4" t="s">
        <v>1513</v>
      </c>
      <c r="D732" s="4" t="s">
        <v>139</v>
      </c>
      <c r="E732" s="5">
        <v>44791</v>
      </c>
      <c r="F732" s="4" t="s">
        <v>12</v>
      </c>
      <c r="G732" s="4" t="s">
        <v>13</v>
      </c>
      <c r="H732" s="4" t="s">
        <v>1522</v>
      </c>
      <c r="I732" s="4" t="s">
        <v>15</v>
      </c>
      <c r="J732" s="4">
        <v>8</v>
      </c>
    </row>
    <row r="733" spans="1:10" x14ac:dyDescent="0.3">
      <c r="A733" s="4">
        <v>732</v>
      </c>
      <c r="B733" s="4" t="s">
        <v>1523</v>
      </c>
      <c r="C733" s="4" t="s">
        <v>1515</v>
      </c>
      <c r="D733" s="4" t="s">
        <v>142</v>
      </c>
      <c r="E733" s="5">
        <v>44777</v>
      </c>
      <c r="F733" s="4" t="s">
        <v>18</v>
      </c>
      <c r="G733" s="4" t="s">
        <v>13</v>
      </c>
      <c r="H733" s="4" t="s">
        <v>1524</v>
      </c>
      <c r="I733" s="4" t="s">
        <v>20</v>
      </c>
      <c r="J733" s="4">
        <v>10</v>
      </c>
    </row>
    <row r="734" spans="1:10" hidden="1" x14ac:dyDescent="0.3">
      <c r="A734" s="4">
        <v>733</v>
      </c>
      <c r="B734" s="4" t="s">
        <v>1525</v>
      </c>
      <c r="C734" s="4" t="s">
        <v>1517</v>
      </c>
      <c r="D734" s="4" t="s">
        <v>145</v>
      </c>
      <c r="E734" s="5">
        <v>44806</v>
      </c>
      <c r="F734" s="4" t="s">
        <v>18</v>
      </c>
      <c r="G734" s="4" t="s">
        <v>13</v>
      </c>
      <c r="H734" s="4" t="s">
        <v>1526</v>
      </c>
      <c r="I734" s="4" t="s">
        <v>26</v>
      </c>
      <c r="J734" s="4">
        <v>9</v>
      </c>
    </row>
    <row r="735" spans="1:10" hidden="1" x14ac:dyDescent="0.3">
      <c r="A735" s="4">
        <v>734</v>
      </c>
      <c r="B735" s="4" t="s">
        <v>1527</v>
      </c>
      <c r="C735" s="4" t="s">
        <v>1519</v>
      </c>
      <c r="D735" s="4" t="s">
        <v>148</v>
      </c>
      <c r="E735" s="5">
        <v>44796</v>
      </c>
      <c r="F735" s="4" t="s">
        <v>12</v>
      </c>
      <c r="G735" s="4" t="s">
        <v>13</v>
      </c>
      <c r="H735" s="4" t="s">
        <v>1528</v>
      </c>
      <c r="I735" s="4" t="s">
        <v>15</v>
      </c>
      <c r="J735" s="4">
        <v>9</v>
      </c>
    </row>
    <row r="736" spans="1:10" x14ac:dyDescent="0.3">
      <c r="A736" s="4">
        <v>735</v>
      </c>
      <c r="B736" s="4" t="s">
        <v>1529</v>
      </c>
      <c r="C736" s="4" t="s">
        <v>1521</v>
      </c>
      <c r="D736" s="4" t="s">
        <v>78</v>
      </c>
      <c r="E736" s="5">
        <v>44760</v>
      </c>
      <c r="F736" s="4" t="s">
        <v>18</v>
      </c>
      <c r="G736" s="4" t="s">
        <v>24</v>
      </c>
      <c r="H736" s="4" t="s">
        <v>1530</v>
      </c>
      <c r="I736" s="4" t="s">
        <v>20</v>
      </c>
      <c r="J736" s="4">
        <v>9</v>
      </c>
    </row>
    <row r="737" spans="1:10" hidden="1" x14ac:dyDescent="0.3">
      <c r="A737" s="4">
        <v>736</v>
      </c>
      <c r="B737" s="4" t="s">
        <v>1531</v>
      </c>
      <c r="C737" s="4" t="s">
        <v>1523</v>
      </c>
      <c r="D737" s="4" t="s">
        <v>81</v>
      </c>
      <c r="E737" s="5">
        <v>44759</v>
      </c>
      <c r="F737" s="4" t="s">
        <v>12</v>
      </c>
      <c r="G737" s="4" t="s">
        <v>13</v>
      </c>
      <c r="H737" s="4" t="s">
        <v>1532</v>
      </c>
      <c r="I737" s="4" t="s">
        <v>26</v>
      </c>
      <c r="J737" s="4">
        <v>10</v>
      </c>
    </row>
    <row r="738" spans="1:10" hidden="1" x14ac:dyDescent="0.3">
      <c r="A738" s="4">
        <v>737</v>
      </c>
      <c r="B738" s="4" t="s">
        <v>1533</v>
      </c>
      <c r="C738" s="4" t="s">
        <v>1525</v>
      </c>
      <c r="D738" s="4" t="s">
        <v>84</v>
      </c>
      <c r="E738" s="5">
        <v>44795</v>
      </c>
      <c r="F738" s="4" t="s">
        <v>18</v>
      </c>
      <c r="G738" s="4" t="s">
        <v>13</v>
      </c>
      <c r="H738" s="4" t="s">
        <v>1534</v>
      </c>
      <c r="I738" s="4" t="s">
        <v>15</v>
      </c>
      <c r="J738" s="4">
        <v>9</v>
      </c>
    </row>
    <row r="739" spans="1:10" x14ac:dyDescent="0.3">
      <c r="A739" s="4">
        <v>738</v>
      </c>
      <c r="B739" s="4" t="s">
        <v>1535</v>
      </c>
      <c r="C739" s="4" t="s">
        <v>1527</v>
      </c>
      <c r="D739" s="4" t="s">
        <v>87</v>
      </c>
      <c r="E739" s="5">
        <v>44808</v>
      </c>
      <c r="F739" s="4" t="s">
        <v>12</v>
      </c>
      <c r="G739" s="4" t="s">
        <v>13</v>
      </c>
      <c r="H739" s="4" t="s">
        <v>1536</v>
      </c>
      <c r="I739" s="4" t="s">
        <v>20</v>
      </c>
      <c r="J739" s="4">
        <v>10</v>
      </c>
    </row>
    <row r="740" spans="1:10" hidden="1" x14ac:dyDescent="0.3">
      <c r="A740" s="4">
        <v>739</v>
      </c>
      <c r="B740" s="4" t="s">
        <v>1537</v>
      </c>
      <c r="C740" s="4" t="s">
        <v>1529</v>
      </c>
      <c r="D740" s="4" t="s">
        <v>90</v>
      </c>
      <c r="E740" s="5">
        <v>44756</v>
      </c>
      <c r="F740" s="4" t="s">
        <v>18</v>
      </c>
      <c r="G740" s="4" t="s">
        <v>13</v>
      </c>
      <c r="H740" s="4" t="s">
        <v>1538</v>
      </c>
      <c r="I740" s="4" t="s">
        <v>26</v>
      </c>
      <c r="J740" s="4">
        <v>9</v>
      </c>
    </row>
    <row r="741" spans="1:10" hidden="1" x14ac:dyDescent="0.3">
      <c r="A741" s="4">
        <v>740</v>
      </c>
      <c r="B741" s="4" t="s">
        <v>1539</v>
      </c>
      <c r="C741" s="4" t="s">
        <v>1531</v>
      </c>
      <c r="D741" s="4" t="s">
        <v>93</v>
      </c>
      <c r="E741" s="5">
        <v>44801</v>
      </c>
      <c r="F741" s="4" t="s">
        <v>23</v>
      </c>
      <c r="G741" s="4" t="s">
        <v>13</v>
      </c>
      <c r="H741" s="4" t="s">
        <v>1540</v>
      </c>
      <c r="I741" s="4" t="s">
        <v>15</v>
      </c>
      <c r="J741" s="4">
        <v>8</v>
      </c>
    </row>
    <row r="742" spans="1:10" x14ac:dyDescent="0.3">
      <c r="A742" s="4">
        <v>741</v>
      </c>
      <c r="B742" s="4" t="s">
        <v>1541</v>
      </c>
      <c r="C742" s="4" t="s">
        <v>1533</v>
      </c>
      <c r="D742" s="4" t="s">
        <v>97</v>
      </c>
      <c r="E742" s="5">
        <v>44806</v>
      </c>
      <c r="F742" s="4" t="s">
        <v>12</v>
      </c>
      <c r="G742" s="4" t="s">
        <v>13</v>
      </c>
      <c r="H742" s="4" t="s">
        <v>1542</v>
      </c>
      <c r="I742" s="4" t="s">
        <v>20</v>
      </c>
      <c r="J742" s="4">
        <v>7</v>
      </c>
    </row>
    <row r="743" spans="1:10" hidden="1" x14ac:dyDescent="0.3">
      <c r="A743" s="4">
        <v>742</v>
      </c>
      <c r="B743" s="4" t="s">
        <v>1543</v>
      </c>
      <c r="C743" s="4" t="s">
        <v>1535</v>
      </c>
      <c r="D743" s="4" t="s">
        <v>100</v>
      </c>
      <c r="E743" s="5">
        <v>44794</v>
      </c>
      <c r="F743" s="4" t="s">
        <v>18</v>
      </c>
      <c r="G743" s="4" t="s">
        <v>13</v>
      </c>
      <c r="H743" s="4" t="s">
        <v>1544</v>
      </c>
      <c r="I743" s="4" t="s">
        <v>26</v>
      </c>
      <c r="J743" s="4">
        <v>10</v>
      </c>
    </row>
    <row r="744" spans="1:10" hidden="1" x14ac:dyDescent="0.3">
      <c r="A744" s="4">
        <v>743</v>
      </c>
      <c r="B744" s="4" t="s">
        <v>1545</v>
      </c>
      <c r="C744" s="4" t="s">
        <v>1537</v>
      </c>
      <c r="D744" s="4" t="s">
        <v>103</v>
      </c>
      <c r="E744" s="5">
        <v>44800</v>
      </c>
      <c r="F744" s="4" t="s">
        <v>18</v>
      </c>
      <c r="G744" s="4" t="s">
        <v>13</v>
      </c>
      <c r="H744" s="4" t="s">
        <v>1546</v>
      </c>
      <c r="I744" s="4" t="s">
        <v>15</v>
      </c>
      <c r="J744" s="4">
        <v>7</v>
      </c>
    </row>
    <row r="745" spans="1:10" x14ac:dyDescent="0.3">
      <c r="A745" s="4">
        <v>744</v>
      </c>
      <c r="B745" s="4" t="s">
        <v>1547</v>
      </c>
      <c r="C745" s="4" t="s">
        <v>1539</v>
      </c>
      <c r="D745" s="4" t="s">
        <v>106</v>
      </c>
      <c r="E745" s="5">
        <v>44789</v>
      </c>
      <c r="F745" s="4" t="s">
        <v>12</v>
      </c>
      <c r="G745" s="4" t="s">
        <v>13</v>
      </c>
      <c r="H745" s="4" t="s">
        <v>1548</v>
      </c>
      <c r="I745" s="4" t="s">
        <v>20</v>
      </c>
      <c r="J745" s="4">
        <v>8</v>
      </c>
    </row>
    <row r="746" spans="1:10" hidden="1" x14ac:dyDescent="0.3">
      <c r="A746" s="4">
        <v>745</v>
      </c>
      <c r="B746" s="4" t="s">
        <v>1549</v>
      </c>
      <c r="C746" s="4" t="s">
        <v>1541</v>
      </c>
      <c r="D746" s="4" t="s">
        <v>11</v>
      </c>
      <c r="E746" s="5">
        <v>44802</v>
      </c>
      <c r="F746" s="4" t="s">
        <v>18</v>
      </c>
      <c r="G746" s="4" t="s">
        <v>13</v>
      </c>
      <c r="H746" s="4" t="s">
        <v>1550</v>
      </c>
      <c r="I746" s="4" t="s">
        <v>26</v>
      </c>
      <c r="J746" s="4">
        <v>9</v>
      </c>
    </row>
    <row r="747" spans="1:10" hidden="1" x14ac:dyDescent="0.3">
      <c r="A747" s="4">
        <v>746</v>
      </c>
      <c r="B747" s="4" t="s">
        <v>1551</v>
      </c>
      <c r="C747" s="4" t="s">
        <v>1543</v>
      </c>
      <c r="D747" s="4" t="s">
        <v>17</v>
      </c>
      <c r="E747" s="5">
        <v>44793</v>
      </c>
      <c r="F747" s="4" t="s">
        <v>12</v>
      </c>
      <c r="G747" s="4" t="s">
        <v>13</v>
      </c>
      <c r="H747" s="4" t="s">
        <v>1552</v>
      </c>
      <c r="I747" s="4" t="s">
        <v>15</v>
      </c>
      <c r="J747" s="4">
        <v>9</v>
      </c>
    </row>
    <row r="748" spans="1:10" x14ac:dyDescent="0.3">
      <c r="A748" s="4">
        <v>747</v>
      </c>
      <c r="B748" s="4" t="s">
        <v>1553</v>
      </c>
      <c r="C748" s="4" t="s">
        <v>1545</v>
      </c>
      <c r="D748" s="4" t="s">
        <v>22</v>
      </c>
      <c r="E748" s="5">
        <v>44793</v>
      </c>
      <c r="F748" s="4" t="s">
        <v>18</v>
      </c>
      <c r="G748" s="4" t="s">
        <v>13</v>
      </c>
      <c r="H748" s="4" t="s">
        <v>1554</v>
      </c>
      <c r="I748" s="4" t="s">
        <v>20</v>
      </c>
      <c r="J748" s="4">
        <v>9</v>
      </c>
    </row>
    <row r="749" spans="1:10" hidden="1" x14ac:dyDescent="0.3">
      <c r="A749" s="4">
        <v>748</v>
      </c>
      <c r="B749" s="4" t="s">
        <v>1555</v>
      </c>
      <c r="C749" s="4" t="s">
        <v>1547</v>
      </c>
      <c r="D749" s="4" t="s">
        <v>28</v>
      </c>
      <c r="E749" s="5">
        <v>44785</v>
      </c>
      <c r="F749" s="4" t="s">
        <v>18</v>
      </c>
      <c r="G749" s="4" t="s">
        <v>13</v>
      </c>
      <c r="H749" s="4" t="s">
        <v>1556</v>
      </c>
      <c r="I749" s="4" t="s">
        <v>26</v>
      </c>
      <c r="J749" s="4">
        <v>9</v>
      </c>
    </row>
    <row r="750" spans="1:10" hidden="1" x14ac:dyDescent="0.3">
      <c r="A750" s="4">
        <v>749</v>
      </c>
      <c r="B750" s="4" t="s">
        <v>1557</v>
      </c>
      <c r="C750" s="4" t="s">
        <v>1549</v>
      </c>
      <c r="D750" s="4" t="s">
        <v>31</v>
      </c>
      <c r="E750" s="5">
        <v>44778</v>
      </c>
      <c r="F750" s="4" t="s">
        <v>12</v>
      </c>
      <c r="G750" s="4" t="s">
        <v>13</v>
      </c>
      <c r="H750" s="4" t="s">
        <v>1558</v>
      </c>
      <c r="I750" s="4" t="s">
        <v>15</v>
      </c>
      <c r="J750" s="4">
        <v>9</v>
      </c>
    </row>
    <row r="751" spans="1:10" hidden="1" x14ac:dyDescent="0.3">
      <c r="A751" s="4">
        <v>750</v>
      </c>
      <c r="B751" s="4" t="s">
        <v>1559</v>
      </c>
      <c r="C751" s="4" t="s">
        <v>1551</v>
      </c>
      <c r="D751" s="4" t="s">
        <v>34</v>
      </c>
      <c r="E751" s="5">
        <v>44764</v>
      </c>
      <c r="F751" s="4" t="s">
        <v>18</v>
      </c>
      <c r="G751" s="4" t="s">
        <v>13</v>
      </c>
      <c r="H751" s="4" t="s">
        <v>1560</v>
      </c>
      <c r="I751" s="4" t="s">
        <v>15</v>
      </c>
      <c r="J751" s="4">
        <v>7</v>
      </c>
    </row>
    <row r="752" spans="1:10" hidden="1" x14ac:dyDescent="0.3">
      <c r="A752" s="4">
        <v>751</v>
      </c>
      <c r="B752" s="4" t="s">
        <v>1561</v>
      </c>
      <c r="C752" s="4" t="s">
        <v>1553</v>
      </c>
      <c r="D752" s="4" t="s">
        <v>11</v>
      </c>
      <c r="E752" s="5">
        <v>44769</v>
      </c>
      <c r="F752" s="4" t="s">
        <v>12</v>
      </c>
      <c r="G752" s="4" t="s">
        <v>13</v>
      </c>
      <c r="H752" s="4" t="s">
        <v>1562</v>
      </c>
      <c r="I752" s="4" t="s">
        <v>15</v>
      </c>
      <c r="J752" s="4">
        <v>9</v>
      </c>
    </row>
    <row r="753" spans="1:10" x14ac:dyDescent="0.3">
      <c r="A753" s="4">
        <v>752</v>
      </c>
      <c r="B753" s="4" t="s">
        <v>1563</v>
      </c>
      <c r="C753" s="4" t="s">
        <v>1555</v>
      </c>
      <c r="D753" s="4" t="s">
        <v>17</v>
      </c>
      <c r="E753" s="5">
        <v>44794</v>
      </c>
      <c r="F753" s="4" t="s">
        <v>18</v>
      </c>
      <c r="G753" s="4" t="s">
        <v>13</v>
      </c>
      <c r="H753" s="4" t="s">
        <v>1564</v>
      </c>
      <c r="I753" s="4" t="s">
        <v>20</v>
      </c>
      <c r="J753" s="4">
        <v>7</v>
      </c>
    </row>
    <row r="754" spans="1:10" hidden="1" x14ac:dyDescent="0.3">
      <c r="A754" s="4">
        <v>753</v>
      </c>
      <c r="B754" s="4" t="s">
        <v>1565</v>
      </c>
      <c r="C754" s="4" t="s">
        <v>1557</v>
      </c>
      <c r="D754" s="4" t="s">
        <v>22</v>
      </c>
      <c r="E754" s="5">
        <v>44766</v>
      </c>
      <c r="F754" s="4" t="s">
        <v>23</v>
      </c>
      <c r="G754" s="4" t="s">
        <v>24</v>
      </c>
      <c r="H754" s="4" t="s">
        <v>1566</v>
      </c>
      <c r="I754" s="4" t="s">
        <v>26</v>
      </c>
      <c r="J754" s="4">
        <v>8</v>
      </c>
    </row>
    <row r="755" spans="1:10" hidden="1" x14ac:dyDescent="0.3">
      <c r="A755" s="4">
        <v>754</v>
      </c>
      <c r="B755" s="4" t="s">
        <v>1567</v>
      </c>
      <c r="C755" s="4" t="s">
        <v>1559</v>
      </c>
      <c r="D755" s="4" t="s">
        <v>28</v>
      </c>
      <c r="E755" s="5">
        <v>44772</v>
      </c>
      <c r="F755" s="4" t="s">
        <v>12</v>
      </c>
      <c r="G755" s="4" t="s">
        <v>13</v>
      </c>
      <c r="H755" s="4" t="s">
        <v>1568</v>
      </c>
      <c r="I755" s="4" t="s">
        <v>15</v>
      </c>
      <c r="J755" s="4">
        <v>6</v>
      </c>
    </row>
    <row r="756" spans="1:10" x14ac:dyDescent="0.3">
      <c r="A756" s="4">
        <v>755</v>
      </c>
      <c r="B756" s="4" t="s">
        <v>1569</v>
      </c>
      <c r="C756" s="4" t="s">
        <v>1561</v>
      </c>
      <c r="D756" s="4" t="s">
        <v>31</v>
      </c>
      <c r="E756" s="5">
        <v>44787</v>
      </c>
      <c r="F756" s="4" t="s">
        <v>18</v>
      </c>
      <c r="G756" s="4" t="s">
        <v>13</v>
      </c>
      <c r="H756" s="4" t="s">
        <v>1570</v>
      </c>
      <c r="I756" s="4" t="s">
        <v>20</v>
      </c>
      <c r="J756" s="4">
        <v>2</v>
      </c>
    </row>
    <row r="757" spans="1:10" hidden="1" x14ac:dyDescent="0.3">
      <c r="A757" s="4">
        <v>756</v>
      </c>
      <c r="B757" s="4" t="s">
        <v>1571</v>
      </c>
      <c r="C757" s="4" t="s">
        <v>1563</v>
      </c>
      <c r="D757" s="4" t="s">
        <v>34</v>
      </c>
      <c r="E757" s="5">
        <v>44755</v>
      </c>
      <c r="F757" s="4" t="s">
        <v>18</v>
      </c>
      <c r="G757" s="4" t="s">
        <v>13</v>
      </c>
      <c r="H757" s="4" t="s">
        <v>1572</v>
      </c>
      <c r="I757" s="4" t="s">
        <v>26</v>
      </c>
      <c r="J757" s="4">
        <v>4</v>
      </c>
    </row>
    <row r="758" spans="1:10" hidden="1" x14ac:dyDescent="0.3">
      <c r="A758" s="4">
        <v>757</v>
      </c>
      <c r="B758" s="4" t="s">
        <v>1573</v>
      </c>
      <c r="C758" s="4" t="s">
        <v>1565</v>
      </c>
      <c r="D758" s="4" t="s">
        <v>37</v>
      </c>
      <c r="E758" s="5">
        <v>44785</v>
      </c>
      <c r="F758" s="4" t="s">
        <v>12</v>
      </c>
      <c r="G758" s="4" t="s">
        <v>13</v>
      </c>
      <c r="H758" s="4" t="s">
        <v>1574</v>
      </c>
      <c r="I758" s="4" t="s">
        <v>15</v>
      </c>
      <c r="J758" s="4">
        <v>1</v>
      </c>
    </row>
    <row r="759" spans="1:10" x14ac:dyDescent="0.3">
      <c r="A759" s="4">
        <v>758</v>
      </c>
      <c r="B759" s="4" t="s">
        <v>1575</v>
      </c>
      <c r="C759" s="4" t="s">
        <v>1567</v>
      </c>
      <c r="D759" s="4" t="s">
        <v>37</v>
      </c>
      <c r="E759" s="5">
        <v>44761</v>
      </c>
      <c r="F759" s="4" t="s">
        <v>18</v>
      </c>
      <c r="G759" s="4" t="s">
        <v>13</v>
      </c>
      <c r="H759" s="4" t="s">
        <v>1576</v>
      </c>
      <c r="I759" s="4" t="s">
        <v>20</v>
      </c>
      <c r="J759" s="4">
        <v>9</v>
      </c>
    </row>
    <row r="760" spans="1:10" hidden="1" x14ac:dyDescent="0.3">
      <c r="A760" s="4">
        <v>759</v>
      </c>
      <c r="B760" s="4" t="s">
        <v>1577</v>
      </c>
      <c r="C760" s="4" t="s">
        <v>1569</v>
      </c>
      <c r="D760" s="4" t="s">
        <v>43</v>
      </c>
      <c r="E760" s="5">
        <v>44770</v>
      </c>
      <c r="F760" s="4" t="s">
        <v>18</v>
      </c>
      <c r="G760" s="4" t="s">
        <v>24</v>
      </c>
      <c r="H760" s="4" t="s">
        <v>1578</v>
      </c>
      <c r="I760" s="4" t="s">
        <v>26</v>
      </c>
      <c r="J760" s="4">
        <v>6</v>
      </c>
    </row>
    <row r="761" spans="1:10" hidden="1" x14ac:dyDescent="0.3">
      <c r="A761" s="4">
        <v>760</v>
      </c>
      <c r="B761" s="4" t="s">
        <v>1579</v>
      </c>
      <c r="C761" s="4" t="s">
        <v>1571</v>
      </c>
      <c r="D761" s="4" t="s">
        <v>34</v>
      </c>
      <c r="E761" s="5">
        <v>44769</v>
      </c>
      <c r="F761" s="4" t="s">
        <v>12</v>
      </c>
      <c r="G761" s="4" t="s">
        <v>13</v>
      </c>
      <c r="H761" s="4" t="s">
        <v>1580</v>
      </c>
      <c r="I761" s="4" t="s">
        <v>15</v>
      </c>
      <c r="J761" s="4">
        <v>9</v>
      </c>
    </row>
    <row r="762" spans="1:10" x14ac:dyDescent="0.3">
      <c r="A762" s="4">
        <v>761</v>
      </c>
      <c r="B762" s="4" t="s">
        <v>1581</v>
      </c>
      <c r="C762" s="4" t="s">
        <v>1573</v>
      </c>
      <c r="D762" s="4" t="s">
        <v>48</v>
      </c>
      <c r="E762" s="5">
        <v>44785</v>
      </c>
      <c r="F762" s="4" t="s">
        <v>18</v>
      </c>
      <c r="G762" s="4" t="s">
        <v>13</v>
      </c>
      <c r="H762" s="4" t="s">
        <v>1582</v>
      </c>
      <c r="I762" s="4" t="s">
        <v>20</v>
      </c>
      <c r="J762" s="4">
        <v>9</v>
      </c>
    </row>
    <row r="763" spans="1:10" hidden="1" x14ac:dyDescent="0.3">
      <c r="A763" s="4">
        <v>762</v>
      </c>
      <c r="B763" s="4" t="s">
        <v>1583</v>
      </c>
      <c r="C763" s="4" t="s">
        <v>1575</v>
      </c>
      <c r="D763" s="4" t="s">
        <v>51</v>
      </c>
      <c r="E763" s="5">
        <v>44771</v>
      </c>
      <c r="F763" s="4" t="s">
        <v>23</v>
      </c>
      <c r="G763" s="4" t="s">
        <v>13</v>
      </c>
      <c r="H763" s="4" t="s">
        <v>1584</v>
      </c>
      <c r="I763" s="4" t="s">
        <v>26</v>
      </c>
      <c r="J763" s="4">
        <v>3</v>
      </c>
    </row>
    <row r="764" spans="1:10" hidden="1" x14ac:dyDescent="0.3">
      <c r="A764" s="4">
        <v>763</v>
      </c>
      <c r="B764" s="4" t="s">
        <v>1585</v>
      </c>
      <c r="C764" s="4" t="s">
        <v>1577</v>
      </c>
      <c r="D764" s="4" t="s">
        <v>54</v>
      </c>
      <c r="E764" s="5">
        <v>44776</v>
      </c>
      <c r="F764" s="4" t="s">
        <v>12</v>
      </c>
      <c r="G764" s="4" t="s">
        <v>13</v>
      </c>
      <c r="H764" s="4" t="s">
        <v>1586</v>
      </c>
      <c r="I764" s="4" t="s">
        <v>15</v>
      </c>
      <c r="J764" s="4">
        <v>2</v>
      </c>
    </row>
    <row r="765" spans="1:10" x14ac:dyDescent="0.3">
      <c r="A765" s="4">
        <v>764</v>
      </c>
      <c r="B765" s="4" t="s">
        <v>1587</v>
      </c>
      <c r="C765" s="4" t="s">
        <v>1579</v>
      </c>
      <c r="D765" s="4" t="s">
        <v>57</v>
      </c>
      <c r="E765" s="5">
        <v>44782</v>
      </c>
      <c r="F765" s="4" t="s">
        <v>18</v>
      </c>
      <c r="G765" s="4" t="s">
        <v>13</v>
      </c>
      <c r="H765" s="4" t="s">
        <v>1588</v>
      </c>
      <c r="I765" s="4" t="s">
        <v>20</v>
      </c>
      <c r="J765" s="4">
        <v>3</v>
      </c>
    </row>
    <row r="766" spans="1:10" hidden="1" x14ac:dyDescent="0.3">
      <c r="A766" s="4">
        <v>765</v>
      </c>
      <c r="B766" s="4" t="s">
        <v>1589</v>
      </c>
      <c r="C766" s="4" t="s">
        <v>1581</v>
      </c>
      <c r="D766" s="4" t="s">
        <v>34</v>
      </c>
      <c r="E766" s="5">
        <v>44765</v>
      </c>
      <c r="F766" s="4" t="s">
        <v>23</v>
      </c>
      <c r="G766" s="4" t="s">
        <v>24</v>
      </c>
      <c r="H766" s="4" t="s">
        <v>1590</v>
      </c>
      <c r="I766" s="4" t="s">
        <v>26</v>
      </c>
      <c r="J766" s="4">
        <v>10</v>
      </c>
    </row>
    <row r="767" spans="1:10" hidden="1" x14ac:dyDescent="0.3">
      <c r="A767" s="4">
        <v>766</v>
      </c>
      <c r="B767" s="4" t="s">
        <v>1591</v>
      </c>
      <c r="C767" s="4" t="s">
        <v>1583</v>
      </c>
      <c r="D767" s="4" t="s">
        <v>62</v>
      </c>
      <c r="E767" s="5">
        <v>44778</v>
      </c>
      <c r="F767" s="4" t="s">
        <v>12</v>
      </c>
      <c r="G767" s="4" t="s">
        <v>13</v>
      </c>
      <c r="H767" s="4" t="s">
        <v>1592</v>
      </c>
      <c r="I767" s="4" t="s">
        <v>15</v>
      </c>
      <c r="J767" s="4">
        <v>3</v>
      </c>
    </row>
    <row r="768" spans="1:10" x14ac:dyDescent="0.3">
      <c r="A768" s="4">
        <v>767</v>
      </c>
      <c r="B768" s="4" t="s">
        <v>1593</v>
      </c>
      <c r="C768" s="4" t="s">
        <v>1585</v>
      </c>
      <c r="D768" s="4" t="s">
        <v>51</v>
      </c>
      <c r="E768" s="5">
        <v>44774</v>
      </c>
      <c r="F768" s="4" t="s">
        <v>18</v>
      </c>
      <c r="G768" s="4" t="s">
        <v>13</v>
      </c>
      <c r="H768" s="4" t="s">
        <v>1594</v>
      </c>
      <c r="I768" s="4" t="s">
        <v>20</v>
      </c>
      <c r="J768" s="4">
        <v>1</v>
      </c>
    </row>
    <row r="769" spans="1:10" hidden="1" x14ac:dyDescent="0.3">
      <c r="A769" s="4">
        <v>768</v>
      </c>
      <c r="B769" s="4" t="s">
        <v>1595</v>
      </c>
      <c r="C769" s="4" t="s">
        <v>1587</v>
      </c>
      <c r="D769" s="4" t="s">
        <v>31</v>
      </c>
      <c r="E769" s="5">
        <v>44803</v>
      </c>
      <c r="F769" s="4" t="s">
        <v>23</v>
      </c>
      <c r="G769" s="4" t="s">
        <v>13</v>
      </c>
      <c r="H769" s="4" t="s">
        <v>1596</v>
      </c>
      <c r="I769" s="4" t="s">
        <v>26</v>
      </c>
      <c r="J769" s="4">
        <v>5</v>
      </c>
    </row>
    <row r="770" spans="1:10" hidden="1" x14ac:dyDescent="0.3">
      <c r="A770" s="4">
        <v>769</v>
      </c>
      <c r="B770" s="4" t="s">
        <v>1597</v>
      </c>
      <c r="C770" s="4" t="s">
        <v>1589</v>
      </c>
      <c r="D770" s="4" t="s">
        <v>69</v>
      </c>
      <c r="E770" s="5">
        <v>44782</v>
      </c>
      <c r="F770" s="4" t="s">
        <v>12</v>
      </c>
      <c r="G770" s="4" t="s">
        <v>13</v>
      </c>
      <c r="H770" s="4" t="s">
        <v>1598</v>
      </c>
      <c r="I770" s="4" t="s">
        <v>15</v>
      </c>
      <c r="J770" s="4">
        <v>1</v>
      </c>
    </row>
    <row r="771" spans="1:10" x14ac:dyDescent="0.3">
      <c r="A771" s="4">
        <v>770</v>
      </c>
      <c r="B771" s="4" t="s">
        <v>1599</v>
      </c>
      <c r="C771" s="4" t="s">
        <v>1591</v>
      </c>
      <c r="D771" s="4" t="s">
        <v>72</v>
      </c>
      <c r="E771" s="5">
        <v>44774</v>
      </c>
      <c r="F771" s="4" t="s">
        <v>18</v>
      </c>
      <c r="G771" s="4" t="s">
        <v>13</v>
      </c>
      <c r="H771" s="4" t="s">
        <v>1600</v>
      </c>
      <c r="I771" s="4" t="s">
        <v>20</v>
      </c>
      <c r="J771" s="4">
        <v>5</v>
      </c>
    </row>
    <row r="772" spans="1:10" hidden="1" x14ac:dyDescent="0.3">
      <c r="A772" s="4">
        <v>771</v>
      </c>
      <c r="B772" s="4" t="s">
        <v>1601</v>
      </c>
      <c r="C772" s="4" t="s">
        <v>1593</v>
      </c>
      <c r="D772" s="4" t="s">
        <v>75</v>
      </c>
      <c r="E772" s="5">
        <v>44790</v>
      </c>
      <c r="F772" s="4" t="s">
        <v>18</v>
      </c>
      <c r="G772" s="4" t="s">
        <v>24</v>
      </c>
      <c r="H772" s="4" t="s">
        <v>1602</v>
      </c>
      <c r="I772" s="4" t="s">
        <v>26</v>
      </c>
      <c r="J772" s="4">
        <v>5</v>
      </c>
    </row>
    <row r="773" spans="1:10" hidden="1" x14ac:dyDescent="0.3">
      <c r="A773" s="4">
        <v>772</v>
      </c>
      <c r="B773" s="4" t="s">
        <v>1603</v>
      </c>
      <c r="C773" s="4" t="s">
        <v>1595</v>
      </c>
      <c r="D773" s="4" t="s">
        <v>78</v>
      </c>
      <c r="E773" s="5">
        <v>44790</v>
      </c>
      <c r="F773" s="4" t="s">
        <v>12</v>
      </c>
      <c r="G773" s="4" t="s">
        <v>13</v>
      </c>
      <c r="H773" s="4" t="s">
        <v>1604</v>
      </c>
      <c r="I773" s="4" t="s">
        <v>15</v>
      </c>
      <c r="J773" s="4">
        <v>3</v>
      </c>
    </row>
    <row r="774" spans="1:10" x14ac:dyDescent="0.3">
      <c r="A774" s="4">
        <v>773</v>
      </c>
      <c r="B774" s="4" t="s">
        <v>1605</v>
      </c>
      <c r="C774" s="4" t="s">
        <v>1597</v>
      </c>
      <c r="D774" s="4" t="s">
        <v>81</v>
      </c>
      <c r="E774" s="5">
        <v>44757</v>
      </c>
      <c r="F774" s="4" t="s">
        <v>18</v>
      </c>
      <c r="G774" s="4" t="s">
        <v>13</v>
      </c>
      <c r="H774" s="4" t="s">
        <v>1606</v>
      </c>
      <c r="I774" s="4" t="s">
        <v>20</v>
      </c>
      <c r="J774" s="4">
        <v>3</v>
      </c>
    </row>
    <row r="775" spans="1:10" hidden="1" x14ac:dyDescent="0.3">
      <c r="A775" s="4">
        <v>774</v>
      </c>
      <c r="B775" s="4" t="s">
        <v>1607</v>
      </c>
      <c r="C775" s="4" t="s">
        <v>1599</v>
      </c>
      <c r="D775" s="4" t="s">
        <v>84</v>
      </c>
      <c r="E775" s="5">
        <v>44778</v>
      </c>
      <c r="F775" s="4" t="s">
        <v>23</v>
      </c>
      <c r="G775" s="4" t="s">
        <v>13</v>
      </c>
      <c r="H775" s="4" t="s">
        <v>1608</v>
      </c>
      <c r="I775" s="4" t="s">
        <v>26</v>
      </c>
      <c r="J775" s="4">
        <v>7</v>
      </c>
    </row>
    <row r="776" spans="1:10" hidden="1" x14ac:dyDescent="0.3">
      <c r="A776" s="4">
        <v>775</v>
      </c>
      <c r="B776" s="4" t="s">
        <v>1609</v>
      </c>
      <c r="C776" s="4" t="s">
        <v>1601</v>
      </c>
      <c r="D776" s="4" t="s">
        <v>87</v>
      </c>
      <c r="E776" s="5">
        <v>44795</v>
      </c>
      <c r="F776" s="4" t="s">
        <v>12</v>
      </c>
      <c r="G776" s="4" t="s">
        <v>13</v>
      </c>
      <c r="H776" s="4" t="s">
        <v>1610</v>
      </c>
      <c r="I776" s="4" t="s">
        <v>15</v>
      </c>
      <c r="J776" s="4">
        <v>4</v>
      </c>
    </row>
    <row r="777" spans="1:10" x14ac:dyDescent="0.3">
      <c r="A777" s="4">
        <v>776</v>
      </c>
      <c r="B777" s="4" t="s">
        <v>1611</v>
      </c>
      <c r="C777" s="4" t="s">
        <v>1603</v>
      </c>
      <c r="D777" s="4" t="s">
        <v>90</v>
      </c>
      <c r="E777" s="5">
        <v>44800</v>
      </c>
      <c r="F777" s="4" t="s">
        <v>18</v>
      </c>
      <c r="G777" s="4" t="s">
        <v>13</v>
      </c>
      <c r="H777" s="4" t="s">
        <v>1612</v>
      </c>
      <c r="I777" s="4" t="s">
        <v>20</v>
      </c>
      <c r="J777" s="4">
        <v>3</v>
      </c>
    </row>
    <row r="778" spans="1:10" hidden="1" x14ac:dyDescent="0.3">
      <c r="A778" s="4">
        <v>777</v>
      </c>
      <c r="B778" s="4" t="s">
        <v>1613</v>
      </c>
      <c r="C778" s="4" t="s">
        <v>1605</v>
      </c>
      <c r="D778" s="4" t="s">
        <v>93</v>
      </c>
      <c r="E778" s="5">
        <v>44783</v>
      </c>
      <c r="F778" s="4" t="s">
        <v>23</v>
      </c>
      <c r="G778" s="4" t="s">
        <v>24</v>
      </c>
      <c r="H778" s="4" t="s">
        <v>1614</v>
      </c>
      <c r="I778" s="4" t="s">
        <v>26</v>
      </c>
      <c r="J778" s="4">
        <v>8</v>
      </c>
    </row>
    <row r="779" spans="1:10" hidden="1" x14ac:dyDescent="0.3">
      <c r="A779" s="4">
        <v>778</v>
      </c>
      <c r="B779" s="4" t="s">
        <v>1615</v>
      </c>
      <c r="C779" s="4" t="s">
        <v>1607</v>
      </c>
      <c r="D779" s="4" t="s">
        <v>97</v>
      </c>
      <c r="E779" s="5">
        <v>44770</v>
      </c>
      <c r="F779" s="4" t="s">
        <v>12</v>
      </c>
      <c r="G779" s="4" t="s">
        <v>13</v>
      </c>
      <c r="H779" s="4" t="s">
        <v>1616</v>
      </c>
      <c r="I779" s="4" t="s">
        <v>15</v>
      </c>
      <c r="J779" s="4">
        <v>2</v>
      </c>
    </row>
    <row r="780" spans="1:10" x14ac:dyDescent="0.3">
      <c r="A780" s="4">
        <v>779</v>
      </c>
      <c r="B780" s="4" t="s">
        <v>1617</v>
      </c>
      <c r="C780" s="4" t="s">
        <v>1609</v>
      </c>
      <c r="D780" s="4" t="s">
        <v>100</v>
      </c>
      <c r="E780" s="5">
        <v>44764</v>
      </c>
      <c r="F780" s="4" t="s">
        <v>18</v>
      </c>
      <c r="G780" s="4" t="s">
        <v>13</v>
      </c>
      <c r="H780" s="4" t="s">
        <v>1618</v>
      </c>
      <c r="I780" s="4" t="s">
        <v>20</v>
      </c>
      <c r="J780" s="4">
        <v>9</v>
      </c>
    </row>
    <row r="781" spans="1:10" hidden="1" x14ac:dyDescent="0.3">
      <c r="A781" s="4">
        <v>780</v>
      </c>
      <c r="B781" s="4" t="s">
        <v>1619</v>
      </c>
      <c r="C781" s="4" t="s">
        <v>1611</v>
      </c>
      <c r="D781" s="4" t="s">
        <v>103</v>
      </c>
      <c r="E781" s="5">
        <v>44810</v>
      </c>
      <c r="F781" s="4" t="s">
        <v>23</v>
      </c>
      <c r="G781" s="4" t="s">
        <v>13</v>
      </c>
      <c r="H781" s="4" t="s">
        <v>1620</v>
      </c>
      <c r="I781" s="4" t="s">
        <v>26</v>
      </c>
      <c r="J781" s="4">
        <v>6</v>
      </c>
    </row>
    <row r="782" spans="1:10" hidden="1" x14ac:dyDescent="0.3">
      <c r="A782" s="4">
        <v>781</v>
      </c>
      <c r="B782" s="4" t="s">
        <v>1621</v>
      </c>
      <c r="C782" s="4" t="s">
        <v>1613</v>
      </c>
      <c r="D782" s="4" t="s">
        <v>106</v>
      </c>
      <c r="E782" s="5">
        <v>44793</v>
      </c>
      <c r="F782" s="4" t="s">
        <v>12</v>
      </c>
      <c r="G782" s="4" t="s">
        <v>13</v>
      </c>
      <c r="H782" s="4" t="s">
        <v>1622</v>
      </c>
      <c r="I782" s="4" t="s">
        <v>15</v>
      </c>
      <c r="J782" s="4">
        <v>7</v>
      </c>
    </row>
    <row r="783" spans="1:10" x14ac:dyDescent="0.3">
      <c r="A783" s="4">
        <v>782</v>
      </c>
      <c r="B783" s="4" t="s">
        <v>1623</v>
      </c>
      <c r="C783" s="4" t="s">
        <v>1615</v>
      </c>
      <c r="D783" s="4" t="s">
        <v>109</v>
      </c>
      <c r="E783" s="5">
        <v>44787</v>
      </c>
      <c r="F783" s="4" t="s">
        <v>18</v>
      </c>
      <c r="G783" s="4" t="s">
        <v>13</v>
      </c>
      <c r="H783" s="4" t="s">
        <v>1624</v>
      </c>
      <c r="I783" s="4" t="s">
        <v>20</v>
      </c>
      <c r="J783" s="4">
        <v>9</v>
      </c>
    </row>
    <row r="784" spans="1:10" hidden="1" x14ac:dyDescent="0.3">
      <c r="A784" s="4">
        <v>783</v>
      </c>
      <c r="B784" s="4" t="s">
        <v>1625</v>
      </c>
      <c r="C784" s="4" t="s">
        <v>1617</v>
      </c>
      <c r="D784" s="4" t="s">
        <v>57</v>
      </c>
      <c r="E784" s="5">
        <v>44774</v>
      </c>
      <c r="F784" s="4" t="s">
        <v>18</v>
      </c>
      <c r="G784" s="4" t="s">
        <v>24</v>
      </c>
      <c r="H784" s="4" t="s">
        <v>1626</v>
      </c>
      <c r="I784" s="4" t="s">
        <v>26</v>
      </c>
      <c r="J784" s="4">
        <v>2</v>
      </c>
    </row>
    <row r="785" spans="1:10" hidden="1" x14ac:dyDescent="0.3">
      <c r="A785" s="4">
        <v>784</v>
      </c>
      <c r="B785" s="4" t="s">
        <v>1627</v>
      </c>
      <c r="C785" s="4" t="s">
        <v>1619</v>
      </c>
      <c r="D785" s="4" t="s">
        <v>81</v>
      </c>
      <c r="E785" s="5">
        <v>44756</v>
      </c>
      <c r="F785" s="4" t="s">
        <v>12</v>
      </c>
      <c r="G785" s="4" t="s">
        <v>13</v>
      </c>
      <c r="H785" s="4" t="s">
        <v>1628</v>
      </c>
      <c r="I785" s="4" t="s">
        <v>15</v>
      </c>
      <c r="J785" s="4">
        <v>9</v>
      </c>
    </row>
    <row r="786" spans="1:10" x14ac:dyDescent="0.3">
      <c r="A786" s="4">
        <v>785</v>
      </c>
      <c r="B786" s="4" t="s">
        <v>1629</v>
      </c>
      <c r="C786" s="4" t="s">
        <v>1621</v>
      </c>
      <c r="D786" s="4" t="s">
        <v>97</v>
      </c>
      <c r="E786" s="5">
        <v>44810</v>
      </c>
      <c r="F786" s="4" t="s">
        <v>18</v>
      </c>
      <c r="G786" s="4" t="s">
        <v>13</v>
      </c>
      <c r="H786" s="4" t="s">
        <v>1630</v>
      </c>
      <c r="I786" s="4" t="s">
        <v>20</v>
      </c>
      <c r="J786" s="4">
        <v>10</v>
      </c>
    </row>
    <row r="787" spans="1:10" hidden="1" x14ac:dyDescent="0.3">
      <c r="A787" s="4">
        <v>786</v>
      </c>
      <c r="B787" s="4" t="s">
        <v>1631</v>
      </c>
      <c r="C787" s="4" t="s">
        <v>1623</v>
      </c>
      <c r="D787" s="4" t="s">
        <v>31</v>
      </c>
      <c r="E787" s="5">
        <v>44774</v>
      </c>
      <c r="F787" s="4" t="s">
        <v>23</v>
      </c>
      <c r="G787" s="4" t="s">
        <v>13</v>
      </c>
      <c r="H787" s="4" t="s">
        <v>1632</v>
      </c>
      <c r="I787" s="4" t="s">
        <v>26</v>
      </c>
      <c r="J787" s="4">
        <v>1</v>
      </c>
    </row>
    <row r="788" spans="1:10" hidden="1" x14ac:dyDescent="0.3">
      <c r="A788" s="4">
        <v>787</v>
      </c>
      <c r="B788" s="4" t="s">
        <v>1633</v>
      </c>
      <c r="C788" s="4" t="s">
        <v>1625</v>
      </c>
      <c r="D788" s="4" t="s">
        <v>62</v>
      </c>
      <c r="E788" s="5">
        <v>44804</v>
      </c>
      <c r="F788" s="4" t="s">
        <v>12</v>
      </c>
      <c r="G788" s="4" t="s">
        <v>13</v>
      </c>
      <c r="H788" s="4" t="s">
        <v>1634</v>
      </c>
      <c r="I788" s="4" t="s">
        <v>15</v>
      </c>
      <c r="J788" s="4">
        <v>1</v>
      </c>
    </row>
    <row r="789" spans="1:10" x14ac:dyDescent="0.3">
      <c r="A789" s="4">
        <v>788</v>
      </c>
      <c r="B789" s="4" t="s">
        <v>1635</v>
      </c>
      <c r="C789" s="4" t="s">
        <v>1627</v>
      </c>
      <c r="D789" s="4" t="s">
        <v>103</v>
      </c>
      <c r="E789" s="5">
        <v>44803</v>
      </c>
      <c r="F789" s="4" t="s">
        <v>18</v>
      </c>
      <c r="G789" s="4" t="s">
        <v>13</v>
      </c>
      <c r="H789" s="4" t="s">
        <v>1636</v>
      </c>
      <c r="I789" s="4" t="s">
        <v>20</v>
      </c>
      <c r="J789" s="4">
        <v>10</v>
      </c>
    </row>
    <row r="790" spans="1:10" hidden="1" x14ac:dyDescent="0.3">
      <c r="A790" s="4">
        <v>789</v>
      </c>
      <c r="B790" s="4" t="s">
        <v>1637</v>
      </c>
      <c r="C790" s="4" t="s">
        <v>1629</v>
      </c>
      <c r="D790" s="4" t="s">
        <v>106</v>
      </c>
      <c r="E790" s="5">
        <v>44808</v>
      </c>
      <c r="F790" s="4" t="s">
        <v>18</v>
      </c>
      <c r="G790" s="4" t="s">
        <v>24</v>
      </c>
      <c r="H790" s="4" t="s">
        <v>1638</v>
      </c>
      <c r="I790" s="4" t="s">
        <v>26</v>
      </c>
      <c r="J790" s="4">
        <v>4</v>
      </c>
    </row>
    <row r="791" spans="1:10" hidden="1" x14ac:dyDescent="0.3">
      <c r="A791" s="4">
        <v>790</v>
      </c>
      <c r="B791" s="4" t="s">
        <v>1639</v>
      </c>
      <c r="C791" s="4" t="s">
        <v>1631</v>
      </c>
      <c r="D791" s="4" t="s">
        <v>128</v>
      </c>
      <c r="E791" s="5">
        <v>44786</v>
      </c>
      <c r="F791" s="4" t="s">
        <v>12</v>
      </c>
      <c r="G791" s="4" t="s">
        <v>13</v>
      </c>
      <c r="H791" s="4" t="s">
        <v>1640</v>
      </c>
      <c r="I791" s="4" t="s">
        <v>15</v>
      </c>
      <c r="J791" s="4">
        <v>7</v>
      </c>
    </row>
    <row r="792" spans="1:10" x14ac:dyDescent="0.3">
      <c r="A792" s="4">
        <v>791</v>
      </c>
      <c r="B792" s="4" t="s">
        <v>1641</v>
      </c>
      <c r="C792" s="4" t="s">
        <v>1633</v>
      </c>
      <c r="D792" s="4" t="s">
        <v>48</v>
      </c>
      <c r="E792" s="5">
        <v>44788</v>
      </c>
      <c r="F792" s="4" t="s">
        <v>18</v>
      </c>
      <c r="G792" s="4" t="s">
        <v>13</v>
      </c>
      <c r="H792" s="4" t="s">
        <v>1642</v>
      </c>
      <c r="I792" s="4" t="s">
        <v>20</v>
      </c>
      <c r="J792" s="4">
        <v>3</v>
      </c>
    </row>
    <row r="793" spans="1:10" hidden="1" x14ac:dyDescent="0.3">
      <c r="A793" s="4">
        <v>792</v>
      </c>
      <c r="B793" s="4" t="s">
        <v>1643</v>
      </c>
      <c r="C793" s="4" t="s">
        <v>1635</v>
      </c>
      <c r="D793" s="4" t="s">
        <v>133</v>
      </c>
      <c r="E793" s="5">
        <v>44772</v>
      </c>
      <c r="F793" s="4" t="s">
        <v>23</v>
      </c>
      <c r="G793" s="4" t="s">
        <v>13</v>
      </c>
      <c r="H793" s="4" t="s">
        <v>1644</v>
      </c>
      <c r="I793" s="4" t="s">
        <v>26</v>
      </c>
      <c r="J793" s="4">
        <v>6</v>
      </c>
    </row>
    <row r="794" spans="1:10" hidden="1" x14ac:dyDescent="0.3">
      <c r="A794" s="4">
        <v>793</v>
      </c>
      <c r="B794" s="4" t="s">
        <v>1645</v>
      </c>
      <c r="C794" s="4" t="s">
        <v>1637</v>
      </c>
      <c r="D794" s="4" t="s">
        <v>136</v>
      </c>
      <c r="E794" s="5">
        <v>44756</v>
      </c>
      <c r="F794" s="4" t="s">
        <v>12</v>
      </c>
      <c r="G794" s="4" t="s">
        <v>13</v>
      </c>
      <c r="H794" s="4" t="s">
        <v>1646</v>
      </c>
      <c r="I794" s="4" t="s">
        <v>15</v>
      </c>
      <c r="J794" s="4">
        <v>6</v>
      </c>
    </row>
    <row r="795" spans="1:10" x14ac:dyDescent="0.3">
      <c r="A795" s="4">
        <v>794</v>
      </c>
      <c r="B795" s="4" t="s">
        <v>1647</v>
      </c>
      <c r="C795" s="4" t="s">
        <v>1639</v>
      </c>
      <c r="D795" s="4" t="s">
        <v>139</v>
      </c>
      <c r="E795" s="5">
        <v>44808</v>
      </c>
      <c r="F795" s="4" t="s">
        <v>18</v>
      </c>
      <c r="G795" s="4" t="s">
        <v>13</v>
      </c>
      <c r="H795" s="4" t="s">
        <v>1648</v>
      </c>
      <c r="I795" s="4" t="s">
        <v>20</v>
      </c>
      <c r="J795" s="4">
        <v>5</v>
      </c>
    </row>
    <row r="796" spans="1:10" x14ac:dyDescent="0.3">
      <c r="J796" s="8">
        <f>AVERAGE(Table_1[Rating Given])</f>
        <v>7.0302267002518892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0194-7FC8-416A-A8E1-6BAE729BC498}">
  <sheetPr codeName="Sheet5"/>
  <dimension ref="A3:Q89"/>
  <sheetViews>
    <sheetView topLeftCell="I1" workbookViewId="0">
      <selection activeCell="J5" sqref="J5:K12"/>
    </sheetView>
  </sheetViews>
  <sheetFormatPr defaultRowHeight="14.4" x14ac:dyDescent="0.3"/>
  <cols>
    <col min="1" max="1" width="14.109375" bestFit="1" customWidth="1"/>
    <col min="4" max="4" width="12.44140625" bestFit="1" customWidth="1"/>
    <col min="5" max="5" width="15.6640625" bestFit="1" customWidth="1"/>
    <col min="7" max="7" width="12.5546875" bestFit="1" customWidth="1"/>
    <col min="8" max="8" width="30.109375" bestFit="1" customWidth="1"/>
    <col min="10" max="10" width="26" bestFit="1" customWidth="1"/>
    <col min="11" max="11" width="30.109375" bestFit="1" customWidth="1"/>
    <col min="13" max="13" width="12.5546875" bestFit="1" customWidth="1"/>
    <col min="14" max="14" width="30.109375" bestFit="1" customWidth="1"/>
    <col min="16" max="16" width="12.5546875" bestFit="1" customWidth="1"/>
    <col min="17" max="17" width="14.88671875" bestFit="1" customWidth="1"/>
  </cols>
  <sheetData>
    <row r="3" spans="1:17" x14ac:dyDescent="0.3">
      <c r="A3" s="6" t="s">
        <v>1649</v>
      </c>
      <c r="D3" s="6" t="s">
        <v>1649</v>
      </c>
      <c r="E3" t="s">
        <v>1693</v>
      </c>
    </row>
    <row r="4" spans="1:17" x14ac:dyDescent="0.3">
      <c r="A4" s="7" t="s">
        <v>20</v>
      </c>
      <c r="D4" s="10">
        <v>44725</v>
      </c>
      <c r="E4">
        <v>13</v>
      </c>
      <c r="G4" s="6" t="s">
        <v>1649</v>
      </c>
      <c r="H4" t="s">
        <v>1694</v>
      </c>
    </row>
    <row r="5" spans="1:17" x14ac:dyDescent="0.3">
      <c r="A5" s="7" t="s">
        <v>26</v>
      </c>
      <c r="D5" s="10">
        <v>44726</v>
      </c>
      <c r="E5">
        <v>11</v>
      </c>
      <c r="G5" s="10">
        <v>44725</v>
      </c>
      <c r="H5">
        <v>77</v>
      </c>
      <c r="J5" s="6" t="s">
        <v>1649</v>
      </c>
      <c r="K5" t="s">
        <v>1694</v>
      </c>
      <c r="M5" s="6" t="s">
        <v>1649</v>
      </c>
      <c r="N5" t="s">
        <v>1694</v>
      </c>
      <c r="P5" s="6" t="s">
        <v>1649</v>
      </c>
      <c r="Q5" t="s">
        <v>1695</v>
      </c>
    </row>
    <row r="6" spans="1:17" x14ac:dyDescent="0.3">
      <c r="A6" s="7" t="s">
        <v>15</v>
      </c>
      <c r="D6" s="10">
        <v>44727</v>
      </c>
      <c r="E6">
        <v>18</v>
      </c>
      <c r="G6" s="10">
        <v>44726</v>
      </c>
      <c r="H6">
        <v>54</v>
      </c>
      <c r="J6" s="7" t="s">
        <v>1682</v>
      </c>
      <c r="K6">
        <v>196</v>
      </c>
      <c r="M6" s="7" t="s">
        <v>1671</v>
      </c>
      <c r="N6">
        <v>2418</v>
      </c>
      <c r="P6" s="7" t="s">
        <v>1689</v>
      </c>
      <c r="Q6" s="20">
        <v>85205.249563037738</v>
      </c>
    </row>
    <row r="7" spans="1:17" x14ac:dyDescent="0.3">
      <c r="A7" s="7" t="s">
        <v>1650</v>
      </c>
      <c r="D7" s="10">
        <v>44728</v>
      </c>
      <c r="E7">
        <v>7</v>
      </c>
      <c r="G7" s="10">
        <v>44727</v>
      </c>
      <c r="H7">
        <v>103</v>
      </c>
      <c r="J7" s="7" t="s">
        <v>1673</v>
      </c>
      <c r="K7">
        <v>1422</v>
      </c>
      <c r="M7" s="7" t="s">
        <v>1674</v>
      </c>
      <c r="N7">
        <v>2310</v>
      </c>
      <c r="P7" s="7" t="s">
        <v>1690</v>
      </c>
      <c r="Q7" s="20">
        <v>98577.379478330622</v>
      </c>
    </row>
    <row r="8" spans="1:17" x14ac:dyDescent="0.3">
      <c r="D8" s="10">
        <v>44729</v>
      </c>
      <c r="E8">
        <v>12</v>
      </c>
      <c r="G8" s="10">
        <v>44728</v>
      </c>
      <c r="H8">
        <v>46</v>
      </c>
      <c r="J8" s="7" t="s">
        <v>1676</v>
      </c>
      <c r="K8">
        <v>395</v>
      </c>
      <c r="M8" s="7" t="s">
        <v>1650</v>
      </c>
      <c r="N8">
        <v>4728</v>
      </c>
      <c r="P8" s="7" t="s">
        <v>1691</v>
      </c>
      <c r="Q8" s="20">
        <v>45865.792903716065</v>
      </c>
    </row>
    <row r="9" spans="1:17" x14ac:dyDescent="0.3">
      <c r="D9" s="10">
        <v>44730</v>
      </c>
      <c r="E9">
        <v>6</v>
      </c>
      <c r="G9" s="10">
        <v>44729</v>
      </c>
      <c r="H9">
        <v>72</v>
      </c>
      <c r="J9" s="7" t="s">
        <v>1678</v>
      </c>
      <c r="K9">
        <v>708</v>
      </c>
      <c r="P9" s="7" t="s">
        <v>1692</v>
      </c>
      <c r="Q9" s="20">
        <v>7460.5916769255346</v>
      </c>
    </row>
    <row r="10" spans="1:17" x14ac:dyDescent="0.3">
      <c r="D10" s="10">
        <v>44731</v>
      </c>
      <c r="E10">
        <v>13</v>
      </c>
      <c r="G10" s="10">
        <v>44730</v>
      </c>
      <c r="H10">
        <v>44</v>
      </c>
      <c r="J10" s="7" t="s">
        <v>1680</v>
      </c>
      <c r="K10">
        <v>673</v>
      </c>
      <c r="P10" s="7" t="s">
        <v>1650</v>
      </c>
      <c r="Q10">
        <v>237109.01362200972</v>
      </c>
    </row>
    <row r="11" spans="1:17" x14ac:dyDescent="0.3">
      <c r="D11" s="10">
        <v>44732</v>
      </c>
      <c r="E11">
        <v>8</v>
      </c>
      <c r="G11" s="10">
        <v>44731</v>
      </c>
      <c r="H11">
        <v>83</v>
      </c>
      <c r="J11" s="7" t="s">
        <v>1670</v>
      </c>
      <c r="K11">
        <v>1334</v>
      </c>
    </row>
    <row r="12" spans="1:17" x14ac:dyDescent="0.3">
      <c r="D12" s="10">
        <v>44733</v>
      </c>
      <c r="E12">
        <v>7</v>
      </c>
      <c r="G12" s="10">
        <v>44732</v>
      </c>
      <c r="H12">
        <v>49</v>
      </c>
      <c r="J12" s="7" t="s">
        <v>1650</v>
      </c>
      <c r="K12">
        <v>4728</v>
      </c>
    </row>
    <row r="13" spans="1:17" x14ac:dyDescent="0.3">
      <c r="D13" s="10">
        <v>44734</v>
      </c>
      <c r="E13">
        <v>34</v>
      </c>
      <c r="G13" s="10">
        <v>44733</v>
      </c>
      <c r="H13">
        <v>34</v>
      </c>
    </row>
    <row r="14" spans="1:17" x14ac:dyDescent="0.3">
      <c r="D14" s="10">
        <v>44735</v>
      </c>
      <c r="E14">
        <v>29</v>
      </c>
      <c r="G14" s="10">
        <v>44734</v>
      </c>
      <c r="H14">
        <v>211</v>
      </c>
    </row>
    <row r="15" spans="1:17" x14ac:dyDescent="0.3">
      <c r="D15" s="10">
        <v>44736</v>
      </c>
      <c r="E15">
        <v>13</v>
      </c>
      <c r="G15" s="10">
        <v>44735</v>
      </c>
      <c r="H15">
        <v>162</v>
      </c>
    </row>
    <row r="16" spans="1:17" x14ac:dyDescent="0.3">
      <c r="D16" s="10">
        <v>44737</v>
      </c>
      <c r="E16">
        <v>26</v>
      </c>
      <c r="G16" s="10">
        <v>44736</v>
      </c>
      <c r="H16">
        <v>68</v>
      </c>
    </row>
    <row r="17" spans="4:8" x14ac:dyDescent="0.3">
      <c r="D17" s="10">
        <v>44738</v>
      </c>
      <c r="E17">
        <v>17</v>
      </c>
      <c r="G17" s="10">
        <v>44737</v>
      </c>
      <c r="H17">
        <v>139</v>
      </c>
    </row>
    <row r="18" spans="4:8" x14ac:dyDescent="0.3">
      <c r="D18" s="10">
        <v>44739</v>
      </c>
      <c r="E18">
        <v>11</v>
      </c>
      <c r="G18" s="10">
        <v>44738</v>
      </c>
      <c r="H18">
        <v>102</v>
      </c>
    </row>
    <row r="19" spans="4:8" x14ac:dyDescent="0.3">
      <c r="D19" s="10">
        <v>44740</v>
      </c>
      <c r="E19">
        <v>27</v>
      </c>
      <c r="G19" s="10">
        <v>44739</v>
      </c>
      <c r="H19">
        <v>64</v>
      </c>
    </row>
    <row r="20" spans="4:8" x14ac:dyDescent="0.3">
      <c r="D20" s="10">
        <v>44742</v>
      </c>
      <c r="E20">
        <v>10</v>
      </c>
      <c r="G20" s="10">
        <v>44740</v>
      </c>
      <c r="H20">
        <v>152</v>
      </c>
    </row>
    <row r="21" spans="4:8" x14ac:dyDescent="0.3">
      <c r="D21" s="10">
        <v>44743</v>
      </c>
      <c r="E21">
        <v>10</v>
      </c>
      <c r="G21" s="10">
        <v>44742</v>
      </c>
      <c r="H21">
        <v>68</v>
      </c>
    </row>
    <row r="22" spans="4:8" x14ac:dyDescent="0.3">
      <c r="D22" s="10">
        <v>44744</v>
      </c>
      <c r="E22">
        <v>15</v>
      </c>
      <c r="G22" s="10">
        <v>44743</v>
      </c>
      <c r="H22">
        <v>66</v>
      </c>
    </row>
    <row r="23" spans="4:8" x14ac:dyDescent="0.3">
      <c r="D23" s="10">
        <v>44745</v>
      </c>
      <c r="E23">
        <v>5</v>
      </c>
      <c r="G23" s="10">
        <v>44744</v>
      </c>
      <c r="H23">
        <v>79</v>
      </c>
    </row>
    <row r="24" spans="4:8" x14ac:dyDescent="0.3">
      <c r="D24" s="10">
        <v>44746</v>
      </c>
      <c r="E24">
        <v>16</v>
      </c>
      <c r="G24" s="10">
        <v>44745</v>
      </c>
      <c r="H24">
        <v>36</v>
      </c>
    </row>
    <row r="25" spans="4:8" x14ac:dyDescent="0.3">
      <c r="D25" s="10">
        <v>44747</v>
      </c>
      <c r="E25">
        <v>10</v>
      </c>
      <c r="G25" s="10">
        <v>44746</v>
      </c>
      <c r="H25">
        <v>94</v>
      </c>
    </row>
    <row r="26" spans="4:8" x14ac:dyDescent="0.3">
      <c r="D26" s="10">
        <v>44748</v>
      </c>
      <c r="E26">
        <v>10</v>
      </c>
      <c r="G26" s="10">
        <v>44747</v>
      </c>
      <c r="H26">
        <v>55</v>
      </c>
    </row>
    <row r="27" spans="4:8" x14ac:dyDescent="0.3">
      <c r="D27" s="10">
        <v>44749</v>
      </c>
      <c r="E27">
        <v>10</v>
      </c>
      <c r="G27" s="10">
        <v>44748</v>
      </c>
      <c r="H27">
        <v>69</v>
      </c>
    </row>
    <row r="28" spans="4:8" x14ac:dyDescent="0.3">
      <c r="D28" s="10">
        <v>44750</v>
      </c>
      <c r="E28">
        <v>10</v>
      </c>
      <c r="G28" s="10">
        <v>44749</v>
      </c>
      <c r="H28">
        <v>79</v>
      </c>
    </row>
    <row r="29" spans="4:8" x14ac:dyDescent="0.3">
      <c r="D29" s="10">
        <v>44751</v>
      </c>
      <c r="E29">
        <v>10</v>
      </c>
      <c r="G29" s="10">
        <v>44750</v>
      </c>
      <c r="H29">
        <v>57</v>
      </c>
    </row>
    <row r="30" spans="4:8" x14ac:dyDescent="0.3">
      <c r="D30" s="10">
        <v>44752</v>
      </c>
      <c r="E30">
        <v>15</v>
      </c>
      <c r="G30" s="10">
        <v>44751</v>
      </c>
      <c r="H30">
        <v>53</v>
      </c>
    </row>
    <row r="31" spans="4:8" x14ac:dyDescent="0.3">
      <c r="D31" s="10">
        <v>44753</v>
      </c>
      <c r="E31">
        <v>20</v>
      </c>
      <c r="G31" s="10">
        <v>44752</v>
      </c>
      <c r="H31">
        <v>93</v>
      </c>
    </row>
    <row r="32" spans="4:8" x14ac:dyDescent="0.3">
      <c r="D32" s="10">
        <v>44754</v>
      </c>
      <c r="E32">
        <v>10</v>
      </c>
      <c r="G32" s="10">
        <v>44753</v>
      </c>
      <c r="H32">
        <v>117</v>
      </c>
    </row>
    <row r="33" spans="4:8" x14ac:dyDescent="0.3">
      <c r="D33" s="10">
        <v>44755</v>
      </c>
      <c r="E33">
        <v>26</v>
      </c>
      <c r="G33" s="10">
        <v>44754</v>
      </c>
      <c r="H33">
        <v>63</v>
      </c>
    </row>
    <row r="34" spans="4:8" x14ac:dyDescent="0.3">
      <c r="D34" s="10">
        <v>44756</v>
      </c>
      <c r="E34">
        <v>14</v>
      </c>
      <c r="G34" s="10">
        <v>44755</v>
      </c>
      <c r="H34">
        <v>132</v>
      </c>
    </row>
    <row r="35" spans="4:8" x14ac:dyDescent="0.3">
      <c r="D35" s="10">
        <v>44757</v>
      </c>
      <c r="E35">
        <v>14</v>
      </c>
      <c r="G35" s="10">
        <v>44756</v>
      </c>
      <c r="H35">
        <v>104</v>
      </c>
    </row>
    <row r="36" spans="4:8" x14ac:dyDescent="0.3">
      <c r="D36" s="10">
        <v>44758</v>
      </c>
      <c r="E36">
        <v>7</v>
      </c>
      <c r="G36" s="10">
        <v>44757</v>
      </c>
      <c r="H36">
        <v>86</v>
      </c>
    </row>
    <row r="37" spans="4:8" x14ac:dyDescent="0.3">
      <c r="D37" s="10">
        <v>44759</v>
      </c>
      <c r="E37">
        <v>16</v>
      </c>
      <c r="G37" s="10">
        <v>44758</v>
      </c>
      <c r="H37">
        <v>31</v>
      </c>
    </row>
    <row r="38" spans="4:8" x14ac:dyDescent="0.3">
      <c r="D38" s="10">
        <v>44760</v>
      </c>
      <c r="E38">
        <v>14</v>
      </c>
      <c r="G38" s="10">
        <v>44759</v>
      </c>
      <c r="H38">
        <v>83</v>
      </c>
    </row>
    <row r="39" spans="4:8" x14ac:dyDescent="0.3">
      <c r="D39" s="10">
        <v>44761</v>
      </c>
      <c r="E39">
        <v>12</v>
      </c>
      <c r="G39" s="10">
        <v>44760</v>
      </c>
      <c r="H39">
        <v>85</v>
      </c>
    </row>
    <row r="40" spans="4:8" x14ac:dyDescent="0.3">
      <c r="D40" s="10">
        <v>44762</v>
      </c>
      <c r="E40">
        <v>13</v>
      </c>
      <c r="G40" s="10">
        <v>44761</v>
      </c>
      <c r="H40">
        <v>100</v>
      </c>
    </row>
    <row r="41" spans="4:8" x14ac:dyDescent="0.3">
      <c r="D41" s="10">
        <v>44763</v>
      </c>
      <c r="E41">
        <v>19</v>
      </c>
      <c r="G41" s="10">
        <v>44762</v>
      </c>
      <c r="H41">
        <v>86</v>
      </c>
    </row>
    <row r="42" spans="4:8" x14ac:dyDescent="0.3">
      <c r="D42" s="10">
        <v>44764</v>
      </c>
      <c r="E42">
        <v>16</v>
      </c>
      <c r="G42" s="10">
        <v>44763</v>
      </c>
      <c r="H42">
        <v>121</v>
      </c>
    </row>
    <row r="43" spans="4:8" x14ac:dyDescent="0.3">
      <c r="D43" s="10">
        <v>44765</v>
      </c>
      <c r="E43">
        <v>7</v>
      </c>
      <c r="G43" s="10">
        <v>44764</v>
      </c>
      <c r="H43">
        <v>114</v>
      </c>
    </row>
    <row r="44" spans="4:8" x14ac:dyDescent="0.3">
      <c r="D44" s="10">
        <v>44766</v>
      </c>
      <c r="E44">
        <v>5</v>
      </c>
      <c r="G44" s="10">
        <v>44765</v>
      </c>
      <c r="H44">
        <v>43</v>
      </c>
    </row>
    <row r="45" spans="4:8" x14ac:dyDescent="0.3">
      <c r="D45" s="10">
        <v>44768</v>
      </c>
      <c r="E45">
        <v>3</v>
      </c>
      <c r="G45" s="10">
        <v>44766</v>
      </c>
      <c r="H45">
        <v>34</v>
      </c>
    </row>
    <row r="46" spans="4:8" x14ac:dyDescent="0.3">
      <c r="D46" s="10">
        <v>44769</v>
      </c>
      <c r="E46">
        <v>9</v>
      </c>
      <c r="G46" s="10">
        <v>44768</v>
      </c>
      <c r="H46">
        <v>26</v>
      </c>
    </row>
    <row r="47" spans="4:8" x14ac:dyDescent="0.3">
      <c r="D47" s="10">
        <v>44770</v>
      </c>
      <c r="E47">
        <v>10</v>
      </c>
      <c r="G47" s="10">
        <v>44769</v>
      </c>
      <c r="H47">
        <v>47</v>
      </c>
    </row>
    <row r="48" spans="4:8" x14ac:dyDescent="0.3">
      <c r="D48" s="10">
        <v>44771</v>
      </c>
      <c r="E48">
        <v>4</v>
      </c>
      <c r="G48" s="10">
        <v>44770</v>
      </c>
      <c r="H48">
        <v>71</v>
      </c>
    </row>
    <row r="49" spans="4:8" x14ac:dyDescent="0.3">
      <c r="D49" s="10">
        <v>44772</v>
      </c>
      <c r="E49">
        <v>6</v>
      </c>
      <c r="G49" s="10">
        <v>44771</v>
      </c>
      <c r="H49">
        <v>38</v>
      </c>
    </row>
    <row r="50" spans="4:8" x14ac:dyDescent="0.3">
      <c r="D50" s="10">
        <v>44773</v>
      </c>
      <c r="E50">
        <v>2</v>
      </c>
      <c r="G50" s="10">
        <v>44772</v>
      </c>
      <c r="H50">
        <v>39</v>
      </c>
    </row>
    <row r="51" spans="4:8" x14ac:dyDescent="0.3">
      <c r="D51" s="10">
        <v>44774</v>
      </c>
      <c r="E51">
        <v>8</v>
      </c>
      <c r="G51" s="10">
        <v>44773</v>
      </c>
      <c r="H51">
        <v>9</v>
      </c>
    </row>
    <row r="52" spans="4:8" x14ac:dyDescent="0.3">
      <c r="D52" s="10">
        <v>44775</v>
      </c>
      <c r="E52">
        <v>3</v>
      </c>
      <c r="G52" s="10">
        <v>44774</v>
      </c>
      <c r="H52">
        <v>56</v>
      </c>
    </row>
    <row r="53" spans="4:8" x14ac:dyDescent="0.3">
      <c r="D53" s="10">
        <v>44776</v>
      </c>
      <c r="E53">
        <v>4</v>
      </c>
      <c r="G53" s="10">
        <v>44775</v>
      </c>
      <c r="H53">
        <v>20</v>
      </c>
    </row>
    <row r="54" spans="4:8" x14ac:dyDescent="0.3">
      <c r="D54" s="10">
        <v>44777</v>
      </c>
      <c r="E54">
        <v>4</v>
      </c>
      <c r="G54" s="10">
        <v>44776</v>
      </c>
      <c r="H54">
        <v>23</v>
      </c>
    </row>
    <row r="55" spans="4:8" x14ac:dyDescent="0.3">
      <c r="D55" s="10">
        <v>44778</v>
      </c>
      <c r="E55">
        <v>5</v>
      </c>
      <c r="G55" s="10">
        <v>44777</v>
      </c>
      <c r="H55">
        <v>11</v>
      </c>
    </row>
    <row r="56" spans="4:8" x14ac:dyDescent="0.3">
      <c r="D56" s="10">
        <v>44779</v>
      </c>
      <c r="E56">
        <v>3</v>
      </c>
      <c r="G56" s="10">
        <v>44778</v>
      </c>
      <c r="H56">
        <v>22</v>
      </c>
    </row>
    <row r="57" spans="4:8" x14ac:dyDescent="0.3">
      <c r="D57" s="10">
        <v>44780</v>
      </c>
      <c r="E57">
        <v>3</v>
      </c>
      <c r="G57" s="10">
        <v>44779</v>
      </c>
      <c r="H57">
        <v>17</v>
      </c>
    </row>
    <row r="58" spans="4:8" x14ac:dyDescent="0.3">
      <c r="D58" s="10">
        <v>44781</v>
      </c>
      <c r="E58">
        <v>2</v>
      </c>
      <c r="G58" s="10">
        <v>44780</v>
      </c>
      <c r="H58">
        <v>12</v>
      </c>
    </row>
    <row r="59" spans="4:8" x14ac:dyDescent="0.3">
      <c r="D59" s="10">
        <v>44782</v>
      </c>
      <c r="E59">
        <v>8</v>
      </c>
      <c r="G59" s="10">
        <v>44781</v>
      </c>
      <c r="H59">
        <v>9</v>
      </c>
    </row>
    <row r="60" spans="4:8" x14ac:dyDescent="0.3">
      <c r="D60" s="10">
        <v>44783</v>
      </c>
      <c r="E60">
        <v>3</v>
      </c>
      <c r="G60" s="10">
        <v>44782</v>
      </c>
      <c r="H60">
        <v>36</v>
      </c>
    </row>
    <row r="61" spans="4:8" x14ac:dyDescent="0.3">
      <c r="D61" s="10">
        <v>44784</v>
      </c>
      <c r="E61">
        <v>3</v>
      </c>
      <c r="G61" s="10">
        <v>44783</v>
      </c>
      <c r="H61">
        <v>11</v>
      </c>
    </row>
    <row r="62" spans="4:8" x14ac:dyDescent="0.3">
      <c r="D62" s="10">
        <v>44785</v>
      </c>
      <c r="E62">
        <v>6</v>
      </c>
      <c r="G62" s="10">
        <v>44784</v>
      </c>
      <c r="H62">
        <v>15</v>
      </c>
    </row>
    <row r="63" spans="4:8" x14ac:dyDescent="0.3">
      <c r="D63" s="10">
        <v>44786</v>
      </c>
      <c r="E63">
        <v>3</v>
      </c>
      <c r="G63" s="10">
        <v>44785</v>
      </c>
      <c r="H63">
        <v>37</v>
      </c>
    </row>
    <row r="64" spans="4:8" x14ac:dyDescent="0.3">
      <c r="D64" s="10">
        <v>44787</v>
      </c>
      <c r="E64">
        <v>6</v>
      </c>
      <c r="G64" s="10">
        <v>44786</v>
      </c>
      <c r="H64">
        <v>6</v>
      </c>
    </row>
    <row r="65" spans="4:8" x14ac:dyDescent="0.3">
      <c r="D65" s="10">
        <v>44788</v>
      </c>
      <c r="E65">
        <v>5</v>
      </c>
      <c r="G65" s="10">
        <v>44787</v>
      </c>
      <c r="H65">
        <v>36</v>
      </c>
    </row>
    <row r="66" spans="4:8" x14ac:dyDescent="0.3">
      <c r="D66" s="10">
        <v>44789</v>
      </c>
      <c r="E66">
        <v>5</v>
      </c>
      <c r="G66" s="10">
        <v>44788</v>
      </c>
      <c r="H66">
        <v>32</v>
      </c>
    </row>
    <row r="67" spans="4:8" x14ac:dyDescent="0.3">
      <c r="D67" s="10">
        <v>44790</v>
      </c>
      <c r="E67">
        <v>6</v>
      </c>
      <c r="G67" s="10">
        <v>44789</v>
      </c>
      <c r="H67">
        <v>42</v>
      </c>
    </row>
    <row r="68" spans="4:8" x14ac:dyDescent="0.3">
      <c r="D68" s="10">
        <v>44791</v>
      </c>
      <c r="E68">
        <v>7</v>
      </c>
      <c r="G68" s="10">
        <v>44790</v>
      </c>
      <c r="H68">
        <v>46</v>
      </c>
    </row>
    <row r="69" spans="4:8" x14ac:dyDescent="0.3">
      <c r="D69" s="10">
        <v>44792</v>
      </c>
      <c r="E69">
        <v>4</v>
      </c>
      <c r="G69" s="10">
        <v>44791</v>
      </c>
      <c r="H69">
        <v>50</v>
      </c>
    </row>
    <row r="70" spans="4:8" x14ac:dyDescent="0.3">
      <c r="D70" s="10">
        <v>44793</v>
      </c>
      <c r="E70">
        <v>8</v>
      </c>
      <c r="G70" s="10">
        <v>44792</v>
      </c>
      <c r="H70">
        <v>12</v>
      </c>
    </row>
    <row r="71" spans="4:8" x14ac:dyDescent="0.3">
      <c r="D71" s="10">
        <v>44794</v>
      </c>
      <c r="E71">
        <v>7</v>
      </c>
      <c r="G71" s="10">
        <v>44793</v>
      </c>
      <c r="H71">
        <v>47</v>
      </c>
    </row>
    <row r="72" spans="4:8" x14ac:dyDescent="0.3">
      <c r="D72" s="10">
        <v>44795</v>
      </c>
      <c r="E72">
        <v>6</v>
      </c>
      <c r="G72" s="10">
        <v>44794</v>
      </c>
      <c r="H72">
        <v>36</v>
      </c>
    </row>
    <row r="73" spans="4:8" x14ac:dyDescent="0.3">
      <c r="D73" s="10">
        <v>44796</v>
      </c>
      <c r="E73">
        <v>6</v>
      </c>
      <c r="G73" s="10">
        <v>44795</v>
      </c>
      <c r="H73">
        <v>38</v>
      </c>
    </row>
    <row r="74" spans="4:8" x14ac:dyDescent="0.3">
      <c r="D74" s="10">
        <v>44797</v>
      </c>
      <c r="E74">
        <v>4</v>
      </c>
      <c r="G74" s="10">
        <v>44796</v>
      </c>
      <c r="H74">
        <v>25</v>
      </c>
    </row>
    <row r="75" spans="4:8" x14ac:dyDescent="0.3">
      <c r="D75" s="10">
        <v>44798</v>
      </c>
      <c r="E75">
        <v>5</v>
      </c>
      <c r="G75" s="10">
        <v>44797</v>
      </c>
      <c r="H75">
        <v>12</v>
      </c>
    </row>
    <row r="76" spans="4:8" x14ac:dyDescent="0.3">
      <c r="D76" s="10">
        <v>44799</v>
      </c>
      <c r="E76">
        <v>9</v>
      </c>
      <c r="G76" s="10">
        <v>44798</v>
      </c>
      <c r="H76">
        <v>31</v>
      </c>
    </row>
    <row r="77" spans="4:8" x14ac:dyDescent="0.3">
      <c r="D77" s="10">
        <v>44800</v>
      </c>
      <c r="E77">
        <v>10</v>
      </c>
      <c r="G77" s="10">
        <v>44799</v>
      </c>
      <c r="H77">
        <v>73</v>
      </c>
    </row>
    <row r="78" spans="4:8" x14ac:dyDescent="0.3">
      <c r="D78" s="10">
        <v>44801</v>
      </c>
      <c r="E78">
        <v>6</v>
      </c>
      <c r="G78" s="10">
        <v>44800</v>
      </c>
      <c r="H78">
        <v>78</v>
      </c>
    </row>
    <row r="79" spans="4:8" x14ac:dyDescent="0.3">
      <c r="D79" s="10">
        <v>44802</v>
      </c>
      <c r="E79">
        <v>7</v>
      </c>
      <c r="G79" s="10">
        <v>44801</v>
      </c>
      <c r="H79">
        <v>37</v>
      </c>
    </row>
    <row r="80" spans="4:8" x14ac:dyDescent="0.3">
      <c r="D80" s="10">
        <v>44803</v>
      </c>
      <c r="E80">
        <v>5</v>
      </c>
      <c r="G80" s="10">
        <v>44802</v>
      </c>
      <c r="H80">
        <v>39</v>
      </c>
    </row>
    <row r="81" spans="4:8" x14ac:dyDescent="0.3">
      <c r="D81" s="10">
        <v>44804</v>
      </c>
      <c r="E81">
        <v>1</v>
      </c>
      <c r="G81" s="10">
        <v>44803</v>
      </c>
      <c r="H81">
        <v>25</v>
      </c>
    </row>
    <row r="82" spans="4:8" x14ac:dyDescent="0.3">
      <c r="D82" s="10">
        <v>44805</v>
      </c>
      <c r="E82">
        <v>2</v>
      </c>
      <c r="G82" s="10">
        <v>44804</v>
      </c>
      <c r="H82">
        <v>4</v>
      </c>
    </row>
    <row r="83" spans="4:8" x14ac:dyDescent="0.3">
      <c r="D83" s="10">
        <v>44806</v>
      </c>
      <c r="E83">
        <v>4</v>
      </c>
      <c r="G83" s="10">
        <v>44805</v>
      </c>
      <c r="H83">
        <v>8</v>
      </c>
    </row>
    <row r="84" spans="4:8" x14ac:dyDescent="0.3">
      <c r="D84" s="10">
        <v>44807</v>
      </c>
      <c r="E84">
        <v>6</v>
      </c>
      <c r="G84" s="10">
        <v>44806</v>
      </c>
      <c r="H84">
        <v>12</v>
      </c>
    </row>
    <row r="85" spans="4:8" x14ac:dyDescent="0.3">
      <c r="D85" s="10">
        <v>44808</v>
      </c>
      <c r="E85">
        <v>9</v>
      </c>
      <c r="G85" s="10">
        <v>44807</v>
      </c>
      <c r="H85">
        <v>29</v>
      </c>
    </row>
    <row r="86" spans="4:8" x14ac:dyDescent="0.3">
      <c r="D86" s="10">
        <v>44809</v>
      </c>
      <c r="E86">
        <v>6</v>
      </c>
      <c r="G86" s="10">
        <v>44808</v>
      </c>
      <c r="H86">
        <v>50</v>
      </c>
    </row>
    <row r="87" spans="4:8" x14ac:dyDescent="0.3">
      <c r="D87" s="10">
        <v>44810</v>
      </c>
      <c r="E87">
        <v>5</v>
      </c>
      <c r="G87" s="10">
        <v>44809</v>
      </c>
      <c r="H87">
        <v>26</v>
      </c>
    </row>
    <row r="88" spans="4:8" x14ac:dyDescent="0.3">
      <c r="D88" s="7" t="s">
        <v>1650</v>
      </c>
      <c r="E88">
        <v>794</v>
      </c>
      <c r="G88" s="10">
        <v>44810</v>
      </c>
      <c r="H88">
        <v>27</v>
      </c>
    </row>
    <row r="89" spans="4:8" x14ac:dyDescent="0.3">
      <c r="G89" s="7" t="s">
        <v>1650</v>
      </c>
      <c r="H89">
        <v>4728</v>
      </c>
    </row>
  </sheetData>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E538-2F4C-432E-9DF6-CB042FEAD232}">
  <sheetPr codeName="Sheet6"/>
  <dimension ref="A1:N799"/>
  <sheetViews>
    <sheetView workbookViewId="0">
      <selection activeCell="I5" sqref="I5"/>
    </sheetView>
  </sheetViews>
  <sheetFormatPr defaultRowHeight="14.4" x14ac:dyDescent="0.3"/>
  <cols>
    <col min="3" max="3" width="9.33203125" bestFit="1" customWidth="1"/>
    <col min="4" max="4" width="22.6640625" customWidth="1"/>
    <col min="5" max="5" width="11.33203125" bestFit="1" customWidth="1"/>
    <col min="6" max="6" width="18" bestFit="1" customWidth="1"/>
    <col min="7" max="7" width="14.109375" bestFit="1" customWidth="1"/>
    <col min="8" max="8" width="22.77734375" bestFit="1" customWidth="1"/>
    <col min="9" max="9" width="24.5546875" bestFit="1" customWidth="1"/>
    <col min="10" max="10" width="21.77734375" bestFit="1" customWidth="1"/>
    <col min="12" max="12" width="17.21875" bestFit="1" customWidth="1"/>
  </cols>
  <sheetData>
    <row r="1" spans="1:12" x14ac:dyDescent="0.3">
      <c r="A1" s="4" t="s">
        <v>2</v>
      </c>
      <c r="B1" s="4" t="s">
        <v>1658</v>
      </c>
      <c r="C1" s="4" t="s">
        <v>1659</v>
      </c>
      <c r="D1" s="4" t="s">
        <v>1660</v>
      </c>
      <c r="E1" s="4" t="s">
        <v>1661</v>
      </c>
      <c r="F1" s="4" t="s">
        <v>1662</v>
      </c>
      <c r="G1" s="4" t="s">
        <v>1663</v>
      </c>
      <c r="H1" s="4" t="s">
        <v>1664</v>
      </c>
      <c r="I1" s="4" t="s">
        <v>1665</v>
      </c>
      <c r="J1" s="4" t="s">
        <v>1666</v>
      </c>
      <c r="K1" s="4" t="s">
        <v>1667</v>
      </c>
      <c r="L1" s="4" t="s">
        <v>1668</v>
      </c>
    </row>
    <row r="2" spans="1:12" x14ac:dyDescent="0.3">
      <c r="A2" s="4" t="s">
        <v>10</v>
      </c>
      <c r="B2" s="4" t="s">
        <v>1669</v>
      </c>
      <c r="C2" s="15">
        <v>44739</v>
      </c>
      <c r="D2" s="4" t="s">
        <v>1670</v>
      </c>
      <c r="E2" s="4" t="s">
        <v>1671</v>
      </c>
      <c r="F2" s="4">
        <v>72</v>
      </c>
      <c r="G2" s="4" t="s">
        <v>15</v>
      </c>
      <c r="H2" s="16">
        <v>8</v>
      </c>
      <c r="I2" s="17">
        <v>1.372080123313592E-2</v>
      </c>
      <c r="J2" s="4">
        <f>Table_2[[#This Row],[No of Products in one Sale]]*Table_2[[#This Row],[Price of One Product]]</f>
        <v>576</v>
      </c>
      <c r="K2" s="18">
        <f>Table_2[[#This Row],[Revenue-before discount]]*(1-Table_2[[#This Row],[Discount]])</f>
        <v>568.09681848971377</v>
      </c>
      <c r="L2" s="18">
        <f>Table_2[[#This Row],[Revenue]]*Table_2[[#This Row],[Discount]]</f>
        <v>7.7947435276742576</v>
      </c>
    </row>
    <row r="3" spans="1:12" x14ac:dyDescent="0.3">
      <c r="A3" s="4" t="s">
        <v>16</v>
      </c>
      <c r="B3" s="4" t="s">
        <v>1672</v>
      </c>
      <c r="C3" s="15">
        <v>44740</v>
      </c>
      <c r="D3" s="4" t="s">
        <v>1673</v>
      </c>
      <c r="E3" s="4" t="s">
        <v>1674</v>
      </c>
      <c r="F3" s="4">
        <v>65</v>
      </c>
      <c r="G3" s="4" t="s">
        <v>20</v>
      </c>
      <c r="H3" s="16">
        <v>7</v>
      </c>
      <c r="I3" s="17">
        <v>2.2083854314921911E-2</v>
      </c>
      <c r="J3" s="4">
        <f>Table_2[[#This Row],[No of Products in one Sale]]*Table_2[[#This Row],[Price of One Product]]</f>
        <v>455</v>
      </c>
      <c r="K3" s="18">
        <f>Table_2[[#This Row],[Revenue-before discount]]*(1-Table_2[[#This Row],[Discount]])</f>
        <v>444.95184628671052</v>
      </c>
      <c r="L3" s="18">
        <f>Table_2[[#This Row],[Revenue]]*Table_2[[#This Row],[Discount]]</f>
        <v>9.8262517505512434</v>
      </c>
    </row>
    <row r="4" spans="1:12" x14ac:dyDescent="0.3">
      <c r="A4" s="4" t="s">
        <v>21</v>
      </c>
      <c r="B4" s="4" t="s">
        <v>1675</v>
      </c>
      <c r="C4" s="15">
        <v>44734</v>
      </c>
      <c r="D4" s="4" t="s">
        <v>1676</v>
      </c>
      <c r="E4" s="4" t="s">
        <v>1671</v>
      </c>
      <c r="F4" s="4">
        <v>250</v>
      </c>
      <c r="G4" s="4" t="s">
        <v>26</v>
      </c>
      <c r="H4" s="16">
        <v>3</v>
      </c>
      <c r="I4" s="17">
        <v>0.92842323956324613</v>
      </c>
      <c r="J4" s="4">
        <f>Table_2[[#This Row],[No of Products in one Sale]]*Table_2[[#This Row],[Price of One Product]]</f>
        <v>750</v>
      </c>
      <c r="K4" s="18">
        <f>Table_2[[#This Row],[Revenue-before discount]]*(1-Table_2[[#This Row],[Discount]])</f>
        <v>53.682570327565401</v>
      </c>
      <c r="L4" s="18">
        <f>Table_2[[#This Row],[Revenue]]*Table_2[[#This Row],[Discount]]</f>
        <v>49.840145851600063</v>
      </c>
    </row>
    <row r="5" spans="1:12" x14ac:dyDescent="0.3">
      <c r="A5" s="4" t="s">
        <v>27</v>
      </c>
      <c r="B5" s="4" t="s">
        <v>1677</v>
      </c>
      <c r="C5" s="15">
        <v>44737</v>
      </c>
      <c r="D5" s="4" t="s">
        <v>1678</v>
      </c>
      <c r="E5" s="4" t="s">
        <v>1674</v>
      </c>
      <c r="F5" s="4">
        <v>130</v>
      </c>
      <c r="G5" s="4" t="s">
        <v>15</v>
      </c>
      <c r="H5" s="16">
        <v>5</v>
      </c>
      <c r="I5" s="17">
        <v>0.20990358910221096</v>
      </c>
      <c r="J5" s="4">
        <f>Table_2[[#This Row],[No of Products in one Sale]]*Table_2[[#This Row],[Price of One Product]]</f>
        <v>650</v>
      </c>
      <c r="K5" s="18">
        <f>Table_2[[#This Row],[Revenue-before discount]]*(1-Table_2[[#This Row],[Discount]])</f>
        <v>513.56266708356293</v>
      </c>
      <c r="L5" s="18">
        <f>Table_2[[#This Row],[Revenue]]*Table_2[[#This Row],[Discount]]</f>
        <v>107.79864704974376</v>
      </c>
    </row>
    <row r="6" spans="1:12" x14ac:dyDescent="0.3">
      <c r="A6" s="4" t="s">
        <v>30</v>
      </c>
      <c r="B6" s="4" t="s">
        <v>1669</v>
      </c>
      <c r="C6" s="15">
        <v>44735</v>
      </c>
      <c r="D6" s="4" t="s">
        <v>1670</v>
      </c>
      <c r="E6" s="4" t="s">
        <v>1671</v>
      </c>
      <c r="F6" s="4">
        <v>72</v>
      </c>
      <c r="G6" s="4" t="s">
        <v>20</v>
      </c>
      <c r="H6" s="16">
        <v>4</v>
      </c>
      <c r="I6" s="17">
        <v>0.184343159134289</v>
      </c>
      <c r="J6" s="4">
        <f>Table_2[[#This Row],[No of Products in one Sale]]*Table_2[[#This Row],[Price of One Product]]</f>
        <v>288</v>
      </c>
      <c r="K6" s="18">
        <f>Table_2[[#This Row],[Revenue-before discount]]*(1-Table_2[[#This Row],[Discount]])</f>
        <v>234.90917016932477</v>
      </c>
      <c r="L6" s="18">
        <f>Table_2[[#This Row],[Revenue]]*Table_2[[#This Row],[Discount]]</f>
        <v>43.303898538627614</v>
      </c>
    </row>
    <row r="7" spans="1:12" x14ac:dyDescent="0.3">
      <c r="A7" s="4" t="s">
        <v>33</v>
      </c>
      <c r="B7" s="4" t="s">
        <v>1672</v>
      </c>
      <c r="C7" s="15">
        <v>44727</v>
      </c>
      <c r="D7" s="4" t="s">
        <v>1673</v>
      </c>
      <c r="E7" s="4" t="s">
        <v>1674</v>
      </c>
      <c r="F7" s="4">
        <v>65</v>
      </c>
      <c r="G7" s="4" t="s">
        <v>26</v>
      </c>
      <c r="H7" s="16">
        <v>8</v>
      </c>
      <c r="I7" s="17">
        <v>0.11144429073382323</v>
      </c>
      <c r="J7" s="4">
        <f>Table_2[[#This Row],[No of Products in one Sale]]*Table_2[[#This Row],[Price of One Product]]</f>
        <v>520</v>
      </c>
      <c r="K7" s="18">
        <f>Table_2[[#This Row],[Revenue-before discount]]*(1-Table_2[[#This Row],[Discount]])</f>
        <v>462.04896881841194</v>
      </c>
      <c r="L7" s="18">
        <f>Table_2[[#This Row],[Revenue]]*Table_2[[#This Row],[Discount]]</f>
        <v>51.49271961426232</v>
      </c>
    </row>
    <row r="8" spans="1:12" x14ac:dyDescent="0.3">
      <c r="A8" s="4" t="s">
        <v>36</v>
      </c>
      <c r="B8" s="4" t="s">
        <v>1675</v>
      </c>
      <c r="C8" s="15">
        <v>44740</v>
      </c>
      <c r="D8" s="4" t="s">
        <v>1676</v>
      </c>
      <c r="E8" s="4" t="s">
        <v>1671</v>
      </c>
      <c r="F8" s="4">
        <v>250</v>
      </c>
      <c r="G8" s="4" t="s">
        <v>15</v>
      </c>
      <c r="H8" s="16">
        <v>3</v>
      </c>
      <c r="I8" s="17">
        <v>0.56286929186816415</v>
      </c>
      <c r="J8" s="4">
        <f>Table_2[[#This Row],[No of Products in one Sale]]*Table_2[[#This Row],[Price of One Product]]</f>
        <v>750</v>
      </c>
      <c r="K8" s="18">
        <f>Table_2[[#This Row],[Revenue-before discount]]*(1-Table_2[[#This Row],[Discount]])</f>
        <v>327.8480310988769</v>
      </c>
      <c r="L8" s="18">
        <f>Table_2[[#This Row],[Revenue]]*Table_2[[#This Row],[Discount]]</f>
        <v>184.53558910499669</v>
      </c>
    </row>
    <row r="9" spans="1:12" x14ac:dyDescent="0.3">
      <c r="A9" s="4" t="s">
        <v>39</v>
      </c>
      <c r="B9" s="4" t="s">
        <v>1677</v>
      </c>
      <c r="C9" s="15">
        <v>44725</v>
      </c>
      <c r="D9" s="4" t="s">
        <v>1678</v>
      </c>
      <c r="E9" s="4" t="s">
        <v>1674</v>
      </c>
      <c r="F9" s="4">
        <v>130</v>
      </c>
      <c r="G9" s="4" t="s">
        <v>20</v>
      </c>
      <c r="H9" s="16">
        <v>6</v>
      </c>
      <c r="I9" s="17">
        <v>3.138956050307417E-2</v>
      </c>
      <c r="J9" s="4">
        <f>Table_2[[#This Row],[No of Products in one Sale]]*Table_2[[#This Row],[Price of One Product]]</f>
        <v>780</v>
      </c>
      <c r="K9" s="18">
        <f>Table_2[[#This Row],[Revenue-before discount]]*(1-Table_2[[#This Row],[Discount]])</f>
        <v>755.51614280760214</v>
      </c>
      <c r="L9" s="18">
        <f>Table_2[[#This Row],[Revenue]]*Table_2[[#This Row],[Discount]]</f>
        <v>23.71531967570845</v>
      </c>
    </row>
    <row r="10" spans="1:12" x14ac:dyDescent="0.3">
      <c r="A10" s="4" t="s">
        <v>42</v>
      </c>
      <c r="B10" s="4" t="s">
        <v>1679</v>
      </c>
      <c r="C10" s="15">
        <v>44736</v>
      </c>
      <c r="D10" s="4" t="s">
        <v>1680</v>
      </c>
      <c r="E10" s="4" t="s">
        <v>1671</v>
      </c>
      <c r="F10" s="4">
        <v>60</v>
      </c>
      <c r="G10" s="4" t="s">
        <v>26</v>
      </c>
      <c r="H10" s="16">
        <v>7</v>
      </c>
      <c r="I10" s="17">
        <v>0.23798278495106248</v>
      </c>
      <c r="J10" s="4">
        <f>Table_2[[#This Row],[No of Products in one Sale]]*Table_2[[#This Row],[Price of One Product]]</f>
        <v>420</v>
      </c>
      <c r="K10" s="18">
        <f>Table_2[[#This Row],[Revenue-before discount]]*(1-Table_2[[#This Row],[Discount]])</f>
        <v>320.04723032055375</v>
      </c>
      <c r="L10" s="18">
        <f>Table_2[[#This Row],[Revenue]]*Table_2[[#This Row],[Discount]]</f>
        <v>76.165731187559501</v>
      </c>
    </row>
    <row r="11" spans="1:12" x14ac:dyDescent="0.3">
      <c r="A11" s="4" t="s">
        <v>45</v>
      </c>
      <c r="B11" s="4" t="s">
        <v>1669</v>
      </c>
      <c r="C11" s="15">
        <v>44725</v>
      </c>
      <c r="D11" s="4" t="s">
        <v>1670</v>
      </c>
      <c r="E11" s="4" t="s">
        <v>1674</v>
      </c>
      <c r="F11" s="4">
        <v>72</v>
      </c>
      <c r="G11" s="4" t="s">
        <v>15</v>
      </c>
      <c r="H11" s="16">
        <v>9</v>
      </c>
      <c r="I11" s="17">
        <v>0.19712344024473996</v>
      </c>
      <c r="J11" s="4">
        <f>Table_2[[#This Row],[No of Products in one Sale]]*Table_2[[#This Row],[Price of One Product]]</f>
        <v>648</v>
      </c>
      <c r="K11" s="18">
        <f>Table_2[[#This Row],[Revenue-before discount]]*(1-Table_2[[#This Row],[Discount]])</f>
        <v>520.26401072140857</v>
      </c>
      <c r="L11" s="18">
        <f>Table_2[[#This Row],[Revenue]]*Table_2[[#This Row],[Discount]]</f>
        <v>102.55623162893033</v>
      </c>
    </row>
    <row r="12" spans="1:12" x14ac:dyDescent="0.3">
      <c r="A12" s="4" t="s">
        <v>47</v>
      </c>
      <c r="B12" s="4" t="s">
        <v>1672</v>
      </c>
      <c r="C12" s="15">
        <v>44734</v>
      </c>
      <c r="D12" s="4" t="s">
        <v>1673</v>
      </c>
      <c r="E12" s="4" t="s">
        <v>1671</v>
      </c>
      <c r="F12" s="4">
        <v>65</v>
      </c>
      <c r="G12" s="4" t="s">
        <v>20</v>
      </c>
      <c r="H12" s="16">
        <v>4</v>
      </c>
      <c r="I12" s="17">
        <v>6.8295799738434873E-2</v>
      </c>
      <c r="J12" s="4">
        <f>Table_2[[#This Row],[No of Products in one Sale]]*Table_2[[#This Row],[Price of One Product]]</f>
        <v>260</v>
      </c>
      <c r="K12" s="18">
        <f>Table_2[[#This Row],[Revenue-before discount]]*(1-Table_2[[#This Row],[Discount]])</f>
        <v>242.24309206800692</v>
      </c>
      <c r="L12" s="18">
        <f>Table_2[[#This Row],[Revenue]]*Table_2[[#This Row],[Discount]]</f>
        <v>16.544185703895842</v>
      </c>
    </row>
    <row r="13" spans="1:12" x14ac:dyDescent="0.3">
      <c r="A13" s="4" t="s">
        <v>50</v>
      </c>
      <c r="B13" s="4" t="s">
        <v>1675</v>
      </c>
      <c r="C13" s="15">
        <v>44731</v>
      </c>
      <c r="D13" s="4" t="s">
        <v>1676</v>
      </c>
      <c r="E13" s="4" t="s">
        <v>1674</v>
      </c>
      <c r="F13" s="4">
        <v>250</v>
      </c>
      <c r="G13" s="4" t="s">
        <v>26</v>
      </c>
      <c r="H13" s="16">
        <v>3</v>
      </c>
      <c r="I13" s="17">
        <v>1.6828522965904168E-2</v>
      </c>
      <c r="J13" s="4">
        <f>Table_2[[#This Row],[No of Products in one Sale]]*Table_2[[#This Row],[Price of One Product]]</f>
        <v>750</v>
      </c>
      <c r="K13" s="18">
        <f>Table_2[[#This Row],[Revenue-before discount]]*(1-Table_2[[#This Row],[Discount]])</f>
        <v>737.37860777557182</v>
      </c>
      <c r="L13" s="18">
        <f>Table_2[[#This Row],[Revenue]]*Table_2[[#This Row],[Discount]]</f>
        <v>12.408992835517651</v>
      </c>
    </row>
    <row r="14" spans="1:12" x14ac:dyDescent="0.3">
      <c r="A14" s="4" t="s">
        <v>53</v>
      </c>
      <c r="B14" s="4" t="s">
        <v>1677</v>
      </c>
      <c r="C14" s="15">
        <v>44730</v>
      </c>
      <c r="D14" s="4" t="s">
        <v>1678</v>
      </c>
      <c r="E14" s="4" t="s">
        <v>1671</v>
      </c>
      <c r="F14" s="4">
        <v>130</v>
      </c>
      <c r="G14" s="4" t="s">
        <v>15</v>
      </c>
      <c r="H14" s="16">
        <v>5</v>
      </c>
      <c r="I14" s="17">
        <v>0.26661284065553453</v>
      </c>
      <c r="J14" s="4">
        <f>Table_2[[#This Row],[No of Products in one Sale]]*Table_2[[#This Row],[Price of One Product]]</f>
        <v>650</v>
      </c>
      <c r="K14" s="18">
        <f>Table_2[[#This Row],[Revenue-before discount]]*(1-Table_2[[#This Row],[Discount]])</f>
        <v>476.70165357390249</v>
      </c>
      <c r="L14" s="18">
        <f>Table_2[[#This Row],[Revenue]]*Table_2[[#This Row],[Discount]]</f>
        <v>127.09478200452868</v>
      </c>
    </row>
    <row r="15" spans="1:12" x14ac:dyDescent="0.3">
      <c r="A15" s="4" t="s">
        <v>56</v>
      </c>
      <c r="B15" s="4" t="s">
        <v>1669</v>
      </c>
      <c r="C15" s="15">
        <v>44735</v>
      </c>
      <c r="D15" s="4" t="s">
        <v>1670</v>
      </c>
      <c r="E15" s="4" t="s">
        <v>1674</v>
      </c>
      <c r="F15" s="4">
        <v>72</v>
      </c>
      <c r="G15" s="4" t="s">
        <v>20</v>
      </c>
      <c r="H15" s="16">
        <v>12</v>
      </c>
      <c r="I15" s="17">
        <v>0.21251347110701568</v>
      </c>
      <c r="J15" s="4">
        <f>Table_2[[#This Row],[No of Products in one Sale]]*Table_2[[#This Row],[Price of One Product]]</f>
        <v>864</v>
      </c>
      <c r="K15" s="18">
        <f>Table_2[[#This Row],[Revenue-before discount]]*(1-Table_2[[#This Row],[Discount]])</f>
        <v>680.3883609635385</v>
      </c>
      <c r="L15" s="18">
        <f>Table_2[[#This Row],[Revenue]]*Table_2[[#This Row],[Discount]]</f>
        <v>144.59169228917469</v>
      </c>
    </row>
    <row r="16" spans="1:12" x14ac:dyDescent="0.3">
      <c r="A16" s="4" t="s">
        <v>59</v>
      </c>
      <c r="B16" s="4" t="s">
        <v>1672</v>
      </c>
      <c r="C16" s="15">
        <v>44738</v>
      </c>
      <c r="D16" s="4" t="s">
        <v>1673</v>
      </c>
      <c r="E16" s="4" t="s">
        <v>1671</v>
      </c>
      <c r="F16" s="4">
        <v>65</v>
      </c>
      <c r="G16" s="4" t="s">
        <v>26</v>
      </c>
      <c r="H16" s="16">
        <v>4</v>
      </c>
      <c r="I16" s="17">
        <v>0.10994257661413849</v>
      </c>
      <c r="J16" s="4">
        <f>Table_2[[#This Row],[No of Products in one Sale]]*Table_2[[#This Row],[Price of One Product]]</f>
        <v>260</v>
      </c>
      <c r="K16" s="18">
        <f>Table_2[[#This Row],[Revenue-before discount]]*(1-Table_2[[#This Row],[Discount]])</f>
        <v>231.41493008032398</v>
      </c>
      <c r="L16" s="18">
        <f>Table_2[[#This Row],[Revenue]]*Table_2[[#This Row],[Discount]]</f>
        <v>25.442353680011522</v>
      </c>
    </row>
    <row r="17" spans="1:12" x14ac:dyDescent="0.3">
      <c r="A17" s="4" t="s">
        <v>61</v>
      </c>
      <c r="B17" s="4" t="s">
        <v>1675</v>
      </c>
      <c r="C17" s="15">
        <v>44738</v>
      </c>
      <c r="D17" s="4" t="s">
        <v>1676</v>
      </c>
      <c r="E17" s="4" t="s">
        <v>1674</v>
      </c>
      <c r="F17" s="4">
        <v>250</v>
      </c>
      <c r="G17" s="4" t="s">
        <v>15</v>
      </c>
      <c r="H17" s="16">
        <v>3</v>
      </c>
      <c r="I17" s="17">
        <v>0.53607498908607099</v>
      </c>
      <c r="J17" s="4">
        <f>Table_2[[#This Row],[No of Products in one Sale]]*Table_2[[#This Row],[Price of One Product]]</f>
        <v>750</v>
      </c>
      <c r="K17" s="18">
        <f>Table_2[[#This Row],[Revenue-before discount]]*(1-Table_2[[#This Row],[Discount]])</f>
        <v>347.94375818544677</v>
      </c>
      <c r="L17" s="18">
        <f>Table_2[[#This Row],[Revenue]]*Table_2[[#This Row],[Discount]]</f>
        <v>186.52394637182991</v>
      </c>
    </row>
    <row r="18" spans="1:12" x14ac:dyDescent="0.3">
      <c r="A18" s="4" t="s">
        <v>64</v>
      </c>
      <c r="B18" s="4" t="s">
        <v>1677</v>
      </c>
      <c r="C18" s="15">
        <v>44725</v>
      </c>
      <c r="D18" s="4" t="s">
        <v>1678</v>
      </c>
      <c r="E18" s="4" t="s">
        <v>1671</v>
      </c>
      <c r="F18" s="4">
        <v>130</v>
      </c>
      <c r="G18" s="4" t="s">
        <v>20</v>
      </c>
      <c r="H18" s="16">
        <v>5</v>
      </c>
      <c r="I18" s="17">
        <v>3.7515550327758003E-2</v>
      </c>
      <c r="J18" s="4">
        <f>Table_2[[#This Row],[No of Products in one Sale]]*Table_2[[#This Row],[Price of One Product]]</f>
        <v>650</v>
      </c>
      <c r="K18" s="18">
        <f>Table_2[[#This Row],[Revenue-before discount]]*(1-Table_2[[#This Row],[Discount]])</f>
        <v>625.61489228695734</v>
      </c>
      <c r="L18" s="18">
        <f>Table_2[[#This Row],[Revenue]]*Table_2[[#This Row],[Discount]]</f>
        <v>23.470286977386252</v>
      </c>
    </row>
    <row r="19" spans="1:12" x14ac:dyDescent="0.3">
      <c r="A19" s="4" t="s">
        <v>66</v>
      </c>
      <c r="B19" s="4" t="s">
        <v>1679</v>
      </c>
      <c r="C19" s="15">
        <v>44730</v>
      </c>
      <c r="D19" s="4" t="s">
        <v>1680</v>
      </c>
      <c r="E19" s="4" t="s">
        <v>1671</v>
      </c>
      <c r="F19" s="4">
        <v>60</v>
      </c>
      <c r="G19" s="4" t="s">
        <v>26</v>
      </c>
      <c r="H19" s="16">
        <v>13</v>
      </c>
      <c r="I19" s="17">
        <v>2.4938289886663061E-2</v>
      </c>
      <c r="J19" s="4">
        <f>Table_2[[#This Row],[No of Products in one Sale]]*Table_2[[#This Row],[Price of One Product]]</f>
        <v>780</v>
      </c>
      <c r="K19" s="18">
        <f>Table_2[[#This Row],[Revenue-before discount]]*(1-Table_2[[#This Row],[Discount]])</f>
        <v>760.54813388840284</v>
      </c>
      <c r="L19" s="18">
        <f>Table_2[[#This Row],[Revenue]]*Table_2[[#This Row],[Discount]]</f>
        <v>18.96676983566962</v>
      </c>
    </row>
    <row r="20" spans="1:12" x14ac:dyDescent="0.3">
      <c r="A20" s="4" t="s">
        <v>68</v>
      </c>
      <c r="B20" s="4" t="s">
        <v>1681</v>
      </c>
      <c r="C20" s="15">
        <v>44738</v>
      </c>
      <c r="D20" s="4" t="s">
        <v>1682</v>
      </c>
      <c r="E20" s="4" t="s">
        <v>1674</v>
      </c>
      <c r="F20" s="4">
        <v>95</v>
      </c>
      <c r="G20" s="4" t="s">
        <v>15</v>
      </c>
      <c r="H20" s="16">
        <v>5</v>
      </c>
      <c r="I20" s="17">
        <v>1.0123391970414241E-2</v>
      </c>
      <c r="J20" s="4">
        <f>Table_2[[#This Row],[No of Products in one Sale]]*Table_2[[#This Row],[Price of One Product]]</f>
        <v>475</v>
      </c>
      <c r="K20" s="18">
        <f>Table_2[[#This Row],[Revenue-before discount]]*(1-Table_2[[#This Row],[Discount]])</f>
        <v>470.19138881405325</v>
      </c>
      <c r="L20" s="18">
        <f>Table_2[[#This Row],[Revenue]]*Table_2[[#This Row],[Discount]]</f>
        <v>4.7599317300781072</v>
      </c>
    </row>
    <row r="21" spans="1:12" x14ac:dyDescent="0.3">
      <c r="A21" s="4" t="s">
        <v>71</v>
      </c>
      <c r="B21" s="4" t="s">
        <v>1669</v>
      </c>
      <c r="C21" s="15">
        <v>44730</v>
      </c>
      <c r="D21" s="4" t="s">
        <v>1670</v>
      </c>
      <c r="E21" s="4" t="s">
        <v>1674</v>
      </c>
      <c r="F21" s="4">
        <v>72</v>
      </c>
      <c r="G21" s="4" t="s">
        <v>20</v>
      </c>
      <c r="H21" s="16">
        <v>5</v>
      </c>
      <c r="I21" s="17">
        <v>0.1308869366379137</v>
      </c>
      <c r="J21" s="4">
        <f>Table_2[[#This Row],[No of Products in one Sale]]*Table_2[[#This Row],[Price of One Product]]</f>
        <v>360</v>
      </c>
      <c r="K21" s="18">
        <f>Table_2[[#This Row],[Revenue-before discount]]*(1-Table_2[[#This Row],[Discount]])</f>
        <v>312.88070281035107</v>
      </c>
      <c r="L21" s="18">
        <f>Table_2[[#This Row],[Revenue]]*Table_2[[#This Row],[Discount]]</f>
        <v>40.951996723964328</v>
      </c>
    </row>
    <row r="22" spans="1:12" x14ac:dyDescent="0.3">
      <c r="A22" s="4" t="s">
        <v>74</v>
      </c>
      <c r="B22" s="4" t="s">
        <v>1672</v>
      </c>
      <c r="C22" s="15">
        <v>44738</v>
      </c>
      <c r="D22" s="4" t="s">
        <v>1673</v>
      </c>
      <c r="E22" s="4" t="s">
        <v>1674</v>
      </c>
      <c r="F22" s="4">
        <v>65</v>
      </c>
      <c r="G22" s="4" t="s">
        <v>26</v>
      </c>
      <c r="H22" s="16">
        <v>4</v>
      </c>
      <c r="I22" s="17">
        <v>6.6961969492996459E-2</v>
      </c>
      <c r="J22" s="4">
        <f>Table_2[[#This Row],[No of Products in one Sale]]*Table_2[[#This Row],[Price of One Product]]</f>
        <v>260</v>
      </c>
      <c r="K22" s="18">
        <f>Table_2[[#This Row],[Revenue-before discount]]*(1-Table_2[[#This Row],[Discount]])</f>
        <v>242.58988793182093</v>
      </c>
      <c r="L22" s="18">
        <f>Table_2[[#This Row],[Revenue]]*Table_2[[#This Row],[Discount]]</f>
        <v>16.244296675000022</v>
      </c>
    </row>
    <row r="23" spans="1:12" x14ac:dyDescent="0.3">
      <c r="A23" s="4" t="s">
        <v>77</v>
      </c>
      <c r="B23" s="4" t="s">
        <v>1675</v>
      </c>
      <c r="C23" s="15">
        <v>44734</v>
      </c>
      <c r="D23" s="4" t="s">
        <v>1676</v>
      </c>
      <c r="E23" s="4" t="s">
        <v>1671</v>
      </c>
      <c r="F23" s="4">
        <v>250</v>
      </c>
      <c r="G23" s="4" t="s">
        <v>15</v>
      </c>
      <c r="H23" s="16">
        <v>3</v>
      </c>
      <c r="I23" s="17">
        <v>0.36350761794645753</v>
      </c>
      <c r="J23" s="4">
        <f>Table_2[[#This Row],[No of Products in one Sale]]*Table_2[[#This Row],[Price of One Product]]</f>
        <v>750</v>
      </c>
      <c r="K23" s="18">
        <f>Table_2[[#This Row],[Revenue-before discount]]*(1-Table_2[[#This Row],[Discount]])</f>
        <v>477.36928654015679</v>
      </c>
      <c r="L23" s="18">
        <f>Table_2[[#This Row],[Revenue]]*Table_2[[#This Row],[Discount]]</f>
        <v>173.52737223101232</v>
      </c>
    </row>
    <row r="24" spans="1:12" x14ac:dyDescent="0.3">
      <c r="A24" s="4" t="s">
        <v>80</v>
      </c>
      <c r="B24" s="4" t="s">
        <v>1677</v>
      </c>
      <c r="C24" s="15">
        <v>44729</v>
      </c>
      <c r="D24" s="4" t="s">
        <v>1678</v>
      </c>
      <c r="E24" s="4" t="s">
        <v>1671</v>
      </c>
      <c r="F24" s="4">
        <v>130</v>
      </c>
      <c r="G24" s="4" t="s">
        <v>20</v>
      </c>
      <c r="H24" s="16">
        <v>6</v>
      </c>
      <c r="I24" s="17">
        <v>0.30841415491993102</v>
      </c>
      <c r="J24" s="4">
        <f>Table_2[[#This Row],[No of Products in one Sale]]*Table_2[[#This Row],[Price of One Product]]</f>
        <v>780</v>
      </c>
      <c r="K24" s="18">
        <f>Table_2[[#This Row],[Revenue-before discount]]*(1-Table_2[[#This Row],[Discount]])</f>
        <v>539.43695916245372</v>
      </c>
      <c r="L24" s="18">
        <f>Table_2[[#This Row],[Revenue]]*Table_2[[#This Row],[Discount]]</f>
        <v>166.36999389266549</v>
      </c>
    </row>
    <row r="25" spans="1:12" x14ac:dyDescent="0.3">
      <c r="A25" s="4" t="s">
        <v>83</v>
      </c>
      <c r="B25" s="4" t="s">
        <v>1669</v>
      </c>
      <c r="C25" s="15">
        <v>44730</v>
      </c>
      <c r="D25" s="4" t="s">
        <v>1670</v>
      </c>
      <c r="E25" s="4" t="s">
        <v>1671</v>
      </c>
      <c r="F25" s="4">
        <v>72</v>
      </c>
      <c r="G25" s="4" t="s">
        <v>26</v>
      </c>
      <c r="H25" s="16">
        <v>8</v>
      </c>
      <c r="I25" s="17">
        <v>0.21287301321989574</v>
      </c>
      <c r="J25" s="4">
        <f>Table_2[[#This Row],[No of Products in one Sale]]*Table_2[[#This Row],[Price of One Product]]</f>
        <v>576</v>
      </c>
      <c r="K25" s="18">
        <f>Table_2[[#This Row],[Revenue-before discount]]*(1-Table_2[[#This Row],[Discount]])</f>
        <v>453.38514438534008</v>
      </c>
      <c r="L25" s="18">
        <f>Table_2[[#This Row],[Revenue]]*Table_2[[#This Row],[Discount]]</f>
        <v>96.51346183444484</v>
      </c>
    </row>
    <row r="26" spans="1:12" x14ac:dyDescent="0.3">
      <c r="A26" s="4" t="s">
        <v>86</v>
      </c>
      <c r="B26" s="4" t="s">
        <v>1672</v>
      </c>
      <c r="C26" s="15">
        <v>44728</v>
      </c>
      <c r="D26" s="4" t="s">
        <v>1673</v>
      </c>
      <c r="E26" s="4" t="s">
        <v>1671</v>
      </c>
      <c r="F26" s="4">
        <v>65</v>
      </c>
      <c r="G26" s="4" t="s">
        <v>15</v>
      </c>
      <c r="H26" s="16">
        <v>5</v>
      </c>
      <c r="I26" s="17">
        <v>0.11047742601795077</v>
      </c>
      <c r="J26" s="4">
        <f>Table_2[[#This Row],[No of Products in one Sale]]*Table_2[[#This Row],[Price of One Product]]</f>
        <v>325</v>
      </c>
      <c r="K26" s="18">
        <f>Table_2[[#This Row],[Revenue-before discount]]*(1-Table_2[[#This Row],[Discount]])</f>
        <v>289.09483654416601</v>
      </c>
      <c r="L26" s="18">
        <f>Table_2[[#This Row],[Revenue]]*Table_2[[#This Row],[Discount]]</f>
        <v>31.938453416479671</v>
      </c>
    </row>
    <row r="27" spans="1:12" x14ac:dyDescent="0.3">
      <c r="A27" s="4" t="s">
        <v>89</v>
      </c>
      <c r="B27" s="4" t="s">
        <v>1675</v>
      </c>
      <c r="C27" s="15">
        <v>44735</v>
      </c>
      <c r="D27" s="4" t="s">
        <v>1676</v>
      </c>
      <c r="E27" s="4" t="s">
        <v>1671</v>
      </c>
      <c r="F27" s="4">
        <v>250</v>
      </c>
      <c r="G27" s="4" t="s">
        <v>20</v>
      </c>
      <c r="H27" s="16">
        <v>2</v>
      </c>
      <c r="I27" s="17">
        <v>4.8799156151631218E-2</v>
      </c>
      <c r="J27" s="4">
        <f>Table_2[[#This Row],[No of Products in one Sale]]*Table_2[[#This Row],[Price of One Product]]</f>
        <v>500</v>
      </c>
      <c r="K27" s="18">
        <f>Table_2[[#This Row],[Revenue-before discount]]*(1-Table_2[[#This Row],[Discount]])</f>
        <v>475.60042192418439</v>
      </c>
      <c r="L27" s="18">
        <f>Table_2[[#This Row],[Revenue]]*Table_2[[#This Row],[Discount]]</f>
        <v>23.208899255259965</v>
      </c>
    </row>
    <row r="28" spans="1:12" x14ac:dyDescent="0.3">
      <c r="A28" s="4" t="s">
        <v>92</v>
      </c>
      <c r="B28" s="4" t="s">
        <v>1677</v>
      </c>
      <c r="C28" s="15">
        <v>44738</v>
      </c>
      <c r="D28" s="4" t="s">
        <v>1678</v>
      </c>
      <c r="E28" s="4" t="s">
        <v>1671</v>
      </c>
      <c r="F28" s="4">
        <v>130</v>
      </c>
      <c r="G28" s="4" t="s">
        <v>26</v>
      </c>
      <c r="H28" s="16">
        <v>3</v>
      </c>
      <c r="I28" s="17">
        <v>0.27879506176921365</v>
      </c>
      <c r="J28" s="4">
        <f>Table_2[[#This Row],[No of Products in one Sale]]*Table_2[[#This Row],[Price of One Product]]</f>
        <v>390</v>
      </c>
      <c r="K28" s="18">
        <f>Table_2[[#This Row],[Revenue-before discount]]*(1-Table_2[[#This Row],[Discount]])</f>
        <v>281.26992591000669</v>
      </c>
      <c r="L28" s="18">
        <f>Table_2[[#This Row],[Revenue]]*Table_2[[#This Row],[Discount]]</f>
        <v>78.416666367902465</v>
      </c>
    </row>
    <row r="29" spans="1:12" x14ac:dyDescent="0.3">
      <c r="A29" s="4" t="s">
        <v>95</v>
      </c>
      <c r="B29" s="4" t="s">
        <v>1679</v>
      </c>
      <c r="C29" s="15">
        <v>44738</v>
      </c>
      <c r="D29" s="4" t="s">
        <v>1680</v>
      </c>
      <c r="E29" s="4" t="s">
        <v>1671</v>
      </c>
      <c r="F29" s="4">
        <v>60</v>
      </c>
      <c r="G29" s="4" t="s">
        <v>15</v>
      </c>
      <c r="H29" s="16">
        <v>14</v>
      </c>
      <c r="I29" s="17">
        <v>7.6045534046593019E-2</v>
      </c>
      <c r="J29" s="4">
        <f>Table_2[[#This Row],[No of Products in one Sale]]*Table_2[[#This Row],[Price of One Product]]</f>
        <v>840</v>
      </c>
      <c r="K29" s="18">
        <f>Table_2[[#This Row],[Revenue-before discount]]*(1-Table_2[[#This Row],[Discount]])</f>
        <v>776.12175140086185</v>
      </c>
      <c r="L29" s="18">
        <f>Table_2[[#This Row],[Revenue]]*Table_2[[#This Row],[Discount]]</f>
        <v>59.020593070455647</v>
      </c>
    </row>
    <row r="30" spans="1:12" x14ac:dyDescent="0.3">
      <c r="A30" s="4" t="s">
        <v>99</v>
      </c>
      <c r="B30" s="4" t="s">
        <v>1669</v>
      </c>
      <c r="C30" s="15">
        <v>44734</v>
      </c>
      <c r="D30" s="4" t="s">
        <v>1670</v>
      </c>
      <c r="E30" s="4" t="s">
        <v>1671</v>
      </c>
      <c r="F30" s="4">
        <v>72</v>
      </c>
      <c r="G30" s="4" t="s">
        <v>20</v>
      </c>
      <c r="H30" s="16">
        <v>12</v>
      </c>
      <c r="I30" s="17">
        <v>0.12055762754740325</v>
      </c>
      <c r="J30" s="4">
        <f>Table_2[[#This Row],[No of Products in one Sale]]*Table_2[[#This Row],[Price of One Product]]</f>
        <v>864</v>
      </c>
      <c r="K30" s="18">
        <f>Table_2[[#This Row],[Revenue-before discount]]*(1-Table_2[[#This Row],[Discount]])</f>
        <v>759.83820979904351</v>
      </c>
      <c r="L30" s="18">
        <f>Table_2[[#This Row],[Revenue]]*Table_2[[#This Row],[Discount]]</f>
        <v>91.604291893238738</v>
      </c>
    </row>
    <row r="31" spans="1:12" x14ac:dyDescent="0.3">
      <c r="A31" s="4" t="s">
        <v>102</v>
      </c>
      <c r="B31" s="4" t="s">
        <v>1672</v>
      </c>
      <c r="C31" s="15">
        <v>44727</v>
      </c>
      <c r="D31" s="4" t="s">
        <v>1673</v>
      </c>
      <c r="E31" s="4" t="s">
        <v>1671</v>
      </c>
      <c r="F31" s="4">
        <v>65</v>
      </c>
      <c r="G31" s="4" t="s">
        <v>26</v>
      </c>
      <c r="H31" s="16">
        <v>5</v>
      </c>
      <c r="I31" s="17">
        <v>0.30283946337780637</v>
      </c>
      <c r="J31" s="4">
        <f>Table_2[[#This Row],[No of Products in one Sale]]*Table_2[[#This Row],[Price of One Product]]</f>
        <v>325</v>
      </c>
      <c r="K31" s="18">
        <f>Table_2[[#This Row],[Revenue-before discount]]*(1-Table_2[[#This Row],[Discount]])</f>
        <v>226.5771744022129</v>
      </c>
      <c r="L31" s="18">
        <f>Table_2[[#This Row],[Revenue]]*Table_2[[#This Row],[Discount]]</f>
        <v>68.616509909625805</v>
      </c>
    </row>
    <row r="32" spans="1:12" x14ac:dyDescent="0.3">
      <c r="A32" s="4" t="s">
        <v>105</v>
      </c>
      <c r="B32" s="4" t="s">
        <v>1675</v>
      </c>
      <c r="C32" s="15">
        <v>44729</v>
      </c>
      <c r="D32" s="4" t="s">
        <v>1676</v>
      </c>
      <c r="E32" s="4" t="s">
        <v>1674</v>
      </c>
      <c r="F32" s="4">
        <v>250</v>
      </c>
      <c r="G32" s="4" t="s">
        <v>15</v>
      </c>
      <c r="H32" s="16">
        <v>1</v>
      </c>
      <c r="I32" s="17">
        <v>0.41401829873258272</v>
      </c>
      <c r="J32" s="4">
        <f>Table_2[[#This Row],[No of Products in one Sale]]*Table_2[[#This Row],[Price of One Product]]</f>
        <v>250</v>
      </c>
      <c r="K32" s="18">
        <f>Table_2[[#This Row],[Revenue-before discount]]*(1-Table_2[[#This Row],[Discount]])</f>
        <v>146.49542531685432</v>
      </c>
      <c r="L32" s="18">
        <f>Table_2[[#This Row],[Revenue]]*Table_2[[#This Row],[Discount]]</f>
        <v>60.651786761790156</v>
      </c>
    </row>
    <row r="33" spans="1:12" x14ac:dyDescent="0.3">
      <c r="A33" s="4" t="s">
        <v>108</v>
      </c>
      <c r="B33" s="4" t="s">
        <v>1677</v>
      </c>
      <c r="C33" s="15">
        <v>44726</v>
      </c>
      <c r="D33" s="4" t="s">
        <v>1678</v>
      </c>
      <c r="E33" s="4" t="s">
        <v>1671</v>
      </c>
      <c r="F33" s="4">
        <v>130</v>
      </c>
      <c r="G33" s="4" t="s">
        <v>20</v>
      </c>
      <c r="H33" s="16">
        <v>4</v>
      </c>
      <c r="I33" s="17">
        <v>6.1603660271292333E-3</v>
      </c>
      <c r="J33" s="4">
        <f>Table_2[[#This Row],[No of Products in one Sale]]*Table_2[[#This Row],[Price of One Product]]</f>
        <v>520</v>
      </c>
      <c r="K33" s="18">
        <f>Table_2[[#This Row],[Revenue-before discount]]*(1-Table_2[[#This Row],[Discount]])</f>
        <v>516.79660966589279</v>
      </c>
      <c r="L33" s="18">
        <f>Table_2[[#This Row],[Revenue]]*Table_2[[#This Row],[Discount]]</f>
        <v>3.183656277121333</v>
      </c>
    </row>
    <row r="34" spans="1:12" x14ac:dyDescent="0.3">
      <c r="A34" s="4" t="s">
        <v>111</v>
      </c>
      <c r="B34" s="4" t="s">
        <v>1669</v>
      </c>
      <c r="C34" s="15">
        <v>44733</v>
      </c>
      <c r="D34" s="4" t="s">
        <v>1670</v>
      </c>
      <c r="E34" s="4" t="s">
        <v>1671</v>
      </c>
      <c r="F34" s="4">
        <v>72</v>
      </c>
      <c r="G34" s="4" t="s">
        <v>26</v>
      </c>
      <c r="H34" s="16">
        <v>8</v>
      </c>
      <c r="I34" s="17">
        <v>0.10495963672233184</v>
      </c>
      <c r="J34" s="4">
        <f>Table_2[[#This Row],[No of Products in one Sale]]*Table_2[[#This Row],[Price of One Product]]</f>
        <v>576</v>
      </c>
      <c r="K34" s="18">
        <f>Table_2[[#This Row],[Revenue-before discount]]*(1-Table_2[[#This Row],[Discount]])</f>
        <v>515.54324924793684</v>
      </c>
      <c r="L34" s="18">
        <f>Table_2[[#This Row],[Revenue]]*Table_2[[#This Row],[Discount]]</f>
        <v>54.111232155714028</v>
      </c>
    </row>
    <row r="35" spans="1:12" x14ac:dyDescent="0.3">
      <c r="A35" s="4" t="s">
        <v>113</v>
      </c>
      <c r="B35" s="4" t="s">
        <v>1672</v>
      </c>
      <c r="C35" s="15">
        <v>44730</v>
      </c>
      <c r="D35" s="4" t="s">
        <v>1673</v>
      </c>
      <c r="E35" s="4" t="s">
        <v>1671</v>
      </c>
      <c r="F35" s="4">
        <v>65</v>
      </c>
      <c r="G35" s="4" t="s">
        <v>15</v>
      </c>
      <c r="H35" s="16">
        <v>12</v>
      </c>
      <c r="I35" s="17">
        <v>0.29377273906475571</v>
      </c>
      <c r="J35" s="4">
        <f>Table_2[[#This Row],[No of Products in one Sale]]*Table_2[[#This Row],[Price of One Product]]</f>
        <v>780</v>
      </c>
      <c r="K35" s="18">
        <f>Table_2[[#This Row],[Revenue-before discount]]*(1-Table_2[[#This Row],[Discount]])</f>
        <v>550.85726352949052</v>
      </c>
      <c r="L35" s="18">
        <f>Table_2[[#This Row],[Revenue]]*Table_2[[#This Row],[Discount]]</f>
        <v>161.82684714077439</v>
      </c>
    </row>
    <row r="36" spans="1:12" x14ac:dyDescent="0.3">
      <c r="A36" s="4" t="s">
        <v>116</v>
      </c>
      <c r="B36" s="4" t="s">
        <v>1675</v>
      </c>
      <c r="C36" s="15">
        <v>44736</v>
      </c>
      <c r="D36" s="4" t="s">
        <v>1676</v>
      </c>
      <c r="E36" s="4" t="s">
        <v>1671</v>
      </c>
      <c r="F36" s="4">
        <v>250</v>
      </c>
      <c r="G36" s="4" t="s">
        <v>20</v>
      </c>
      <c r="H36" s="16">
        <v>3</v>
      </c>
      <c r="I36" s="17">
        <v>0.56559810101924179</v>
      </c>
      <c r="J36" s="4">
        <f>Table_2[[#This Row],[No of Products in one Sale]]*Table_2[[#This Row],[Price of One Product]]</f>
        <v>750</v>
      </c>
      <c r="K36" s="18">
        <f>Table_2[[#This Row],[Revenue-before discount]]*(1-Table_2[[#This Row],[Discount]])</f>
        <v>325.80142423556867</v>
      </c>
      <c r="L36" s="18">
        <f>Table_2[[#This Row],[Revenue]]*Table_2[[#This Row],[Discount]]</f>
        <v>184.27266685700204</v>
      </c>
    </row>
    <row r="37" spans="1:12" x14ac:dyDescent="0.3">
      <c r="A37" s="4" t="s">
        <v>118</v>
      </c>
      <c r="B37" s="4" t="s">
        <v>1677</v>
      </c>
      <c r="C37" s="15">
        <v>44732</v>
      </c>
      <c r="D37" s="4" t="s">
        <v>1678</v>
      </c>
      <c r="E37" s="4" t="s">
        <v>1671</v>
      </c>
      <c r="F37" s="4">
        <v>130</v>
      </c>
      <c r="G37" s="4" t="s">
        <v>26</v>
      </c>
      <c r="H37" s="16">
        <v>3</v>
      </c>
      <c r="I37" s="17">
        <v>0.14180367825735268</v>
      </c>
      <c r="J37" s="4">
        <f>Table_2[[#This Row],[No of Products in one Sale]]*Table_2[[#This Row],[Price of One Product]]</f>
        <v>390</v>
      </c>
      <c r="K37" s="18">
        <f>Table_2[[#This Row],[Revenue-before discount]]*(1-Table_2[[#This Row],[Discount]])</f>
        <v>334.69656547963245</v>
      </c>
      <c r="L37" s="18">
        <f>Table_2[[#This Row],[Revenue]]*Table_2[[#This Row],[Discount]]</f>
        <v>47.461204085114773</v>
      </c>
    </row>
    <row r="38" spans="1:12" x14ac:dyDescent="0.3">
      <c r="A38" s="4" t="s">
        <v>120</v>
      </c>
      <c r="B38" s="4" t="s">
        <v>1679</v>
      </c>
      <c r="C38" s="15">
        <v>44732</v>
      </c>
      <c r="D38" s="4" t="s">
        <v>1680</v>
      </c>
      <c r="E38" s="4" t="s">
        <v>1674</v>
      </c>
      <c r="F38" s="4">
        <v>60</v>
      </c>
      <c r="G38" s="4" t="s">
        <v>15</v>
      </c>
      <c r="H38" s="16">
        <v>11</v>
      </c>
      <c r="I38" s="17">
        <v>0.19727585407121537</v>
      </c>
      <c r="J38" s="4">
        <f>Table_2[[#This Row],[No of Products in one Sale]]*Table_2[[#This Row],[Price of One Product]]</f>
        <v>660</v>
      </c>
      <c r="K38" s="18">
        <f>Table_2[[#This Row],[Revenue-before discount]]*(1-Table_2[[#This Row],[Discount]])</f>
        <v>529.79793631299788</v>
      </c>
      <c r="L38" s="18">
        <f>Table_2[[#This Row],[Revenue]]*Table_2[[#This Row],[Discount]]</f>
        <v>104.51634037131402</v>
      </c>
    </row>
    <row r="39" spans="1:12" x14ac:dyDescent="0.3">
      <c r="A39" s="4" t="s">
        <v>122</v>
      </c>
      <c r="B39" s="4" t="s">
        <v>1681</v>
      </c>
      <c r="C39" s="15">
        <v>44731</v>
      </c>
      <c r="D39" s="4" t="s">
        <v>1682</v>
      </c>
      <c r="E39" s="4" t="s">
        <v>1671</v>
      </c>
      <c r="F39" s="4">
        <v>95</v>
      </c>
      <c r="G39" s="4" t="s">
        <v>20</v>
      </c>
      <c r="H39" s="16">
        <v>8</v>
      </c>
      <c r="I39" s="17">
        <v>0.16026707373910823</v>
      </c>
      <c r="J39" s="4">
        <f>Table_2[[#This Row],[No of Products in one Sale]]*Table_2[[#This Row],[Price of One Product]]</f>
        <v>760</v>
      </c>
      <c r="K39" s="18">
        <f>Table_2[[#This Row],[Revenue-before discount]]*(1-Table_2[[#This Row],[Discount]])</f>
        <v>638.19702395827778</v>
      </c>
      <c r="L39" s="18">
        <f>Table_2[[#This Row],[Revenue]]*Table_2[[#This Row],[Discount]]</f>
        <v>102.28196949880072</v>
      </c>
    </row>
    <row r="40" spans="1:12" x14ac:dyDescent="0.3">
      <c r="A40" s="4" t="s">
        <v>124</v>
      </c>
      <c r="B40" s="4" t="s">
        <v>1669</v>
      </c>
      <c r="C40" s="15">
        <v>44735</v>
      </c>
      <c r="D40" s="4" t="s">
        <v>1670</v>
      </c>
      <c r="E40" s="4" t="s">
        <v>1671</v>
      </c>
      <c r="F40" s="4">
        <v>72</v>
      </c>
      <c r="G40" s="4" t="s">
        <v>26</v>
      </c>
      <c r="H40" s="16">
        <v>5</v>
      </c>
      <c r="I40" s="17">
        <v>3.6754234817017679E-2</v>
      </c>
      <c r="J40" s="4">
        <f>Table_2[[#This Row],[No of Products in one Sale]]*Table_2[[#This Row],[Price of One Product]]</f>
        <v>360</v>
      </c>
      <c r="K40" s="18">
        <f>Table_2[[#This Row],[Revenue-before discount]]*(1-Table_2[[#This Row],[Discount]])</f>
        <v>346.76847546587362</v>
      </c>
      <c r="L40" s="18">
        <f>Table_2[[#This Row],[Revenue]]*Table_2[[#This Row],[Discount]]</f>
        <v>12.745209974411953</v>
      </c>
    </row>
    <row r="41" spans="1:12" x14ac:dyDescent="0.3">
      <c r="A41" s="4" t="s">
        <v>127</v>
      </c>
      <c r="B41" s="4" t="s">
        <v>1672</v>
      </c>
      <c r="C41" s="15">
        <v>44728</v>
      </c>
      <c r="D41" s="4" t="s">
        <v>1673</v>
      </c>
      <c r="E41" s="4" t="s">
        <v>1671</v>
      </c>
      <c r="F41" s="4">
        <v>65</v>
      </c>
      <c r="G41" s="4" t="s">
        <v>15</v>
      </c>
      <c r="H41" s="16">
        <v>6</v>
      </c>
      <c r="I41" s="17">
        <v>0.12047427034169578</v>
      </c>
      <c r="J41" s="4">
        <f>Table_2[[#This Row],[No of Products in one Sale]]*Table_2[[#This Row],[Price of One Product]]</f>
        <v>390</v>
      </c>
      <c r="K41" s="18">
        <f>Table_2[[#This Row],[Revenue-before discount]]*(1-Table_2[[#This Row],[Discount]])</f>
        <v>343.01503456673862</v>
      </c>
      <c r="L41" s="18">
        <f>Table_2[[#This Row],[Revenue]]*Table_2[[#This Row],[Discount]]</f>
        <v>41.324486005659388</v>
      </c>
    </row>
    <row r="42" spans="1:12" x14ac:dyDescent="0.3">
      <c r="A42" s="4" t="s">
        <v>130</v>
      </c>
      <c r="B42" s="4" t="s">
        <v>1675</v>
      </c>
      <c r="C42" s="15">
        <v>44727</v>
      </c>
      <c r="D42" s="4" t="s">
        <v>1676</v>
      </c>
      <c r="E42" s="4" t="s">
        <v>1674</v>
      </c>
      <c r="F42" s="4">
        <v>250</v>
      </c>
      <c r="G42" s="4" t="s">
        <v>20</v>
      </c>
      <c r="H42" s="16">
        <v>1</v>
      </c>
      <c r="I42" s="17">
        <v>0.38636401364592987</v>
      </c>
      <c r="J42" s="4">
        <f>Table_2[[#This Row],[No of Products in one Sale]]*Table_2[[#This Row],[Price of One Product]]</f>
        <v>250</v>
      </c>
      <c r="K42" s="18">
        <f>Table_2[[#This Row],[Revenue-before discount]]*(1-Table_2[[#This Row],[Discount]])</f>
        <v>153.40899658851754</v>
      </c>
      <c r="L42" s="18">
        <f>Table_2[[#This Row],[Revenue]]*Table_2[[#This Row],[Discount]]</f>
        <v>59.271715651334397</v>
      </c>
    </row>
    <row r="43" spans="1:12" x14ac:dyDescent="0.3">
      <c r="A43" s="4" t="s">
        <v>132</v>
      </c>
      <c r="B43" s="4" t="s">
        <v>1677</v>
      </c>
      <c r="C43" s="15">
        <v>44731</v>
      </c>
      <c r="D43" s="4" t="s">
        <v>1678</v>
      </c>
      <c r="E43" s="4" t="s">
        <v>1674</v>
      </c>
      <c r="F43" s="4">
        <v>130</v>
      </c>
      <c r="G43" s="4" t="s">
        <v>26</v>
      </c>
      <c r="H43" s="16">
        <v>7</v>
      </c>
      <c r="I43" s="17">
        <v>0.25111930985495906</v>
      </c>
      <c r="J43" s="4">
        <f>Table_2[[#This Row],[No of Products in one Sale]]*Table_2[[#This Row],[Price of One Product]]</f>
        <v>910</v>
      </c>
      <c r="K43" s="18">
        <f>Table_2[[#This Row],[Revenue-before discount]]*(1-Table_2[[#This Row],[Discount]])</f>
        <v>681.48142803198721</v>
      </c>
      <c r="L43" s="18">
        <f>Table_2[[#This Row],[Revenue]]*Table_2[[#This Row],[Discount]]</f>
        <v>171.13314588636459</v>
      </c>
    </row>
    <row r="44" spans="1:12" x14ac:dyDescent="0.3">
      <c r="A44" s="4" t="s">
        <v>135</v>
      </c>
      <c r="B44" s="4" t="s">
        <v>1669</v>
      </c>
      <c r="C44" s="15">
        <v>44732</v>
      </c>
      <c r="D44" s="4" t="s">
        <v>1670</v>
      </c>
      <c r="E44" s="4" t="s">
        <v>1674</v>
      </c>
      <c r="F44" s="4">
        <v>72</v>
      </c>
      <c r="G44" s="4" t="s">
        <v>15</v>
      </c>
      <c r="H44" s="16">
        <v>7</v>
      </c>
      <c r="I44" s="17">
        <v>0.18099169049889144</v>
      </c>
      <c r="J44" s="4">
        <f>Table_2[[#This Row],[No of Products in one Sale]]*Table_2[[#This Row],[Price of One Product]]</f>
        <v>504</v>
      </c>
      <c r="K44" s="18">
        <f>Table_2[[#This Row],[Revenue-before discount]]*(1-Table_2[[#This Row],[Discount]])</f>
        <v>412.78018798855874</v>
      </c>
      <c r="L44" s="18">
        <f>Table_2[[#This Row],[Revenue]]*Table_2[[#This Row],[Discount]]</f>
        <v>74.709784028499442</v>
      </c>
    </row>
    <row r="45" spans="1:12" x14ac:dyDescent="0.3">
      <c r="A45" s="4" t="s">
        <v>138</v>
      </c>
      <c r="B45" s="4" t="s">
        <v>1672</v>
      </c>
      <c r="C45" s="15">
        <v>44738</v>
      </c>
      <c r="D45" s="4" t="s">
        <v>1673</v>
      </c>
      <c r="E45" s="4" t="s">
        <v>1674</v>
      </c>
      <c r="F45" s="4">
        <v>65</v>
      </c>
      <c r="G45" s="4" t="s">
        <v>20</v>
      </c>
      <c r="H45" s="16">
        <v>3</v>
      </c>
      <c r="I45" s="17">
        <v>0.17363786365000505</v>
      </c>
      <c r="J45" s="4">
        <f>Table_2[[#This Row],[No of Products in one Sale]]*Table_2[[#This Row],[Price of One Product]]</f>
        <v>195</v>
      </c>
      <c r="K45" s="18">
        <f>Table_2[[#This Row],[Revenue-before discount]]*(1-Table_2[[#This Row],[Discount]])</f>
        <v>161.140616588249</v>
      </c>
      <c r="L45" s="18">
        <f>Table_2[[#This Row],[Revenue]]*Table_2[[#This Row],[Discount]]</f>
        <v>27.980112411628124</v>
      </c>
    </row>
    <row r="46" spans="1:12" x14ac:dyDescent="0.3">
      <c r="A46" s="4" t="s">
        <v>141</v>
      </c>
      <c r="B46" s="4" t="s">
        <v>1675</v>
      </c>
      <c r="C46" s="15">
        <v>44730</v>
      </c>
      <c r="D46" s="4" t="s">
        <v>1676</v>
      </c>
      <c r="E46" s="4" t="s">
        <v>1674</v>
      </c>
      <c r="F46" s="4">
        <v>250</v>
      </c>
      <c r="G46" s="4" t="s">
        <v>26</v>
      </c>
      <c r="H46" s="16">
        <v>1</v>
      </c>
      <c r="I46" s="17">
        <v>0.75489814137474298</v>
      </c>
      <c r="J46" s="4">
        <f>Table_2[[#This Row],[No of Products in one Sale]]*Table_2[[#This Row],[Price of One Product]]</f>
        <v>250</v>
      </c>
      <c r="K46" s="18">
        <f>Table_2[[#This Row],[Revenue-before discount]]*(1-Table_2[[#This Row],[Discount]])</f>
        <v>61.275464656314256</v>
      </c>
      <c r="L46" s="18">
        <f>Table_2[[#This Row],[Revenue]]*Table_2[[#This Row],[Discount]]</f>
        <v>46.256734380925387</v>
      </c>
    </row>
    <row r="47" spans="1:12" x14ac:dyDescent="0.3">
      <c r="A47" s="4" t="s">
        <v>144</v>
      </c>
      <c r="B47" s="4" t="s">
        <v>1677</v>
      </c>
      <c r="C47" s="15">
        <v>44736</v>
      </c>
      <c r="D47" s="4" t="s">
        <v>1678</v>
      </c>
      <c r="E47" s="4" t="s">
        <v>1674</v>
      </c>
      <c r="F47" s="4">
        <v>130</v>
      </c>
      <c r="G47" s="4" t="s">
        <v>15</v>
      </c>
      <c r="H47" s="16">
        <v>6</v>
      </c>
      <c r="I47" s="17">
        <v>0.41826226246410803</v>
      </c>
      <c r="J47" s="4">
        <f>Table_2[[#This Row],[No of Products in one Sale]]*Table_2[[#This Row],[Price of One Product]]</f>
        <v>780</v>
      </c>
      <c r="K47" s="18">
        <f>Table_2[[#This Row],[Revenue-before discount]]*(1-Table_2[[#This Row],[Discount]])</f>
        <v>453.75543527799573</v>
      </c>
      <c r="L47" s="18">
        <f>Table_2[[#This Row],[Revenue]]*Table_2[[#This Row],[Discount]]</f>
        <v>189.78877496476062</v>
      </c>
    </row>
    <row r="48" spans="1:12" x14ac:dyDescent="0.3">
      <c r="A48" s="4" t="s">
        <v>147</v>
      </c>
      <c r="B48" s="4" t="s">
        <v>1669</v>
      </c>
      <c r="C48" s="15">
        <v>44733</v>
      </c>
      <c r="D48" s="4" t="s">
        <v>1670</v>
      </c>
      <c r="E48" s="4" t="s">
        <v>1671</v>
      </c>
      <c r="F48" s="4">
        <v>72</v>
      </c>
      <c r="G48" s="4" t="s">
        <v>15</v>
      </c>
      <c r="H48" s="16">
        <v>4</v>
      </c>
      <c r="I48" s="17">
        <v>1.372080123313592E-2</v>
      </c>
      <c r="J48" s="4">
        <f>Table_2[[#This Row],[No of Products in one Sale]]*Table_2[[#This Row],[Price of One Product]]</f>
        <v>288</v>
      </c>
      <c r="K48" s="18">
        <f>Table_2[[#This Row],[Revenue-before discount]]*(1-Table_2[[#This Row],[Discount]])</f>
        <v>284.04840924485688</v>
      </c>
      <c r="L48" s="18">
        <f>Table_2[[#This Row],[Revenue]]*Table_2[[#This Row],[Discount]]</f>
        <v>3.8973717638371288</v>
      </c>
    </row>
    <row r="49" spans="1:12" x14ac:dyDescent="0.3">
      <c r="A49" s="4" t="s">
        <v>150</v>
      </c>
      <c r="B49" s="4" t="s">
        <v>1672</v>
      </c>
      <c r="C49" s="15">
        <v>44746</v>
      </c>
      <c r="D49" s="4" t="s">
        <v>1673</v>
      </c>
      <c r="E49" s="4" t="s">
        <v>1674</v>
      </c>
      <c r="F49" s="4">
        <v>65</v>
      </c>
      <c r="G49" s="4" t="s">
        <v>20</v>
      </c>
      <c r="H49" s="16">
        <v>6</v>
      </c>
      <c r="I49" s="17">
        <v>2.2083854314921911E-2</v>
      </c>
      <c r="J49" s="4">
        <f>Table_2[[#This Row],[No of Products in one Sale]]*Table_2[[#This Row],[Price of One Product]]</f>
        <v>390</v>
      </c>
      <c r="K49" s="18">
        <f>Table_2[[#This Row],[Revenue-before discount]]*(1-Table_2[[#This Row],[Discount]])</f>
        <v>381.38729681718047</v>
      </c>
      <c r="L49" s="18">
        <f>Table_2[[#This Row],[Revenue]]*Table_2[[#This Row],[Discount]]</f>
        <v>8.4225015004724941</v>
      </c>
    </row>
    <row r="50" spans="1:12" x14ac:dyDescent="0.3">
      <c r="A50" s="4" t="s">
        <v>153</v>
      </c>
      <c r="B50" s="4" t="s">
        <v>1675</v>
      </c>
      <c r="C50" s="15">
        <v>44755</v>
      </c>
      <c r="D50" s="4" t="s">
        <v>1676</v>
      </c>
      <c r="E50" s="4" t="s">
        <v>1671</v>
      </c>
      <c r="F50" s="4">
        <v>250</v>
      </c>
      <c r="G50" s="4" t="s">
        <v>26</v>
      </c>
      <c r="H50" s="16">
        <v>3</v>
      </c>
      <c r="I50" s="17">
        <v>0.92842323956324613</v>
      </c>
      <c r="J50" s="4">
        <f>Table_2[[#This Row],[No of Products in one Sale]]*Table_2[[#This Row],[Price of One Product]]</f>
        <v>750</v>
      </c>
      <c r="K50" s="18">
        <f>Table_2[[#This Row],[Revenue-before discount]]*(1-Table_2[[#This Row],[Discount]])</f>
        <v>53.682570327565401</v>
      </c>
      <c r="L50" s="18">
        <f>Table_2[[#This Row],[Revenue]]*Table_2[[#This Row],[Discount]]</f>
        <v>49.840145851600063</v>
      </c>
    </row>
    <row r="51" spans="1:12" x14ac:dyDescent="0.3">
      <c r="A51" s="4" t="s">
        <v>156</v>
      </c>
      <c r="B51" s="4" t="s">
        <v>1677</v>
      </c>
      <c r="C51" s="15">
        <v>44755</v>
      </c>
      <c r="D51" s="4" t="s">
        <v>1678</v>
      </c>
      <c r="E51" s="4" t="s">
        <v>1674</v>
      </c>
      <c r="F51" s="4">
        <v>130</v>
      </c>
      <c r="G51" s="4" t="s">
        <v>15</v>
      </c>
      <c r="H51" s="16">
        <v>2</v>
      </c>
      <c r="I51" s="17">
        <v>0.20990358910221096</v>
      </c>
      <c r="J51" s="4">
        <f>Table_2[[#This Row],[No of Products in one Sale]]*Table_2[[#This Row],[Price of One Product]]</f>
        <v>260</v>
      </c>
      <c r="K51" s="18">
        <f>Table_2[[#This Row],[Revenue-before discount]]*(1-Table_2[[#This Row],[Discount]])</f>
        <v>205.42506683342515</v>
      </c>
      <c r="L51" s="18">
        <f>Table_2[[#This Row],[Revenue]]*Table_2[[#This Row],[Discount]]</f>
        <v>43.119458819897496</v>
      </c>
    </row>
    <row r="52" spans="1:12" x14ac:dyDescent="0.3">
      <c r="A52" s="4" t="s">
        <v>159</v>
      </c>
      <c r="B52" s="4" t="s">
        <v>1669</v>
      </c>
      <c r="C52" s="15">
        <v>44727</v>
      </c>
      <c r="D52" s="4" t="s">
        <v>1670</v>
      </c>
      <c r="E52" s="4" t="s">
        <v>1671</v>
      </c>
      <c r="F52" s="4">
        <v>72</v>
      </c>
      <c r="G52" s="4" t="s">
        <v>20</v>
      </c>
      <c r="H52" s="16">
        <v>5</v>
      </c>
      <c r="I52" s="17">
        <v>0.184343159134289</v>
      </c>
      <c r="J52" s="4">
        <f>Table_2[[#This Row],[No of Products in one Sale]]*Table_2[[#This Row],[Price of One Product]]</f>
        <v>360</v>
      </c>
      <c r="K52" s="18">
        <f>Table_2[[#This Row],[Revenue-before discount]]*(1-Table_2[[#This Row],[Discount]])</f>
        <v>293.63646271165595</v>
      </c>
      <c r="L52" s="18">
        <f>Table_2[[#This Row],[Revenue]]*Table_2[[#This Row],[Discount]]</f>
        <v>54.129873173284516</v>
      </c>
    </row>
    <row r="53" spans="1:12" x14ac:dyDescent="0.3">
      <c r="A53" s="4" t="s">
        <v>161</v>
      </c>
      <c r="B53" s="4" t="s">
        <v>1672</v>
      </c>
      <c r="C53" s="15">
        <v>44746</v>
      </c>
      <c r="D53" s="4" t="s">
        <v>1673</v>
      </c>
      <c r="E53" s="4" t="s">
        <v>1674</v>
      </c>
      <c r="F53" s="4">
        <v>65</v>
      </c>
      <c r="G53" s="4" t="s">
        <v>26</v>
      </c>
      <c r="H53" s="16">
        <v>8</v>
      </c>
      <c r="I53" s="17">
        <v>0.11144429073382323</v>
      </c>
      <c r="J53" s="4">
        <f>Table_2[[#This Row],[No of Products in one Sale]]*Table_2[[#This Row],[Price of One Product]]</f>
        <v>520</v>
      </c>
      <c r="K53" s="18">
        <f>Table_2[[#This Row],[Revenue-before discount]]*(1-Table_2[[#This Row],[Discount]])</f>
        <v>462.04896881841194</v>
      </c>
      <c r="L53" s="18">
        <f>Table_2[[#This Row],[Revenue]]*Table_2[[#This Row],[Discount]]</f>
        <v>51.49271961426232</v>
      </c>
    </row>
    <row r="54" spans="1:12" x14ac:dyDescent="0.3">
      <c r="A54" s="4" t="s">
        <v>163</v>
      </c>
      <c r="B54" s="4" t="s">
        <v>1675</v>
      </c>
      <c r="C54" s="15">
        <v>44740</v>
      </c>
      <c r="D54" s="4" t="s">
        <v>1676</v>
      </c>
      <c r="E54" s="4" t="s">
        <v>1671</v>
      </c>
      <c r="F54" s="4">
        <v>250</v>
      </c>
      <c r="G54" s="4" t="s">
        <v>15</v>
      </c>
      <c r="H54" s="16">
        <v>3</v>
      </c>
      <c r="I54" s="17">
        <v>0.56286929186816415</v>
      </c>
      <c r="J54" s="4">
        <f>Table_2[[#This Row],[No of Products in one Sale]]*Table_2[[#This Row],[Price of One Product]]</f>
        <v>750</v>
      </c>
      <c r="K54" s="18">
        <f>Table_2[[#This Row],[Revenue-before discount]]*(1-Table_2[[#This Row],[Discount]])</f>
        <v>327.8480310988769</v>
      </c>
      <c r="L54" s="18">
        <f>Table_2[[#This Row],[Revenue]]*Table_2[[#This Row],[Discount]]</f>
        <v>184.53558910499669</v>
      </c>
    </row>
    <row r="55" spans="1:12" x14ac:dyDescent="0.3">
      <c r="A55" s="4" t="s">
        <v>165</v>
      </c>
      <c r="B55" s="4" t="s">
        <v>1677</v>
      </c>
      <c r="C55" s="15">
        <v>44743</v>
      </c>
      <c r="D55" s="4" t="s">
        <v>1678</v>
      </c>
      <c r="E55" s="4" t="s">
        <v>1674</v>
      </c>
      <c r="F55" s="4">
        <v>130</v>
      </c>
      <c r="G55" s="4" t="s">
        <v>20</v>
      </c>
      <c r="H55" s="16">
        <v>3</v>
      </c>
      <c r="I55" s="17">
        <v>3.138956050307417E-2</v>
      </c>
      <c r="J55" s="4">
        <f>Table_2[[#This Row],[No of Products in one Sale]]*Table_2[[#This Row],[Price of One Product]]</f>
        <v>390</v>
      </c>
      <c r="K55" s="18">
        <f>Table_2[[#This Row],[Revenue-before discount]]*(1-Table_2[[#This Row],[Discount]])</f>
        <v>377.75807140380107</v>
      </c>
      <c r="L55" s="18">
        <f>Table_2[[#This Row],[Revenue]]*Table_2[[#This Row],[Discount]]</f>
        <v>11.857659837854225</v>
      </c>
    </row>
    <row r="56" spans="1:12" x14ac:dyDescent="0.3">
      <c r="A56" s="4" t="s">
        <v>167</v>
      </c>
      <c r="B56" s="4" t="s">
        <v>1679</v>
      </c>
      <c r="C56" s="15">
        <v>44737</v>
      </c>
      <c r="D56" s="4" t="s">
        <v>1680</v>
      </c>
      <c r="E56" s="4" t="s">
        <v>1671</v>
      </c>
      <c r="F56" s="4">
        <v>60</v>
      </c>
      <c r="G56" s="4" t="s">
        <v>26</v>
      </c>
      <c r="H56" s="16">
        <v>13</v>
      </c>
      <c r="I56" s="17">
        <v>0.23798278495106248</v>
      </c>
      <c r="J56" s="4">
        <f>Table_2[[#This Row],[No of Products in one Sale]]*Table_2[[#This Row],[Price of One Product]]</f>
        <v>780</v>
      </c>
      <c r="K56" s="18">
        <f>Table_2[[#This Row],[Revenue-before discount]]*(1-Table_2[[#This Row],[Discount]])</f>
        <v>594.37342773817124</v>
      </c>
      <c r="L56" s="18">
        <f>Table_2[[#This Row],[Revenue]]*Table_2[[#This Row],[Discount]]</f>
        <v>141.4506436340391</v>
      </c>
    </row>
    <row r="57" spans="1:12" x14ac:dyDescent="0.3">
      <c r="A57" s="4" t="s">
        <v>169</v>
      </c>
      <c r="B57" s="4" t="s">
        <v>1669</v>
      </c>
      <c r="C57" s="15">
        <v>44757</v>
      </c>
      <c r="D57" s="4" t="s">
        <v>1670</v>
      </c>
      <c r="E57" s="4" t="s">
        <v>1674</v>
      </c>
      <c r="F57" s="4">
        <v>72</v>
      </c>
      <c r="G57" s="4" t="s">
        <v>15</v>
      </c>
      <c r="H57" s="16">
        <v>5</v>
      </c>
      <c r="I57" s="17">
        <v>0.19712344024473996</v>
      </c>
      <c r="J57" s="4">
        <f>Table_2[[#This Row],[No of Products in one Sale]]*Table_2[[#This Row],[Price of One Product]]</f>
        <v>360</v>
      </c>
      <c r="K57" s="18">
        <f>Table_2[[#This Row],[Revenue-before discount]]*(1-Table_2[[#This Row],[Discount]])</f>
        <v>289.0355615118936</v>
      </c>
      <c r="L57" s="18">
        <f>Table_2[[#This Row],[Revenue]]*Table_2[[#This Row],[Discount]]</f>
        <v>56.975684238294619</v>
      </c>
    </row>
    <row r="58" spans="1:12" x14ac:dyDescent="0.3">
      <c r="A58" s="4" t="s">
        <v>171</v>
      </c>
      <c r="B58" s="4" t="s">
        <v>1672</v>
      </c>
      <c r="C58" s="15">
        <v>44745</v>
      </c>
      <c r="D58" s="4" t="s">
        <v>1673</v>
      </c>
      <c r="E58" s="4" t="s">
        <v>1671</v>
      </c>
      <c r="F58" s="4">
        <v>65</v>
      </c>
      <c r="G58" s="4" t="s">
        <v>20</v>
      </c>
      <c r="H58" s="16">
        <v>7</v>
      </c>
      <c r="I58" s="17">
        <v>6.8295799738434873E-2</v>
      </c>
      <c r="J58" s="4">
        <f>Table_2[[#This Row],[No of Products in one Sale]]*Table_2[[#This Row],[Price of One Product]]</f>
        <v>455</v>
      </c>
      <c r="K58" s="18">
        <f>Table_2[[#This Row],[Revenue-before discount]]*(1-Table_2[[#This Row],[Discount]])</f>
        <v>423.9254111190121</v>
      </c>
      <c r="L58" s="18">
        <f>Table_2[[#This Row],[Revenue]]*Table_2[[#This Row],[Discount]]</f>
        <v>28.952324981817721</v>
      </c>
    </row>
    <row r="59" spans="1:12" x14ac:dyDescent="0.3">
      <c r="A59" s="4" t="s">
        <v>173</v>
      </c>
      <c r="B59" s="4" t="s">
        <v>1675</v>
      </c>
      <c r="C59" s="15">
        <v>44760</v>
      </c>
      <c r="D59" s="4" t="s">
        <v>1676</v>
      </c>
      <c r="E59" s="4" t="s">
        <v>1674</v>
      </c>
      <c r="F59" s="4">
        <v>250</v>
      </c>
      <c r="G59" s="4" t="s">
        <v>26</v>
      </c>
      <c r="H59" s="16">
        <v>3</v>
      </c>
      <c r="I59" s="17">
        <v>1.6828522965904168E-2</v>
      </c>
      <c r="J59" s="4">
        <f>Table_2[[#This Row],[No of Products in one Sale]]*Table_2[[#This Row],[Price of One Product]]</f>
        <v>750</v>
      </c>
      <c r="K59" s="18">
        <f>Table_2[[#This Row],[Revenue-before discount]]*(1-Table_2[[#This Row],[Discount]])</f>
        <v>737.37860777557182</v>
      </c>
      <c r="L59" s="18">
        <f>Table_2[[#This Row],[Revenue]]*Table_2[[#This Row],[Discount]]</f>
        <v>12.408992835517651</v>
      </c>
    </row>
    <row r="60" spans="1:12" x14ac:dyDescent="0.3">
      <c r="A60" s="4" t="s">
        <v>175</v>
      </c>
      <c r="B60" s="4" t="s">
        <v>1677</v>
      </c>
      <c r="C60" s="15">
        <v>44750</v>
      </c>
      <c r="D60" s="4" t="s">
        <v>1678</v>
      </c>
      <c r="E60" s="4" t="s">
        <v>1671</v>
      </c>
      <c r="F60" s="4">
        <v>130</v>
      </c>
      <c r="G60" s="4" t="s">
        <v>15</v>
      </c>
      <c r="H60" s="16">
        <v>6</v>
      </c>
      <c r="I60" s="17">
        <v>0.26661284065553453</v>
      </c>
      <c r="J60" s="4">
        <f>Table_2[[#This Row],[No of Products in one Sale]]*Table_2[[#This Row],[Price of One Product]]</f>
        <v>780</v>
      </c>
      <c r="K60" s="18">
        <f>Table_2[[#This Row],[Revenue-before discount]]*(1-Table_2[[#This Row],[Discount]])</f>
        <v>572.04198428868301</v>
      </c>
      <c r="L60" s="18">
        <f>Table_2[[#This Row],[Revenue]]*Table_2[[#This Row],[Discount]]</f>
        <v>152.51373840543442</v>
      </c>
    </row>
    <row r="61" spans="1:12" x14ac:dyDescent="0.3">
      <c r="A61" s="4" t="s">
        <v>177</v>
      </c>
      <c r="B61" s="4" t="s">
        <v>1669</v>
      </c>
      <c r="C61" s="15">
        <v>44742</v>
      </c>
      <c r="D61" s="4" t="s">
        <v>1670</v>
      </c>
      <c r="E61" s="4" t="s">
        <v>1674</v>
      </c>
      <c r="F61" s="4">
        <v>72</v>
      </c>
      <c r="G61" s="4" t="s">
        <v>20</v>
      </c>
      <c r="H61" s="16">
        <v>11</v>
      </c>
      <c r="I61" s="17">
        <v>0.21251347110701568</v>
      </c>
      <c r="J61" s="4">
        <f>Table_2[[#This Row],[No of Products in one Sale]]*Table_2[[#This Row],[Price of One Product]]</f>
        <v>792</v>
      </c>
      <c r="K61" s="18">
        <f>Table_2[[#This Row],[Revenue-before discount]]*(1-Table_2[[#This Row],[Discount]])</f>
        <v>623.68933088324354</v>
      </c>
      <c r="L61" s="18">
        <f>Table_2[[#This Row],[Revenue]]*Table_2[[#This Row],[Discount]]</f>
        <v>132.54238459841011</v>
      </c>
    </row>
    <row r="62" spans="1:12" x14ac:dyDescent="0.3">
      <c r="A62" s="4" t="s">
        <v>180</v>
      </c>
      <c r="B62" s="4" t="s">
        <v>1672</v>
      </c>
      <c r="C62" s="15">
        <v>44754</v>
      </c>
      <c r="D62" s="4" t="s">
        <v>1673</v>
      </c>
      <c r="E62" s="4" t="s">
        <v>1671</v>
      </c>
      <c r="F62" s="4">
        <v>65</v>
      </c>
      <c r="G62" s="4" t="s">
        <v>26</v>
      </c>
      <c r="H62" s="16">
        <v>12</v>
      </c>
      <c r="I62" s="17">
        <v>0.10994257661413849</v>
      </c>
      <c r="J62" s="4">
        <f>Table_2[[#This Row],[No of Products in one Sale]]*Table_2[[#This Row],[Price of One Product]]</f>
        <v>780</v>
      </c>
      <c r="K62" s="18">
        <f>Table_2[[#This Row],[Revenue-before discount]]*(1-Table_2[[#This Row],[Discount]])</f>
        <v>694.24479024097195</v>
      </c>
      <c r="L62" s="18">
        <f>Table_2[[#This Row],[Revenue]]*Table_2[[#This Row],[Discount]]</f>
        <v>76.327061040034565</v>
      </c>
    </row>
    <row r="63" spans="1:12" x14ac:dyDescent="0.3">
      <c r="A63" s="4" t="s">
        <v>182</v>
      </c>
      <c r="B63" s="4" t="s">
        <v>1675</v>
      </c>
      <c r="C63" s="15">
        <v>44746</v>
      </c>
      <c r="D63" s="4" t="s">
        <v>1676</v>
      </c>
      <c r="E63" s="4" t="s">
        <v>1674</v>
      </c>
      <c r="F63" s="4">
        <v>250</v>
      </c>
      <c r="G63" s="4" t="s">
        <v>15</v>
      </c>
      <c r="H63" s="16">
        <v>2</v>
      </c>
      <c r="I63" s="17">
        <v>0.53607498908607099</v>
      </c>
      <c r="J63" s="4">
        <f>Table_2[[#This Row],[No of Products in one Sale]]*Table_2[[#This Row],[Price of One Product]]</f>
        <v>500</v>
      </c>
      <c r="K63" s="18">
        <f>Table_2[[#This Row],[Revenue-before discount]]*(1-Table_2[[#This Row],[Discount]])</f>
        <v>231.96250545696449</v>
      </c>
      <c r="L63" s="18">
        <f>Table_2[[#This Row],[Revenue]]*Table_2[[#This Row],[Discount]]</f>
        <v>124.34929758121993</v>
      </c>
    </row>
    <row r="64" spans="1:12" x14ac:dyDescent="0.3">
      <c r="A64" s="4" t="s">
        <v>184</v>
      </c>
      <c r="B64" s="4" t="s">
        <v>1677</v>
      </c>
      <c r="C64" s="15">
        <v>44752</v>
      </c>
      <c r="D64" s="4" t="s">
        <v>1678</v>
      </c>
      <c r="E64" s="4" t="s">
        <v>1671</v>
      </c>
      <c r="F64" s="4">
        <v>130</v>
      </c>
      <c r="G64" s="4" t="s">
        <v>20</v>
      </c>
      <c r="H64" s="16">
        <v>6</v>
      </c>
      <c r="I64" s="17">
        <v>3.7515550327758003E-2</v>
      </c>
      <c r="J64" s="4">
        <f>Table_2[[#This Row],[No of Products in one Sale]]*Table_2[[#This Row],[Price of One Product]]</f>
        <v>780</v>
      </c>
      <c r="K64" s="18">
        <f>Table_2[[#This Row],[Revenue-before discount]]*(1-Table_2[[#This Row],[Discount]])</f>
        <v>750.73787074434881</v>
      </c>
      <c r="L64" s="18">
        <f>Table_2[[#This Row],[Revenue]]*Table_2[[#This Row],[Discount]]</f>
        <v>28.1643443728635</v>
      </c>
    </row>
    <row r="65" spans="1:12" x14ac:dyDescent="0.3">
      <c r="A65" s="4" t="s">
        <v>186</v>
      </c>
      <c r="B65" s="4" t="s">
        <v>1679</v>
      </c>
      <c r="C65" s="15">
        <v>44725</v>
      </c>
      <c r="D65" s="4" t="s">
        <v>1680</v>
      </c>
      <c r="E65" s="4" t="s">
        <v>1671</v>
      </c>
      <c r="F65" s="4">
        <v>60</v>
      </c>
      <c r="G65" s="4" t="s">
        <v>26</v>
      </c>
      <c r="H65" s="16">
        <v>15</v>
      </c>
      <c r="I65" s="17">
        <v>2.4938289886663061E-2</v>
      </c>
      <c r="J65" s="4">
        <f>Table_2[[#This Row],[No of Products in one Sale]]*Table_2[[#This Row],[Price of One Product]]</f>
        <v>900</v>
      </c>
      <c r="K65" s="18">
        <f>Table_2[[#This Row],[Revenue-before discount]]*(1-Table_2[[#This Row],[Discount]])</f>
        <v>877.55553910200331</v>
      </c>
      <c r="L65" s="18">
        <f>Table_2[[#This Row],[Revenue]]*Table_2[[#This Row],[Discount]]</f>
        <v>21.884734425772638</v>
      </c>
    </row>
    <row r="66" spans="1:12" x14ac:dyDescent="0.3">
      <c r="A66" s="4" t="s">
        <v>188</v>
      </c>
      <c r="B66" s="4" t="s">
        <v>1681</v>
      </c>
      <c r="C66" s="15">
        <v>44734</v>
      </c>
      <c r="D66" s="4" t="s">
        <v>1682</v>
      </c>
      <c r="E66" s="4" t="s">
        <v>1674</v>
      </c>
      <c r="F66" s="4">
        <v>95</v>
      </c>
      <c r="G66" s="4" t="s">
        <v>15</v>
      </c>
      <c r="H66" s="16">
        <v>9</v>
      </c>
      <c r="I66" s="17">
        <v>1.0123391970414241E-2</v>
      </c>
      <c r="J66" s="4">
        <f>Table_2[[#This Row],[No of Products in one Sale]]*Table_2[[#This Row],[Price of One Product]]</f>
        <v>855</v>
      </c>
      <c r="K66" s="18">
        <f>Table_2[[#This Row],[Revenue-before discount]]*(1-Table_2[[#This Row],[Discount]])</f>
        <v>846.3444998652958</v>
      </c>
      <c r="L66" s="18">
        <f>Table_2[[#This Row],[Revenue]]*Table_2[[#This Row],[Discount]]</f>
        <v>8.5678771141405914</v>
      </c>
    </row>
    <row r="67" spans="1:12" x14ac:dyDescent="0.3">
      <c r="A67" s="4" t="s">
        <v>190</v>
      </c>
      <c r="B67" s="4" t="s">
        <v>1669</v>
      </c>
      <c r="C67" s="15">
        <v>44761</v>
      </c>
      <c r="D67" s="4" t="s">
        <v>1670</v>
      </c>
      <c r="E67" s="4" t="s">
        <v>1674</v>
      </c>
      <c r="F67" s="4">
        <v>72</v>
      </c>
      <c r="G67" s="4" t="s">
        <v>20</v>
      </c>
      <c r="H67" s="16">
        <v>12</v>
      </c>
      <c r="I67" s="17">
        <v>0.1308869366379137</v>
      </c>
      <c r="J67" s="4">
        <f>Table_2[[#This Row],[No of Products in one Sale]]*Table_2[[#This Row],[Price of One Product]]</f>
        <v>864</v>
      </c>
      <c r="K67" s="18">
        <f>Table_2[[#This Row],[Revenue-before discount]]*(1-Table_2[[#This Row],[Discount]])</f>
        <v>750.91368674484249</v>
      </c>
      <c r="L67" s="18">
        <f>Table_2[[#This Row],[Revenue]]*Table_2[[#This Row],[Discount]]</f>
        <v>98.284792137514373</v>
      </c>
    </row>
    <row r="68" spans="1:12" x14ac:dyDescent="0.3">
      <c r="A68" s="4" t="s">
        <v>192</v>
      </c>
      <c r="B68" s="4" t="s">
        <v>1672</v>
      </c>
      <c r="C68" s="15">
        <v>44735</v>
      </c>
      <c r="D68" s="4" t="s">
        <v>1673</v>
      </c>
      <c r="E68" s="4" t="s">
        <v>1674</v>
      </c>
      <c r="F68" s="4">
        <v>65</v>
      </c>
      <c r="G68" s="4" t="s">
        <v>26</v>
      </c>
      <c r="H68" s="16">
        <v>7</v>
      </c>
      <c r="I68" s="17">
        <v>6.6961969492996459E-2</v>
      </c>
      <c r="J68" s="4">
        <f>Table_2[[#This Row],[No of Products in one Sale]]*Table_2[[#This Row],[Price of One Product]]</f>
        <v>455</v>
      </c>
      <c r="K68" s="18">
        <f>Table_2[[#This Row],[Revenue-before discount]]*(1-Table_2[[#This Row],[Discount]])</f>
        <v>424.53230388068658</v>
      </c>
      <c r="L68" s="18">
        <f>Table_2[[#This Row],[Revenue]]*Table_2[[#This Row],[Discount]]</f>
        <v>28.427519181250037</v>
      </c>
    </row>
    <row r="69" spans="1:12" x14ac:dyDescent="0.3">
      <c r="A69" s="4" t="s">
        <v>194</v>
      </c>
      <c r="B69" s="4" t="s">
        <v>1675</v>
      </c>
      <c r="C69" s="15">
        <v>44753</v>
      </c>
      <c r="D69" s="4" t="s">
        <v>1676</v>
      </c>
      <c r="E69" s="4" t="s">
        <v>1671</v>
      </c>
      <c r="F69" s="4">
        <v>250</v>
      </c>
      <c r="G69" s="4" t="s">
        <v>15</v>
      </c>
      <c r="H69" s="16">
        <v>3</v>
      </c>
      <c r="I69" s="17">
        <v>0.36350761794645753</v>
      </c>
      <c r="J69" s="4">
        <f>Table_2[[#This Row],[No of Products in one Sale]]*Table_2[[#This Row],[Price of One Product]]</f>
        <v>750</v>
      </c>
      <c r="K69" s="18">
        <f>Table_2[[#This Row],[Revenue-before discount]]*(1-Table_2[[#This Row],[Discount]])</f>
        <v>477.36928654015679</v>
      </c>
      <c r="L69" s="18">
        <f>Table_2[[#This Row],[Revenue]]*Table_2[[#This Row],[Discount]]</f>
        <v>173.52737223101232</v>
      </c>
    </row>
    <row r="70" spans="1:12" x14ac:dyDescent="0.3">
      <c r="A70" s="4" t="s">
        <v>196</v>
      </c>
      <c r="B70" s="4" t="s">
        <v>1677</v>
      </c>
      <c r="C70" s="15">
        <v>44732</v>
      </c>
      <c r="D70" s="4" t="s">
        <v>1678</v>
      </c>
      <c r="E70" s="4" t="s">
        <v>1671</v>
      </c>
      <c r="F70" s="4">
        <v>130</v>
      </c>
      <c r="G70" s="4" t="s">
        <v>20</v>
      </c>
      <c r="H70" s="16">
        <v>6</v>
      </c>
      <c r="I70" s="17">
        <v>0.30841415491993102</v>
      </c>
      <c r="J70" s="4">
        <f>Table_2[[#This Row],[No of Products in one Sale]]*Table_2[[#This Row],[Price of One Product]]</f>
        <v>780</v>
      </c>
      <c r="K70" s="18">
        <f>Table_2[[#This Row],[Revenue-before discount]]*(1-Table_2[[#This Row],[Discount]])</f>
        <v>539.43695916245372</v>
      </c>
      <c r="L70" s="18">
        <f>Table_2[[#This Row],[Revenue]]*Table_2[[#This Row],[Discount]]</f>
        <v>166.36999389266549</v>
      </c>
    </row>
    <row r="71" spans="1:12" x14ac:dyDescent="0.3">
      <c r="A71" s="4" t="s">
        <v>198</v>
      </c>
      <c r="B71" s="4" t="s">
        <v>1669</v>
      </c>
      <c r="C71" s="15">
        <v>44748</v>
      </c>
      <c r="D71" s="4" t="s">
        <v>1670</v>
      </c>
      <c r="E71" s="4" t="s">
        <v>1671</v>
      </c>
      <c r="F71" s="4">
        <v>72</v>
      </c>
      <c r="G71" s="4" t="s">
        <v>26</v>
      </c>
      <c r="H71" s="16">
        <v>9</v>
      </c>
      <c r="I71" s="17">
        <v>0.21287301321989574</v>
      </c>
      <c r="J71" s="4">
        <f>Table_2[[#This Row],[No of Products in one Sale]]*Table_2[[#This Row],[Price of One Product]]</f>
        <v>648</v>
      </c>
      <c r="K71" s="18">
        <f>Table_2[[#This Row],[Revenue-before discount]]*(1-Table_2[[#This Row],[Discount]])</f>
        <v>510.05828743350759</v>
      </c>
      <c r="L71" s="18">
        <f>Table_2[[#This Row],[Revenue]]*Table_2[[#This Row],[Discount]]</f>
        <v>108.57764456375044</v>
      </c>
    </row>
    <row r="72" spans="1:12" x14ac:dyDescent="0.3">
      <c r="A72" s="4" t="s">
        <v>200</v>
      </c>
      <c r="B72" s="4" t="s">
        <v>1672</v>
      </c>
      <c r="C72" s="15">
        <v>44731</v>
      </c>
      <c r="D72" s="4" t="s">
        <v>1673</v>
      </c>
      <c r="E72" s="4" t="s">
        <v>1671</v>
      </c>
      <c r="F72" s="4">
        <v>65</v>
      </c>
      <c r="G72" s="4" t="s">
        <v>15</v>
      </c>
      <c r="H72" s="16">
        <v>4</v>
      </c>
      <c r="I72" s="17">
        <v>0.11047742601795077</v>
      </c>
      <c r="J72" s="4">
        <f>Table_2[[#This Row],[No of Products in one Sale]]*Table_2[[#This Row],[Price of One Product]]</f>
        <v>260</v>
      </c>
      <c r="K72" s="18">
        <f>Table_2[[#This Row],[Revenue-before discount]]*(1-Table_2[[#This Row],[Discount]])</f>
        <v>231.27586923533281</v>
      </c>
      <c r="L72" s="18">
        <f>Table_2[[#This Row],[Revenue]]*Table_2[[#This Row],[Discount]]</f>
        <v>25.550762733183735</v>
      </c>
    </row>
    <row r="73" spans="1:12" x14ac:dyDescent="0.3">
      <c r="A73" s="4" t="s">
        <v>202</v>
      </c>
      <c r="B73" s="4" t="s">
        <v>1675</v>
      </c>
      <c r="C73" s="15">
        <v>44725</v>
      </c>
      <c r="D73" s="4" t="s">
        <v>1676</v>
      </c>
      <c r="E73" s="4" t="s">
        <v>1671</v>
      </c>
      <c r="F73" s="4">
        <v>250</v>
      </c>
      <c r="G73" s="4" t="s">
        <v>20</v>
      </c>
      <c r="H73" s="16">
        <v>2</v>
      </c>
      <c r="I73" s="17">
        <v>4.8799156151631218E-2</v>
      </c>
      <c r="J73" s="4">
        <f>Table_2[[#This Row],[No of Products in one Sale]]*Table_2[[#This Row],[Price of One Product]]</f>
        <v>500</v>
      </c>
      <c r="K73" s="18">
        <f>Table_2[[#This Row],[Revenue-before discount]]*(1-Table_2[[#This Row],[Discount]])</f>
        <v>475.60042192418439</v>
      </c>
      <c r="L73" s="18">
        <f>Table_2[[#This Row],[Revenue]]*Table_2[[#This Row],[Discount]]</f>
        <v>23.208899255259965</v>
      </c>
    </row>
    <row r="74" spans="1:12" x14ac:dyDescent="0.3">
      <c r="A74" s="4" t="s">
        <v>204</v>
      </c>
      <c r="B74" s="4" t="s">
        <v>1677</v>
      </c>
      <c r="C74" s="15">
        <v>44753</v>
      </c>
      <c r="D74" s="4" t="s">
        <v>1678</v>
      </c>
      <c r="E74" s="4" t="s">
        <v>1671</v>
      </c>
      <c r="F74" s="4">
        <v>130</v>
      </c>
      <c r="G74" s="4" t="s">
        <v>26</v>
      </c>
      <c r="H74" s="16">
        <v>6</v>
      </c>
      <c r="I74" s="17">
        <v>0.27879506176921365</v>
      </c>
      <c r="J74" s="4">
        <f>Table_2[[#This Row],[No of Products in one Sale]]*Table_2[[#This Row],[Price of One Product]]</f>
        <v>780</v>
      </c>
      <c r="K74" s="18">
        <f>Table_2[[#This Row],[Revenue-before discount]]*(1-Table_2[[#This Row],[Discount]])</f>
        <v>562.53985182001338</v>
      </c>
      <c r="L74" s="18">
        <f>Table_2[[#This Row],[Revenue]]*Table_2[[#This Row],[Discount]]</f>
        <v>156.83333273580493</v>
      </c>
    </row>
    <row r="75" spans="1:12" x14ac:dyDescent="0.3">
      <c r="A75" s="4" t="s">
        <v>206</v>
      </c>
      <c r="B75" s="4" t="s">
        <v>1679</v>
      </c>
      <c r="C75" s="15">
        <v>44738</v>
      </c>
      <c r="D75" s="4" t="s">
        <v>1680</v>
      </c>
      <c r="E75" s="4" t="s">
        <v>1671</v>
      </c>
      <c r="F75" s="4">
        <v>60</v>
      </c>
      <c r="G75" s="4" t="s">
        <v>15</v>
      </c>
      <c r="H75" s="16">
        <v>9</v>
      </c>
      <c r="I75" s="17">
        <v>7.6045534046593019E-2</v>
      </c>
      <c r="J75" s="4">
        <f>Table_2[[#This Row],[No of Products in one Sale]]*Table_2[[#This Row],[Price of One Product]]</f>
        <v>540</v>
      </c>
      <c r="K75" s="18">
        <f>Table_2[[#This Row],[Revenue-before discount]]*(1-Table_2[[#This Row],[Discount]])</f>
        <v>498.93541161483978</v>
      </c>
      <c r="L75" s="18">
        <f>Table_2[[#This Row],[Revenue]]*Table_2[[#This Row],[Discount]]</f>
        <v>37.941809831007198</v>
      </c>
    </row>
    <row r="76" spans="1:12" x14ac:dyDescent="0.3">
      <c r="A76" s="4" t="s">
        <v>208</v>
      </c>
      <c r="B76" s="4" t="s">
        <v>1669</v>
      </c>
      <c r="C76" s="15">
        <v>44762</v>
      </c>
      <c r="D76" s="4" t="s">
        <v>1670</v>
      </c>
      <c r="E76" s="4" t="s">
        <v>1671</v>
      </c>
      <c r="F76" s="4">
        <v>72</v>
      </c>
      <c r="G76" s="4" t="s">
        <v>20</v>
      </c>
      <c r="H76" s="16">
        <v>11</v>
      </c>
      <c r="I76" s="17">
        <v>0.12055762754740325</v>
      </c>
      <c r="J76" s="4">
        <f>Table_2[[#This Row],[No of Products in one Sale]]*Table_2[[#This Row],[Price of One Product]]</f>
        <v>792</v>
      </c>
      <c r="K76" s="18">
        <f>Table_2[[#This Row],[Revenue-before discount]]*(1-Table_2[[#This Row],[Discount]])</f>
        <v>696.51835898245656</v>
      </c>
      <c r="L76" s="18">
        <f>Table_2[[#This Row],[Revenue]]*Table_2[[#This Row],[Discount]]</f>
        <v>83.970600902135516</v>
      </c>
    </row>
    <row r="77" spans="1:12" x14ac:dyDescent="0.3">
      <c r="A77" s="4" t="s">
        <v>210</v>
      </c>
      <c r="B77" s="4" t="s">
        <v>1672</v>
      </c>
      <c r="C77" s="15">
        <v>44756</v>
      </c>
      <c r="D77" s="4" t="s">
        <v>1673</v>
      </c>
      <c r="E77" s="4" t="s">
        <v>1671</v>
      </c>
      <c r="F77" s="4">
        <v>65</v>
      </c>
      <c r="G77" s="4" t="s">
        <v>26</v>
      </c>
      <c r="H77" s="16">
        <v>13</v>
      </c>
      <c r="I77" s="17">
        <v>0.30283946337780637</v>
      </c>
      <c r="J77" s="4">
        <f>Table_2[[#This Row],[No of Products in one Sale]]*Table_2[[#This Row],[Price of One Product]]</f>
        <v>845</v>
      </c>
      <c r="K77" s="18">
        <f>Table_2[[#This Row],[Revenue-before discount]]*(1-Table_2[[#This Row],[Discount]])</f>
        <v>589.10065344575355</v>
      </c>
      <c r="L77" s="18">
        <f>Table_2[[#This Row],[Revenue]]*Table_2[[#This Row],[Discount]]</f>
        <v>178.40292576502708</v>
      </c>
    </row>
    <row r="78" spans="1:12" x14ac:dyDescent="0.3">
      <c r="A78" s="4" t="s">
        <v>212</v>
      </c>
      <c r="B78" s="4" t="s">
        <v>1675</v>
      </c>
      <c r="C78" s="15">
        <v>44744</v>
      </c>
      <c r="D78" s="4" t="s">
        <v>1676</v>
      </c>
      <c r="E78" s="4" t="s">
        <v>1674</v>
      </c>
      <c r="F78" s="4">
        <v>250</v>
      </c>
      <c r="G78" s="4" t="s">
        <v>15</v>
      </c>
      <c r="H78" s="16">
        <v>2</v>
      </c>
      <c r="I78" s="17">
        <v>0.41401829873258272</v>
      </c>
      <c r="J78" s="4">
        <f>Table_2[[#This Row],[No of Products in one Sale]]*Table_2[[#This Row],[Price of One Product]]</f>
        <v>500</v>
      </c>
      <c r="K78" s="18">
        <f>Table_2[[#This Row],[Revenue-before discount]]*(1-Table_2[[#This Row],[Discount]])</f>
        <v>292.99085063370865</v>
      </c>
      <c r="L78" s="18">
        <f>Table_2[[#This Row],[Revenue]]*Table_2[[#This Row],[Discount]]</f>
        <v>121.30357352358031</v>
      </c>
    </row>
    <row r="79" spans="1:12" x14ac:dyDescent="0.3">
      <c r="A79" s="4" t="s">
        <v>214</v>
      </c>
      <c r="B79" s="4" t="s">
        <v>1677</v>
      </c>
      <c r="C79" s="15">
        <v>44753</v>
      </c>
      <c r="D79" s="4" t="s">
        <v>1678</v>
      </c>
      <c r="E79" s="4" t="s">
        <v>1671</v>
      </c>
      <c r="F79" s="4">
        <v>130</v>
      </c>
      <c r="G79" s="4" t="s">
        <v>20</v>
      </c>
      <c r="H79" s="16">
        <v>6</v>
      </c>
      <c r="I79" s="17">
        <v>6.1603660271292333E-3</v>
      </c>
      <c r="J79" s="4">
        <f>Table_2[[#This Row],[No of Products in one Sale]]*Table_2[[#This Row],[Price of One Product]]</f>
        <v>780</v>
      </c>
      <c r="K79" s="18">
        <f>Table_2[[#This Row],[Revenue-before discount]]*(1-Table_2[[#This Row],[Discount]])</f>
        <v>775.19491449883924</v>
      </c>
      <c r="L79" s="18">
        <f>Table_2[[#This Row],[Revenue]]*Table_2[[#This Row],[Discount]]</f>
        <v>4.7754844156820004</v>
      </c>
    </row>
    <row r="80" spans="1:12" x14ac:dyDescent="0.3">
      <c r="A80" s="4" t="s">
        <v>216</v>
      </c>
      <c r="B80" s="4" t="s">
        <v>1669</v>
      </c>
      <c r="C80" s="15">
        <v>44762</v>
      </c>
      <c r="D80" s="4" t="s">
        <v>1670</v>
      </c>
      <c r="E80" s="4" t="s">
        <v>1671</v>
      </c>
      <c r="F80" s="4">
        <v>72</v>
      </c>
      <c r="G80" s="4" t="s">
        <v>26</v>
      </c>
      <c r="H80" s="16">
        <v>12</v>
      </c>
      <c r="I80" s="17">
        <v>0.10495963672233184</v>
      </c>
      <c r="J80" s="4">
        <f>Table_2[[#This Row],[No of Products in one Sale]]*Table_2[[#This Row],[Price of One Product]]</f>
        <v>864</v>
      </c>
      <c r="K80" s="18">
        <f>Table_2[[#This Row],[Revenue-before discount]]*(1-Table_2[[#This Row],[Discount]])</f>
        <v>773.31487387190521</v>
      </c>
      <c r="L80" s="18">
        <f>Table_2[[#This Row],[Revenue]]*Table_2[[#This Row],[Discount]]</f>
        <v>81.166848233571045</v>
      </c>
    </row>
    <row r="81" spans="1:12" x14ac:dyDescent="0.3">
      <c r="A81" s="4" t="s">
        <v>218</v>
      </c>
      <c r="B81" s="4" t="s">
        <v>1672</v>
      </c>
      <c r="C81" s="15">
        <v>44740</v>
      </c>
      <c r="D81" s="4" t="s">
        <v>1673</v>
      </c>
      <c r="E81" s="4" t="s">
        <v>1671</v>
      </c>
      <c r="F81" s="4">
        <v>65</v>
      </c>
      <c r="G81" s="4" t="s">
        <v>15</v>
      </c>
      <c r="H81" s="16">
        <v>11</v>
      </c>
      <c r="I81" s="17">
        <v>0.29377273906475571</v>
      </c>
      <c r="J81" s="4">
        <f>Table_2[[#This Row],[No of Products in one Sale]]*Table_2[[#This Row],[Price of One Product]]</f>
        <v>715</v>
      </c>
      <c r="K81" s="18">
        <f>Table_2[[#This Row],[Revenue-before discount]]*(1-Table_2[[#This Row],[Discount]])</f>
        <v>504.95249156869966</v>
      </c>
      <c r="L81" s="18">
        <f>Table_2[[#This Row],[Revenue]]*Table_2[[#This Row],[Discount]]</f>
        <v>148.34127654570986</v>
      </c>
    </row>
    <row r="82" spans="1:12" x14ac:dyDescent="0.3">
      <c r="A82" s="4" t="s">
        <v>220</v>
      </c>
      <c r="B82" s="4" t="s">
        <v>1675</v>
      </c>
      <c r="C82" s="15">
        <v>44729</v>
      </c>
      <c r="D82" s="4" t="s">
        <v>1676</v>
      </c>
      <c r="E82" s="4" t="s">
        <v>1671</v>
      </c>
      <c r="F82" s="4">
        <v>250</v>
      </c>
      <c r="G82" s="4" t="s">
        <v>20</v>
      </c>
      <c r="H82" s="16">
        <v>3</v>
      </c>
      <c r="I82" s="17">
        <v>0.56559810101924179</v>
      </c>
      <c r="J82" s="4">
        <f>Table_2[[#This Row],[No of Products in one Sale]]*Table_2[[#This Row],[Price of One Product]]</f>
        <v>750</v>
      </c>
      <c r="K82" s="18">
        <f>Table_2[[#This Row],[Revenue-before discount]]*(1-Table_2[[#This Row],[Discount]])</f>
        <v>325.80142423556867</v>
      </c>
      <c r="L82" s="18">
        <f>Table_2[[#This Row],[Revenue]]*Table_2[[#This Row],[Discount]]</f>
        <v>184.27266685700204</v>
      </c>
    </row>
    <row r="83" spans="1:12" x14ac:dyDescent="0.3">
      <c r="A83" s="4" t="s">
        <v>222</v>
      </c>
      <c r="B83" s="4" t="s">
        <v>1677</v>
      </c>
      <c r="C83" s="15">
        <v>44727</v>
      </c>
      <c r="D83" s="4" t="s">
        <v>1678</v>
      </c>
      <c r="E83" s="4" t="s">
        <v>1671</v>
      </c>
      <c r="F83" s="4">
        <v>130</v>
      </c>
      <c r="G83" s="4" t="s">
        <v>26</v>
      </c>
      <c r="H83" s="16">
        <v>4</v>
      </c>
      <c r="I83" s="17">
        <v>0.14180367825735268</v>
      </c>
      <c r="J83" s="4">
        <f>Table_2[[#This Row],[No of Products in one Sale]]*Table_2[[#This Row],[Price of One Product]]</f>
        <v>520</v>
      </c>
      <c r="K83" s="18">
        <f>Table_2[[#This Row],[Revenue-before discount]]*(1-Table_2[[#This Row],[Discount]])</f>
        <v>446.26208730617662</v>
      </c>
      <c r="L83" s="18">
        <f>Table_2[[#This Row],[Revenue]]*Table_2[[#This Row],[Discount]]</f>
        <v>63.281605446819704</v>
      </c>
    </row>
    <row r="84" spans="1:12" x14ac:dyDescent="0.3">
      <c r="A84" s="4" t="s">
        <v>224</v>
      </c>
      <c r="B84" s="4" t="s">
        <v>1679</v>
      </c>
      <c r="C84" s="15">
        <v>44734</v>
      </c>
      <c r="D84" s="4" t="s">
        <v>1680</v>
      </c>
      <c r="E84" s="4" t="s">
        <v>1674</v>
      </c>
      <c r="F84" s="4">
        <v>60</v>
      </c>
      <c r="G84" s="4" t="s">
        <v>15</v>
      </c>
      <c r="H84" s="16">
        <v>14</v>
      </c>
      <c r="I84" s="17">
        <v>0.19727585407121537</v>
      </c>
      <c r="J84" s="4">
        <f>Table_2[[#This Row],[No of Products in one Sale]]*Table_2[[#This Row],[Price of One Product]]</f>
        <v>840</v>
      </c>
      <c r="K84" s="18">
        <f>Table_2[[#This Row],[Revenue-before discount]]*(1-Table_2[[#This Row],[Discount]])</f>
        <v>674.28828258017904</v>
      </c>
      <c r="L84" s="18">
        <f>Table_2[[#This Row],[Revenue]]*Table_2[[#This Row],[Discount]]</f>
        <v>133.02079683621784</v>
      </c>
    </row>
    <row r="85" spans="1:12" x14ac:dyDescent="0.3">
      <c r="A85" s="4" t="s">
        <v>226</v>
      </c>
      <c r="B85" s="4" t="s">
        <v>1681</v>
      </c>
      <c r="C85" s="15">
        <v>44744</v>
      </c>
      <c r="D85" s="4" t="s">
        <v>1682</v>
      </c>
      <c r="E85" s="4" t="s">
        <v>1671</v>
      </c>
      <c r="F85" s="4">
        <v>95</v>
      </c>
      <c r="G85" s="4" t="s">
        <v>20</v>
      </c>
      <c r="H85" s="16">
        <v>2</v>
      </c>
      <c r="I85" s="17">
        <v>0.16026707373910823</v>
      </c>
      <c r="J85" s="4">
        <f>Table_2[[#This Row],[No of Products in one Sale]]*Table_2[[#This Row],[Price of One Product]]</f>
        <v>190</v>
      </c>
      <c r="K85" s="18">
        <f>Table_2[[#This Row],[Revenue-before discount]]*(1-Table_2[[#This Row],[Discount]])</f>
        <v>159.54925598956945</v>
      </c>
      <c r="L85" s="18">
        <f>Table_2[[#This Row],[Revenue]]*Table_2[[#This Row],[Discount]]</f>
        <v>25.57049237470018</v>
      </c>
    </row>
    <row r="86" spans="1:12" x14ac:dyDescent="0.3">
      <c r="A86" s="4" t="s">
        <v>228</v>
      </c>
      <c r="B86" s="4" t="s">
        <v>1669</v>
      </c>
      <c r="C86" s="15">
        <v>44737</v>
      </c>
      <c r="D86" s="4" t="s">
        <v>1670</v>
      </c>
      <c r="E86" s="4" t="s">
        <v>1671</v>
      </c>
      <c r="F86" s="4">
        <v>72</v>
      </c>
      <c r="G86" s="4" t="s">
        <v>26</v>
      </c>
      <c r="H86" s="16">
        <v>4</v>
      </c>
      <c r="I86" s="17">
        <v>3.6754234817017679E-2</v>
      </c>
      <c r="J86" s="4">
        <f>Table_2[[#This Row],[No of Products in one Sale]]*Table_2[[#This Row],[Price of One Product]]</f>
        <v>288</v>
      </c>
      <c r="K86" s="18">
        <f>Table_2[[#This Row],[Revenue-before discount]]*(1-Table_2[[#This Row],[Discount]])</f>
        <v>277.41478037269889</v>
      </c>
      <c r="L86" s="18">
        <f>Table_2[[#This Row],[Revenue]]*Table_2[[#This Row],[Discount]]</f>
        <v>10.196167979529562</v>
      </c>
    </row>
    <row r="87" spans="1:12" x14ac:dyDescent="0.3">
      <c r="A87" s="4" t="s">
        <v>230</v>
      </c>
      <c r="B87" s="4" t="s">
        <v>1672</v>
      </c>
      <c r="C87" s="15">
        <v>44752</v>
      </c>
      <c r="D87" s="4" t="s">
        <v>1673</v>
      </c>
      <c r="E87" s="4" t="s">
        <v>1671</v>
      </c>
      <c r="F87" s="4">
        <v>65</v>
      </c>
      <c r="G87" s="4" t="s">
        <v>15</v>
      </c>
      <c r="H87" s="16">
        <v>6</v>
      </c>
      <c r="I87" s="17">
        <v>0.12047427034169578</v>
      </c>
      <c r="J87" s="4">
        <f>Table_2[[#This Row],[No of Products in one Sale]]*Table_2[[#This Row],[Price of One Product]]</f>
        <v>390</v>
      </c>
      <c r="K87" s="18">
        <f>Table_2[[#This Row],[Revenue-before discount]]*(1-Table_2[[#This Row],[Discount]])</f>
        <v>343.01503456673862</v>
      </c>
      <c r="L87" s="18">
        <f>Table_2[[#This Row],[Revenue]]*Table_2[[#This Row],[Discount]]</f>
        <v>41.324486005659388</v>
      </c>
    </row>
    <row r="88" spans="1:12" x14ac:dyDescent="0.3">
      <c r="A88" s="4" t="s">
        <v>232</v>
      </c>
      <c r="B88" s="4" t="s">
        <v>1675</v>
      </c>
      <c r="C88" s="15">
        <v>44736</v>
      </c>
      <c r="D88" s="4" t="s">
        <v>1676</v>
      </c>
      <c r="E88" s="4" t="s">
        <v>1674</v>
      </c>
      <c r="F88" s="4">
        <v>250</v>
      </c>
      <c r="G88" s="4" t="s">
        <v>20</v>
      </c>
      <c r="H88" s="16">
        <v>2</v>
      </c>
      <c r="I88" s="17">
        <v>0.38636401364592987</v>
      </c>
      <c r="J88" s="4">
        <f>Table_2[[#This Row],[No of Products in one Sale]]*Table_2[[#This Row],[Price of One Product]]</f>
        <v>500</v>
      </c>
      <c r="K88" s="18">
        <f>Table_2[[#This Row],[Revenue-before discount]]*(1-Table_2[[#This Row],[Discount]])</f>
        <v>306.81799317703508</v>
      </c>
      <c r="L88" s="18">
        <f>Table_2[[#This Row],[Revenue]]*Table_2[[#This Row],[Discount]]</f>
        <v>118.54343130266879</v>
      </c>
    </row>
    <row r="89" spans="1:12" x14ac:dyDescent="0.3">
      <c r="A89" s="4" t="s">
        <v>234</v>
      </c>
      <c r="B89" s="4" t="s">
        <v>1677</v>
      </c>
      <c r="C89" s="15">
        <v>44752</v>
      </c>
      <c r="D89" s="4" t="s">
        <v>1678</v>
      </c>
      <c r="E89" s="4" t="s">
        <v>1674</v>
      </c>
      <c r="F89" s="4">
        <v>130</v>
      </c>
      <c r="G89" s="4" t="s">
        <v>26</v>
      </c>
      <c r="H89" s="16">
        <v>5</v>
      </c>
      <c r="I89" s="17">
        <v>0.25111930985495906</v>
      </c>
      <c r="J89" s="4">
        <f>Table_2[[#This Row],[No of Products in one Sale]]*Table_2[[#This Row],[Price of One Product]]</f>
        <v>650</v>
      </c>
      <c r="K89" s="18">
        <f>Table_2[[#This Row],[Revenue-before discount]]*(1-Table_2[[#This Row],[Discount]])</f>
        <v>486.77244859427657</v>
      </c>
      <c r="L89" s="18">
        <f>Table_2[[#This Row],[Revenue]]*Table_2[[#This Row],[Discount]]</f>
        <v>122.23796134740327</v>
      </c>
    </row>
    <row r="90" spans="1:12" x14ac:dyDescent="0.3">
      <c r="A90" s="4" t="s">
        <v>236</v>
      </c>
      <c r="B90" s="4" t="s">
        <v>1669</v>
      </c>
      <c r="C90" s="15">
        <v>44759</v>
      </c>
      <c r="D90" s="4" t="s">
        <v>1670</v>
      </c>
      <c r="E90" s="4" t="s">
        <v>1674</v>
      </c>
      <c r="F90" s="4">
        <v>72</v>
      </c>
      <c r="G90" s="4" t="s">
        <v>15</v>
      </c>
      <c r="H90" s="16">
        <v>6</v>
      </c>
      <c r="I90" s="17">
        <v>0.18099169049889144</v>
      </c>
      <c r="J90" s="4">
        <f>Table_2[[#This Row],[No of Products in one Sale]]*Table_2[[#This Row],[Price of One Product]]</f>
        <v>432</v>
      </c>
      <c r="K90" s="18">
        <f>Table_2[[#This Row],[Revenue-before discount]]*(1-Table_2[[#This Row],[Discount]])</f>
        <v>353.81158970447893</v>
      </c>
      <c r="L90" s="18">
        <f>Table_2[[#This Row],[Revenue]]*Table_2[[#This Row],[Discount]]</f>
        <v>64.036957738713809</v>
      </c>
    </row>
    <row r="91" spans="1:12" x14ac:dyDescent="0.3">
      <c r="A91" s="4" t="s">
        <v>238</v>
      </c>
      <c r="B91" s="4" t="s">
        <v>1672</v>
      </c>
      <c r="C91" s="15">
        <v>44763</v>
      </c>
      <c r="D91" s="4" t="s">
        <v>1673</v>
      </c>
      <c r="E91" s="4" t="s">
        <v>1674</v>
      </c>
      <c r="F91" s="4">
        <v>65</v>
      </c>
      <c r="G91" s="4" t="s">
        <v>20</v>
      </c>
      <c r="H91" s="16">
        <v>6</v>
      </c>
      <c r="I91" s="17">
        <v>0.17363786365000505</v>
      </c>
      <c r="J91" s="4">
        <f>Table_2[[#This Row],[No of Products in one Sale]]*Table_2[[#This Row],[Price of One Product]]</f>
        <v>390</v>
      </c>
      <c r="K91" s="18">
        <f>Table_2[[#This Row],[Revenue-before discount]]*(1-Table_2[[#This Row],[Discount]])</f>
        <v>322.28123317649801</v>
      </c>
      <c r="L91" s="18">
        <f>Table_2[[#This Row],[Revenue]]*Table_2[[#This Row],[Discount]]</f>
        <v>55.960224823256247</v>
      </c>
    </row>
    <row r="92" spans="1:12" x14ac:dyDescent="0.3">
      <c r="A92" s="4" t="s">
        <v>240</v>
      </c>
      <c r="B92" s="4" t="s">
        <v>1675</v>
      </c>
      <c r="C92" s="15">
        <v>44763</v>
      </c>
      <c r="D92" s="4" t="s">
        <v>1676</v>
      </c>
      <c r="E92" s="4" t="s">
        <v>1674</v>
      </c>
      <c r="F92" s="4">
        <v>250</v>
      </c>
      <c r="G92" s="4" t="s">
        <v>26</v>
      </c>
      <c r="H92" s="16">
        <v>3</v>
      </c>
      <c r="I92" s="17">
        <v>0.75489814137474298</v>
      </c>
      <c r="J92" s="4">
        <f>Table_2[[#This Row],[No of Products in one Sale]]*Table_2[[#This Row],[Price of One Product]]</f>
        <v>750</v>
      </c>
      <c r="K92" s="18">
        <f>Table_2[[#This Row],[Revenue-before discount]]*(1-Table_2[[#This Row],[Discount]])</f>
        <v>183.82639396894277</v>
      </c>
      <c r="L92" s="18">
        <f>Table_2[[#This Row],[Revenue]]*Table_2[[#This Row],[Discount]]</f>
        <v>138.77020314277615</v>
      </c>
    </row>
    <row r="93" spans="1:12" x14ac:dyDescent="0.3">
      <c r="A93" s="4" t="s">
        <v>242</v>
      </c>
      <c r="B93" s="4" t="s">
        <v>1677</v>
      </c>
      <c r="C93" s="15">
        <v>44750</v>
      </c>
      <c r="D93" s="4" t="s">
        <v>1678</v>
      </c>
      <c r="E93" s="4" t="s">
        <v>1674</v>
      </c>
      <c r="F93" s="4">
        <v>130</v>
      </c>
      <c r="G93" s="4" t="s">
        <v>15</v>
      </c>
      <c r="H93" s="16">
        <v>4</v>
      </c>
      <c r="I93" s="17">
        <v>0.41826226246410803</v>
      </c>
      <c r="J93" s="4">
        <f>Table_2[[#This Row],[No of Products in one Sale]]*Table_2[[#This Row],[Price of One Product]]</f>
        <v>520</v>
      </c>
      <c r="K93" s="18">
        <f>Table_2[[#This Row],[Revenue-before discount]]*(1-Table_2[[#This Row],[Discount]])</f>
        <v>302.5036235186638</v>
      </c>
      <c r="L93" s="18">
        <f>Table_2[[#This Row],[Revenue]]*Table_2[[#This Row],[Discount]]</f>
        <v>126.52584997650708</v>
      </c>
    </row>
    <row r="94" spans="1:12" x14ac:dyDescent="0.3">
      <c r="A94" s="4" t="s">
        <v>244</v>
      </c>
      <c r="B94" s="4" t="s">
        <v>1669</v>
      </c>
      <c r="C94" s="15">
        <v>44751</v>
      </c>
      <c r="D94" s="4" t="s">
        <v>1670</v>
      </c>
      <c r="E94" s="4" t="s">
        <v>1671</v>
      </c>
      <c r="F94" s="4">
        <v>72</v>
      </c>
      <c r="G94" s="4" t="s">
        <v>15</v>
      </c>
      <c r="H94" s="16">
        <v>11</v>
      </c>
      <c r="I94" s="17">
        <v>0.52183512590850833</v>
      </c>
      <c r="J94" s="4">
        <f>Table_2[[#This Row],[No of Products in one Sale]]*Table_2[[#This Row],[Price of One Product]]</f>
        <v>792</v>
      </c>
      <c r="K94" s="18">
        <f>Table_2[[#This Row],[Revenue-before discount]]*(1-Table_2[[#This Row],[Discount]])</f>
        <v>378.70658028046142</v>
      </c>
      <c r="L94" s="18">
        <f>Table_2[[#This Row],[Revenue]]*Table_2[[#This Row],[Discount]]</f>
        <v>197.62239600303522</v>
      </c>
    </row>
    <row r="95" spans="1:12" x14ac:dyDescent="0.3">
      <c r="A95" s="4" t="s">
        <v>246</v>
      </c>
      <c r="B95" s="4" t="s">
        <v>1672</v>
      </c>
      <c r="C95" s="15">
        <v>44736</v>
      </c>
      <c r="D95" s="4" t="s">
        <v>1673</v>
      </c>
      <c r="E95" s="4" t="s">
        <v>1674</v>
      </c>
      <c r="F95" s="4">
        <v>65</v>
      </c>
      <c r="G95" s="4" t="s">
        <v>20</v>
      </c>
      <c r="H95" s="16">
        <v>12</v>
      </c>
      <c r="I95" s="17">
        <v>0.4407264983607897</v>
      </c>
      <c r="J95" s="4">
        <f>Table_2[[#This Row],[No of Products in one Sale]]*Table_2[[#This Row],[Price of One Product]]</f>
        <v>780</v>
      </c>
      <c r="K95" s="18">
        <f>Table_2[[#This Row],[Revenue-before discount]]*(1-Table_2[[#This Row],[Discount]])</f>
        <v>436.23333127858405</v>
      </c>
      <c r="L95" s="18">
        <f>Table_2[[#This Row],[Revenue]]*Table_2[[#This Row],[Discount]]</f>
        <v>192.25958856267269</v>
      </c>
    </row>
    <row r="96" spans="1:12" x14ac:dyDescent="0.3">
      <c r="A96" s="4" t="s">
        <v>248</v>
      </c>
      <c r="B96" s="4" t="s">
        <v>1675</v>
      </c>
      <c r="C96" s="15">
        <v>44737</v>
      </c>
      <c r="D96" s="4" t="s">
        <v>1676</v>
      </c>
      <c r="E96" s="4" t="s">
        <v>1671</v>
      </c>
      <c r="F96" s="4">
        <v>250</v>
      </c>
      <c r="G96" s="4" t="s">
        <v>26</v>
      </c>
      <c r="H96" s="16">
        <v>3</v>
      </c>
      <c r="I96" s="17">
        <v>0.30123769132028422</v>
      </c>
      <c r="J96" s="4">
        <f>Table_2[[#This Row],[No of Products in one Sale]]*Table_2[[#This Row],[Price of One Product]]</f>
        <v>750</v>
      </c>
      <c r="K96" s="18">
        <f>Table_2[[#This Row],[Revenue-before discount]]*(1-Table_2[[#This Row],[Discount]])</f>
        <v>524.07173150978679</v>
      </c>
      <c r="L96" s="18">
        <f>Table_2[[#This Row],[Revenue]]*Table_2[[#This Row],[Discount]]</f>
        <v>157.87015848623201</v>
      </c>
    </row>
    <row r="97" spans="1:12" x14ac:dyDescent="0.3">
      <c r="A97" s="4" t="s">
        <v>250</v>
      </c>
      <c r="B97" s="4" t="s">
        <v>1677</v>
      </c>
      <c r="C97" s="15">
        <v>44744</v>
      </c>
      <c r="D97" s="4" t="s">
        <v>1678</v>
      </c>
      <c r="E97" s="4" t="s">
        <v>1674</v>
      </c>
      <c r="F97" s="4">
        <v>130</v>
      </c>
      <c r="G97" s="4" t="s">
        <v>15</v>
      </c>
      <c r="H97" s="16">
        <v>4</v>
      </c>
      <c r="I97" s="17">
        <v>0.42020557863905661</v>
      </c>
      <c r="J97" s="4">
        <f>Table_2[[#This Row],[No of Products in one Sale]]*Table_2[[#This Row],[Price of One Product]]</f>
        <v>520</v>
      </c>
      <c r="K97" s="18">
        <f>Table_2[[#This Row],[Revenue-before discount]]*(1-Table_2[[#This Row],[Discount]])</f>
        <v>301.49309910769057</v>
      </c>
      <c r="L97" s="18">
        <f>Table_2[[#This Row],[Revenue]]*Table_2[[#This Row],[Discount]]</f>
        <v>126.68908216622955</v>
      </c>
    </row>
    <row r="98" spans="1:12" x14ac:dyDescent="0.3">
      <c r="A98" s="4" t="s">
        <v>252</v>
      </c>
      <c r="B98" s="4" t="s">
        <v>1669</v>
      </c>
      <c r="C98" s="15">
        <v>44735</v>
      </c>
      <c r="D98" s="4" t="s">
        <v>1670</v>
      </c>
      <c r="E98" s="4" t="s">
        <v>1671</v>
      </c>
      <c r="F98" s="4">
        <v>72</v>
      </c>
      <c r="G98" s="4" t="s">
        <v>20</v>
      </c>
      <c r="H98" s="16">
        <v>10</v>
      </c>
      <c r="I98" s="17">
        <v>0.38179966249899233</v>
      </c>
      <c r="J98" s="4">
        <f>Table_2[[#This Row],[No of Products in one Sale]]*Table_2[[#This Row],[Price of One Product]]</f>
        <v>720</v>
      </c>
      <c r="K98" s="18">
        <f>Table_2[[#This Row],[Revenue-before discount]]*(1-Table_2[[#This Row],[Discount]])</f>
        <v>445.10424300072555</v>
      </c>
      <c r="L98" s="18">
        <f>Table_2[[#This Row],[Revenue]]*Table_2[[#This Row],[Discount]]</f>
        <v>169.94064975454648</v>
      </c>
    </row>
    <row r="99" spans="1:12" x14ac:dyDescent="0.3">
      <c r="A99" s="4" t="s">
        <v>254</v>
      </c>
      <c r="B99" s="4" t="s">
        <v>1672</v>
      </c>
      <c r="C99" s="15">
        <v>44751</v>
      </c>
      <c r="D99" s="4" t="s">
        <v>1673</v>
      </c>
      <c r="E99" s="4" t="s">
        <v>1674</v>
      </c>
      <c r="F99" s="4">
        <v>65</v>
      </c>
      <c r="G99" s="4" t="s">
        <v>26</v>
      </c>
      <c r="H99" s="16">
        <v>5</v>
      </c>
      <c r="I99" s="17">
        <v>4.8435914836800764E-3</v>
      </c>
      <c r="J99" s="4">
        <f>Table_2[[#This Row],[No of Products in one Sale]]*Table_2[[#This Row],[Price of One Product]]</f>
        <v>325</v>
      </c>
      <c r="K99" s="18">
        <f>Table_2[[#This Row],[Revenue-before discount]]*(1-Table_2[[#This Row],[Discount]])</f>
        <v>323.42583276780397</v>
      </c>
      <c r="L99" s="18">
        <f>Table_2[[#This Row],[Revenue]]*Table_2[[#This Row],[Discount]]</f>
        <v>1.566542609196272</v>
      </c>
    </row>
    <row r="100" spans="1:12" x14ac:dyDescent="0.3">
      <c r="A100" s="4" t="s">
        <v>256</v>
      </c>
      <c r="B100" s="4" t="s">
        <v>1675</v>
      </c>
      <c r="C100" s="15">
        <v>44726</v>
      </c>
      <c r="D100" s="4" t="s">
        <v>1676</v>
      </c>
      <c r="E100" s="4" t="s">
        <v>1671</v>
      </c>
      <c r="F100" s="4">
        <v>250</v>
      </c>
      <c r="G100" s="4" t="s">
        <v>15</v>
      </c>
      <c r="H100" s="16">
        <v>2</v>
      </c>
      <c r="I100" s="17">
        <v>0.63857584714373206</v>
      </c>
      <c r="J100" s="4">
        <f>Table_2[[#This Row],[No of Products in one Sale]]*Table_2[[#This Row],[Price of One Product]]</f>
        <v>500</v>
      </c>
      <c r="K100" s="18">
        <f>Table_2[[#This Row],[Revenue-before discount]]*(1-Table_2[[#This Row],[Discount]])</f>
        <v>180.71207642813397</v>
      </c>
      <c r="L100" s="18">
        <f>Table_2[[#This Row],[Revenue]]*Table_2[[#This Row],[Discount]]</f>
        <v>115.39836729419851</v>
      </c>
    </row>
    <row r="101" spans="1:12" x14ac:dyDescent="0.3">
      <c r="A101" s="4" t="s">
        <v>258</v>
      </c>
      <c r="B101" s="4" t="s">
        <v>1677</v>
      </c>
      <c r="C101" s="15">
        <v>44749</v>
      </c>
      <c r="D101" s="4" t="s">
        <v>1678</v>
      </c>
      <c r="E101" s="4" t="s">
        <v>1674</v>
      </c>
      <c r="F101" s="4">
        <v>130</v>
      </c>
      <c r="G101" s="4" t="s">
        <v>20</v>
      </c>
      <c r="H101" s="16">
        <v>7</v>
      </c>
      <c r="I101" s="17">
        <v>0.92544771931561698</v>
      </c>
      <c r="J101" s="4">
        <f>Table_2[[#This Row],[No of Products in one Sale]]*Table_2[[#This Row],[Price of One Product]]</f>
        <v>910</v>
      </c>
      <c r="K101" s="18">
        <f>Table_2[[#This Row],[Revenue-before discount]]*(1-Table_2[[#This Row],[Discount]])</f>
        <v>67.842575422788542</v>
      </c>
      <c r="L101" s="18">
        <f>Table_2[[#This Row],[Revenue]]*Table_2[[#This Row],[Discount]]</f>
        <v>62.784756697517388</v>
      </c>
    </row>
    <row r="102" spans="1:12" x14ac:dyDescent="0.3">
      <c r="A102" s="4" t="s">
        <v>260</v>
      </c>
      <c r="B102" s="4" t="s">
        <v>1679</v>
      </c>
      <c r="C102" s="15">
        <v>44734</v>
      </c>
      <c r="D102" s="4" t="s">
        <v>1680</v>
      </c>
      <c r="E102" s="4" t="s">
        <v>1671</v>
      </c>
      <c r="F102" s="4">
        <v>60</v>
      </c>
      <c r="G102" s="4" t="s">
        <v>26</v>
      </c>
      <c r="H102" s="16">
        <v>10</v>
      </c>
      <c r="I102" s="17">
        <v>4.9069353138029403E-2</v>
      </c>
      <c r="J102" s="4">
        <f>Table_2[[#This Row],[No of Products in one Sale]]*Table_2[[#This Row],[Price of One Product]]</f>
        <v>600</v>
      </c>
      <c r="K102" s="18">
        <f>Table_2[[#This Row],[Revenue-before discount]]*(1-Table_2[[#This Row],[Discount]])</f>
        <v>570.5583881171824</v>
      </c>
      <c r="L102" s="18">
        <f>Table_2[[#This Row],[Revenue]]*Table_2[[#This Row],[Discount]]</f>
        <v>27.996931032386861</v>
      </c>
    </row>
    <row r="103" spans="1:12" x14ac:dyDescent="0.3">
      <c r="A103" s="4" t="s">
        <v>262</v>
      </c>
      <c r="B103" s="4" t="s">
        <v>1669</v>
      </c>
      <c r="C103" s="15">
        <v>44726</v>
      </c>
      <c r="D103" s="4" t="s">
        <v>1670</v>
      </c>
      <c r="E103" s="4" t="s">
        <v>1674</v>
      </c>
      <c r="F103" s="4">
        <v>72</v>
      </c>
      <c r="G103" s="4" t="s">
        <v>15</v>
      </c>
      <c r="H103" s="16">
        <v>11</v>
      </c>
      <c r="I103" s="17">
        <v>0.7875779554918797</v>
      </c>
      <c r="J103" s="4">
        <f>Table_2[[#This Row],[No of Products in one Sale]]*Table_2[[#This Row],[Price of One Product]]</f>
        <v>792</v>
      </c>
      <c r="K103" s="18">
        <f>Table_2[[#This Row],[Revenue-before discount]]*(1-Table_2[[#This Row],[Discount]])</f>
        <v>168.23825925043127</v>
      </c>
      <c r="L103" s="18">
        <f>Table_2[[#This Row],[Revenue]]*Table_2[[#This Row],[Discount]]</f>
        <v>132.50074425596748</v>
      </c>
    </row>
    <row r="104" spans="1:12" x14ac:dyDescent="0.3">
      <c r="A104" s="4" t="s">
        <v>264</v>
      </c>
      <c r="B104" s="4" t="s">
        <v>1672</v>
      </c>
      <c r="C104" s="15">
        <v>44743</v>
      </c>
      <c r="D104" s="4" t="s">
        <v>1673</v>
      </c>
      <c r="E104" s="4" t="s">
        <v>1671</v>
      </c>
      <c r="F104" s="4">
        <v>65</v>
      </c>
      <c r="G104" s="4" t="s">
        <v>20</v>
      </c>
      <c r="H104" s="16">
        <v>13</v>
      </c>
      <c r="I104" s="17">
        <v>0.4468603878067412</v>
      </c>
      <c r="J104" s="4">
        <f>Table_2[[#This Row],[No of Products in one Sale]]*Table_2[[#This Row],[Price of One Product]]</f>
        <v>845</v>
      </c>
      <c r="K104" s="18">
        <f>Table_2[[#This Row],[Revenue-before discount]]*(1-Table_2[[#This Row],[Discount]])</f>
        <v>467.40297230330367</v>
      </c>
      <c r="L104" s="18">
        <f>Table_2[[#This Row],[Revenue]]*Table_2[[#This Row],[Discount]]</f>
        <v>208.86387346547778</v>
      </c>
    </row>
    <row r="105" spans="1:12" x14ac:dyDescent="0.3">
      <c r="A105" s="4" t="s">
        <v>266</v>
      </c>
      <c r="B105" s="4" t="s">
        <v>1675</v>
      </c>
      <c r="C105" s="15">
        <v>44742</v>
      </c>
      <c r="D105" s="4" t="s">
        <v>1676</v>
      </c>
      <c r="E105" s="4" t="s">
        <v>1674</v>
      </c>
      <c r="F105" s="4">
        <v>250</v>
      </c>
      <c r="G105" s="4" t="s">
        <v>26</v>
      </c>
      <c r="H105" s="16">
        <v>2</v>
      </c>
      <c r="I105" s="17">
        <v>0.89674363393446022</v>
      </c>
      <c r="J105" s="4">
        <f>Table_2[[#This Row],[No of Products in one Sale]]*Table_2[[#This Row],[Price of One Product]]</f>
        <v>500</v>
      </c>
      <c r="K105" s="18">
        <f>Table_2[[#This Row],[Revenue-before discount]]*(1-Table_2[[#This Row],[Discount]])</f>
        <v>51.62818303276989</v>
      </c>
      <c r="L105" s="18">
        <f>Table_2[[#This Row],[Revenue]]*Table_2[[#This Row],[Discount]]</f>
        <v>46.297244466239512</v>
      </c>
    </row>
    <row r="106" spans="1:12" x14ac:dyDescent="0.3">
      <c r="A106" s="4" t="s">
        <v>268</v>
      </c>
      <c r="B106" s="4" t="s">
        <v>1677</v>
      </c>
      <c r="C106" s="15">
        <v>44747</v>
      </c>
      <c r="D106" s="4" t="s">
        <v>1678</v>
      </c>
      <c r="E106" s="4" t="s">
        <v>1671</v>
      </c>
      <c r="F106" s="4">
        <v>130</v>
      </c>
      <c r="G106" s="4" t="s">
        <v>15</v>
      </c>
      <c r="H106" s="16">
        <v>6</v>
      </c>
      <c r="I106" s="17">
        <v>3.2373342558606799E-2</v>
      </c>
      <c r="J106" s="4">
        <f>Table_2[[#This Row],[No of Products in one Sale]]*Table_2[[#This Row],[Price of One Product]]</f>
        <v>780</v>
      </c>
      <c r="K106" s="18">
        <f>Table_2[[#This Row],[Revenue-before discount]]*(1-Table_2[[#This Row],[Discount]])</f>
        <v>754.74879280428672</v>
      </c>
      <c r="L106" s="18">
        <f>Table_2[[#This Row],[Revenue]]*Table_2[[#This Row],[Discount]]</f>
        <v>24.433741215148121</v>
      </c>
    </row>
    <row r="107" spans="1:12" x14ac:dyDescent="0.3">
      <c r="A107" s="4" t="s">
        <v>270</v>
      </c>
      <c r="B107" s="4" t="s">
        <v>1669</v>
      </c>
      <c r="C107" s="15">
        <v>44764</v>
      </c>
      <c r="D107" s="4" t="s">
        <v>1670</v>
      </c>
      <c r="E107" s="4" t="s">
        <v>1674</v>
      </c>
      <c r="F107" s="4">
        <v>72</v>
      </c>
      <c r="G107" s="4" t="s">
        <v>20</v>
      </c>
      <c r="H107" s="16">
        <v>11</v>
      </c>
      <c r="I107" s="17">
        <v>0.94247200152138155</v>
      </c>
      <c r="J107" s="4">
        <f>Table_2[[#This Row],[No of Products in one Sale]]*Table_2[[#This Row],[Price of One Product]]</f>
        <v>792</v>
      </c>
      <c r="K107" s="18">
        <f>Table_2[[#This Row],[Revenue-before discount]]*(1-Table_2[[#This Row],[Discount]])</f>
        <v>45.562174795065808</v>
      </c>
      <c r="L107" s="18">
        <f>Table_2[[#This Row],[Revenue]]*Table_2[[#This Row],[Discount]]</f>
        <v>42.941074072772714</v>
      </c>
    </row>
    <row r="108" spans="1:12" x14ac:dyDescent="0.3">
      <c r="A108" s="4" t="s">
        <v>273</v>
      </c>
      <c r="B108" s="4" t="s">
        <v>1672</v>
      </c>
      <c r="C108" s="15">
        <v>44735</v>
      </c>
      <c r="D108" s="4" t="s">
        <v>1673</v>
      </c>
      <c r="E108" s="4" t="s">
        <v>1671</v>
      </c>
      <c r="F108" s="4">
        <v>65</v>
      </c>
      <c r="G108" s="4" t="s">
        <v>26</v>
      </c>
      <c r="H108" s="16">
        <v>7</v>
      </c>
      <c r="I108" s="17">
        <v>0.24863680679080546</v>
      </c>
      <c r="J108" s="4">
        <f>Table_2[[#This Row],[No of Products in one Sale]]*Table_2[[#This Row],[Price of One Product]]</f>
        <v>455</v>
      </c>
      <c r="K108" s="18">
        <f>Table_2[[#This Row],[Revenue-before discount]]*(1-Table_2[[#This Row],[Discount]])</f>
        <v>341.87025291018352</v>
      </c>
      <c r="L108" s="18">
        <f>Table_2[[#This Row],[Revenue]]*Table_2[[#This Row],[Discount]]</f>
        <v>85.001528020353106</v>
      </c>
    </row>
    <row r="109" spans="1:12" x14ac:dyDescent="0.3">
      <c r="A109" s="4" t="s">
        <v>275</v>
      </c>
      <c r="B109" s="4" t="s">
        <v>1675</v>
      </c>
      <c r="C109" s="15">
        <v>44737</v>
      </c>
      <c r="D109" s="4" t="s">
        <v>1676</v>
      </c>
      <c r="E109" s="4" t="s">
        <v>1674</v>
      </c>
      <c r="F109" s="4">
        <v>250</v>
      </c>
      <c r="G109" s="4" t="s">
        <v>15</v>
      </c>
      <c r="H109" s="16">
        <v>1</v>
      </c>
      <c r="I109" s="17">
        <v>4.9896521056402299E-2</v>
      </c>
      <c r="J109" s="4">
        <f>Table_2[[#This Row],[No of Products in one Sale]]*Table_2[[#This Row],[Price of One Product]]</f>
        <v>250</v>
      </c>
      <c r="K109" s="18">
        <f>Table_2[[#This Row],[Revenue-before discount]]*(1-Table_2[[#This Row],[Discount]])</f>
        <v>237.52586973589942</v>
      </c>
      <c r="L109" s="18">
        <f>Table_2[[#This Row],[Revenue]]*Table_2[[#This Row],[Discount]]</f>
        <v>11.851714560717575</v>
      </c>
    </row>
    <row r="110" spans="1:12" x14ac:dyDescent="0.3">
      <c r="A110" s="4" t="s">
        <v>277</v>
      </c>
      <c r="B110" s="4" t="s">
        <v>1677</v>
      </c>
      <c r="C110" s="15">
        <v>44749</v>
      </c>
      <c r="D110" s="4" t="s">
        <v>1678</v>
      </c>
      <c r="E110" s="4" t="s">
        <v>1671</v>
      </c>
      <c r="F110" s="4">
        <v>130</v>
      </c>
      <c r="G110" s="4" t="s">
        <v>20</v>
      </c>
      <c r="H110" s="16">
        <v>7</v>
      </c>
      <c r="I110" s="17">
        <v>0.49618340188276622</v>
      </c>
      <c r="J110" s="4">
        <f>Table_2[[#This Row],[No of Products in one Sale]]*Table_2[[#This Row],[Price of One Product]]</f>
        <v>910</v>
      </c>
      <c r="K110" s="18">
        <f>Table_2[[#This Row],[Revenue-before discount]]*(1-Table_2[[#This Row],[Discount]])</f>
        <v>458.47310428668277</v>
      </c>
      <c r="L110" s="18">
        <f>Table_2[[#This Row],[Revenue]]*Table_2[[#This Row],[Discount]]</f>
        <v>227.48674455671849</v>
      </c>
    </row>
    <row r="111" spans="1:12" x14ac:dyDescent="0.3">
      <c r="A111" s="4" t="s">
        <v>279</v>
      </c>
      <c r="B111" s="4" t="s">
        <v>1679</v>
      </c>
      <c r="C111" s="15">
        <v>44729</v>
      </c>
      <c r="D111" s="4" t="s">
        <v>1680</v>
      </c>
      <c r="E111" s="4" t="s">
        <v>1671</v>
      </c>
      <c r="F111" s="4">
        <v>60</v>
      </c>
      <c r="G111" s="4" t="s">
        <v>26</v>
      </c>
      <c r="H111" s="16">
        <v>13</v>
      </c>
      <c r="I111" s="17">
        <v>0.62889621592411693</v>
      </c>
      <c r="J111" s="4">
        <f>Table_2[[#This Row],[No of Products in one Sale]]*Table_2[[#This Row],[Price of One Product]]</f>
        <v>780</v>
      </c>
      <c r="K111" s="18">
        <f>Table_2[[#This Row],[Revenue-before discount]]*(1-Table_2[[#This Row],[Discount]])</f>
        <v>289.46095157918882</v>
      </c>
      <c r="L111" s="18">
        <f>Table_2[[#This Row],[Revenue]]*Table_2[[#This Row],[Discount]]</f>
        <v>182.04089710594587</v>
      </c>
    </row>
    <row r="112" spans="1:12" x14ac:dyDescent="0.3">
      <c r="A112" s="4" t="s">
        <v>281</v>
      </c>
      <c r="B112" s="4" t="s">
        <v>1681</v>
      </c>
      <c r="C112" s="15">
        <v>44738</v>
      </c>
      <c r="D112" s="4" t="s">
        <v>1682</v>
      </c>
      <c r="E112" s="4" t="s">
        <v>1674</v>
      </c>
      <c r="F112" s="4">
        <v>95</v>
      </c>
      <c r="G112" s="4" t="s">
        <v>15</v>
      </c>
      <c r="H112" s="16">
        <v>8</v>
      </c>
      <c r="I112" s="17">
        <v>0.87580490637929664</v>
      </c>
      <c r="J112" s="4">
        <f>Table_2[[#This Row],[No of Products in one Sale]]*Table_2[[#This Row],[Price of One Product]]</f>
        <v>760</v>
      </c>
      <c r="K112" s="18">
        <f>Table_2[[#This Row],[Revenue-before discount]]*(1-Table_2[[#This Row],[Discount]])</f>
        <v>94.388271151734557</v>
      </c>
      <c r="L112" s="18">
        <f>Table_2[[#This Row],[Revenue]]*Table_2[[#This Row],[Discount]]</f>
        <v>82.665710979348546</v>
      </c>
    </row>
    <row r="113" spans="1:12" x14ac:dyDescent="0.3">
      <c r="A113" s="4" t="s">
        <v>283</v>
      </c>
      <c r="B113" s="4" t="s">
        <v>1669</v>
      </c>
      <c r="C113" s="15">
        <v>44740</v>
      </c>
      <c r="D113" s="4" t="s">
        <v>1670</v>
      </c>
      <c r="E113" s="4" t="s">
        <v>1674</v>
      </c>
      <c r="F113" s="4">
        <v>72</v>
      </c>
      <c r="G113" s="4" t="s">
        <v>20</v>
      </c>
      <c r="H113" s="16">
        <v>11</v>
      </c>
      <c r="I113" s="17">
        <v>0.37069854126093349</v>
      </c>
      <c r="J113" s="4">
        <f>Table_2[[#This Row],[No of Products in one Sale]]*Table_2[[#This Row],[Price of One Product]]</f>
        <v>792</v>
      </c>
      <c r="K113" s="18">
        <f>Table_2[[#This Row],[Revenue-before discount]]*(1-Table_2[[#This Row],[Discount]])</f>
        <v>498.40675532134065</v>
      </c>
      <c r="L113" s="18">
        <f>Table_2[[#This Row],[Revenue]]*Table_2[[#This Row],[Discount]]</f>
        <v>184.75865715221599</v>
      </c>
    </row>
    <row r="114" spans="1:12" x14ac:dyDescent="0.3">
      <c r="A114" s="4" t="s">
        <v>285</v>
      </c>
      <c r="B114" s="4" t="s">
        <v>1672</v>
      </c>
      <c r="C114" s="15">
        <v>44755</v>
      </c>
      <c r="D114" s="4" t="s">
        <v>1673</v>
      </c>
      <c r="E114" s="4" t="s">
        <v>1674</v>
      </c>
      <c r="F114" s="4">
        <v>65</v>
      </c>
      <c r="G114" s="4" t="s">
        <v>26</v>
      </c>
      <c r="H114" s="16">
        <v>10</v>
      </c>
      <c r="I114" s="17">
        <v>0.64422602074286228</v>
      </c>
      <c r="J114" s="4">
        <f>Table_2[[#This Row],[No of Products in one Sale]]*Table_2[[#This Row],[Price of One Product]]</f>
        <v>650</v>
      </c>
      <c r="K114" s="18">
        <f>Table_2[[#This Row],[Revenue-before discount]]*(1-Table_2[[#This Row],[Discount]])</f>
        <v>231.25308651713951</v>
      </c>
      <c r="L114" s="18">
        <f>Table_2[[#This Row],[Revenue]]*Table_2[[#This Row],[Discount]]</f>
        <v>148.97925571144165</v>
      </c>
    </row>
    <row r="115" spans="1:12" x14ac:dyDescent="0.3">
      <c r="A115" s="4" t="s">
        <v>287</v>
      </c>
      <c r="B115" s="4" t="s">
        <v>1675</v>
      </c>
      <c r="C115" s="15">
        <v>44755</v>
      </c>
      <c r="D115" s="4" t="s">
        <v>1676</v>
      </c>
      <c r="E115" s="4" t="s">
        <v>1671</v>
      </c>
      <c r="F115" s="4">
        <v>250</v>
      </c>
      <c r="G115" s="4" t="s">
        <v>15</v>
      </c>
      <c r="H115" s="16">
        <v>2</v>
      </c>
      <c r="I115" s="17">
        <v>0.76652707543193765</v>
      </c>
      <c r="J115" s="4">
        <f>Table_2[[#This Row],[No of Products in one Sale]]*Table_2[[#This Row],[Price of One Product]]</f>
        <v>500</v>
      </c>
      <c r="K115" s="18">
        <f>Table_2[[#This Row],[Revenue-before discount]]*(1-Table_2[[#This Row],[Discount]])</f>
        <v>116.73646228403118</v>
      </c>
      <c r="L115" s="18">
        <f>Table_2[[#This Row],[Revenue]]*Table_2[[#This Row],[Discount]]</f>
        <v>89.481659030849116</v>
      </c>
    </row>
    <row r="116" spans="1:12" x14ac:dyDescent="0.3">
      <c r="A116" s="4" t="s">
        <v>289</v>
      </c>
      <c r="B116" s="4" t="s">
        <v>1677</v>
      </c>
      <c r="C116" s="15">
        <v>44764</v>
      </c>
      <c r="D116" s="4" t="s">
        <v>1678</v>
      </c>
      <c r="E116" s="4" t="s">
        <v>1671</v>
      </c>
      <c r="F116" s="4">
        <v>130</v>
      </c>
      <c r="G116" s="4" t="s">
        <v>20</v>
      </c>
      <c r="H116" s="16">
        <v>2</v>
      </c>
      <c r="I116" s="17">
        <v>0.74416329829954486</v>
      </c>
      <c r="J116" s="4">
        <f>Table_2[[#This Row],[No of Products in one Sale]]*Table_2[[#This Row],[Price of One Product]]</f>
        <v>260</v>
      </c>
      <c r="K116" s="18">
        <f>Table_2[[#This Row],[Revenue-before discount]]*(1-Table_2[[#This Row],[Discount]])</f>
        <v>66.517542442118341</v>
      </c>
      <c r="L116" s="18">
        <f>Table_2[[#This Row],[Revenue]]*Table_2[[#This Row],[Discount]]</f>
        <v>49.499913778506745</v>
      </c>
    </row>
    <row r="117" spans="1:12" x14ac:dyDescent="0.3">
      <c r="A117" s="4" t="s">
        <v>291</v>
      </c>
      <c r="B117" s="4" t="s">
        <v>1669</v>
      </c>
      <c r="C117" s="15">
        <v>44735</v>
      </c>
      <c r="D117" s="4" t="s">
        <v>1670</v>
      </c>
      <c r="E117" s="4" t="s">
        <v>1671</v>
      </c>
      <c r="F117" s="4">
        <v>72</v>
      </c>
      <c r="G117" s="4" t="s">
        <v>26</v>
      </c>
      <c r="H117" s="16">
        <v>8</v>
      </c>
      <c r="I117" s="17">
        <v>0.48484032292333201</v>
      </c>
      <c r="J117" s="4">
        <f>Table_2[[#This Row],[No of Products in one Sale]]*Table_2[[#This Row],[Price of One Product]]</f>
        <v>576</v>
      </c>
      <c r="K117" s="18">
        <f>Table_2[[#This Row],[Revenue-before discount]]*(1-Table_2[[#This Row],[Discount]])</f>
        <v>296.73197399616078</v>
      </c>
      <c r="L117" s="18">
        <f>Table_2[[#This Row],[Revenue]]*Table_2[[#This Row],[Discount]]</f>
        <v>143.86762609397636</v>
      </c>
    </row>
    <row r="118" spans="1:12" x14ac:dyDescent="0.3">
      <c r="A118" s="4" t="s">
        <v>293</v>
      </c>
      <c r="B118" s="4" t="s">
        <v>1672</v>
      </c>
      <c r="C118" s="15">
        <v>44734</v>
      </c>
      <c r="D118" s="4" t="s">
        <v>1673</v>
      </c>
      <c r="E118" s="4" t="s">
        <v>1671</v>
      </c>
      <c r="F118" s="4">
        <v>65</v>
      </c>
      <c r="G118" s="4" t="s">
        <v>15</v>
      </c>
      <c r="H118" s="16">
        <v>8</v>
      </c>
      <c r="I118" s="17">
        <v>0.10556900790048951</v>
      </c>
      <c r="J118" s="4">
        <f>Table_2[[#This Row],[No of Products in one Sale]]*Table_2[[#This Row],[Price of One Product]]</f>
        <v>520</v>
      </c>
      <c r="K118" s="18">
        <f>Table_2[[#This Row],[Revenue-before discount]]*(1-Table_2[[#This Row],[Discount]])</f>
        <v>465.10411589174544</v>
      </c>
      <c r="L118" s="18">
        <f>Table_2[[#This Row],[Revenue]]*Table_2[[#This Row],[Discount]]</f>
        <v>49.100580085125863</v>
      </c>
    </row>
    <row r="119" spans="1:12" x14ac:dyDescent="0.3">
      <c r="A119" s="4" t="s">
        <v>295</v>
      </c>
      <c r="B119" s="4" t="s">
        <v>1675</v>
      </c>
      <c r="C119" s="15">
        <v>44728</v>
      </c>
      <c r="D119" s="4" t="s">
        <v>1676</v>
      </c>
      <c r="E119" s="4" t="s">
        <v>1671</v>
      </c>
      <c r="F119" s="4">
        <v>250</v>
      </c>
      <c r="G119" s="4" t="s">
        <v>20</v>
      </c>
      <c r="H119" s="16">
        <v>1</v>
      </c>
      <c r="I119" s="17">
        <v>0.35681327352398817</v>
      </c>
      <c r="J119" s="4">
        <f>Table_2[[#This Row],[No of Products in one Sale]]*Table_2[[#This Row],[Price of One Product]]</f>
        <v>250</v>
      </c>
      <c r="K119" s="18">
        <f>Table_2[[#This Row],[Revenue-before discount]]*(1-Table_2[[#This Row],[Discount]])</f>
        <v>160.79668161900295</v>
      </c>
      <c r="L119" s="18">
        <f>Table_2[[#This Row],[Revenue]]*Table_2[[#This Row],[Discount]]</f>
        <v>57.374390340270942</v>
      </c>
    </row>
    <row r="120" spans="1:12" x14ac:dyDescent="0.3">
      <c r="A120" s="4" t="s">
        <v>297</v>
      </c>
      <c r="B120" s="4" t="s">
        <v>1677</v>
      </c>
      <c r="C120" s="15">
        <v>44739</v>
      </c>
      <c r="D120" s="4" t="s">
        <v>1678</v>
      </c>
      <c r="E120" s="4" t="s">
        <v>1671</v>
      </c>
      <c r="F120" s="4">
        <v>130</v>
      </c>
      <c r="G120" s="4" t="s">
        <v>26</v>
      </c>
      <c r="H120" s="16">
        <v>2</v>
      </c>
      <c r="I120" s="17">
        <v>0.38966155247167111</v>
      </c>
      <c r="J120" s="4">
        <f>Table_2[[#This Row],[No of Products in one Sale]]*Table_2[[#This Row],[Price of One Product]]</f>
        <v>260</v>
      </c>
      <c r="K120" s="18">
        <f>Table_2[[#This Row],[Revenue-before discount]]*(1-Table_2[[#This Row],[Discount]])</f>
        <v>158.68799635736551</v>
      </c>
      <c r="L120" s="18">
        <f>Table_2[[#This Row],[Revenue]]*Table_2[[#This Row],[Discount]]</f>
        <v>61.834611019229932</v>
      </c>
    </row>
    <row r="121" spans="1:12" x14ac:dyDescent="0.3">
      <c r="A121" s="4" t="s">
        <v>299</v>
      </c>
      <c r="B121" s="4" t="s">
        <v>1679</v>
      </c>
      <c r="C121" s="15">
        <v>44765</v>
      </c>
      <c r="D121" s="4" t="s">
        <v>1680</v>
      </c>
      <c r="E121" s="4" t="s">
        <v>1671</v>
      </c>
      <c r="F121" s="4">
        <v>60</v>
      </c>
      <c r="G121" s="4" t="s">
        <v>15</v>
      </c>
      <c r="H121" s="16">
        <v>6</v>
      </c>
      <c r="I121" s="17">
        <v>0.27342799854809485</v>
      </c>
      <c r="J121" s="4">
        <f>Table_2[[#This Row],[No of Products in one Sale]]*Table_2[[#This Row],[Price of One Product]]</f>
        <v>360</v>
      </c>
      <c r="K121" s="18">
        <f>Table_2[[#This Row],[Revenue-before discount]]*(1-Table_2[[#This Row],[Discount]])</f>
        <v>261.56592052268587</v>
      </c>
      <c r="L121" s="18">
        <f>Table_2[[#This Row],[Revenue]]*Table_2[[#This Row],[Discount]]</f>
        <v>71.519446136908044</v>
      </c>
    </row>
    <row r="122" spans="1:12" x14ac:dyDescent="0.3">
      <c r="A122" s="4" t="s">
        <v>301</v>
      </c>
      <c r="B122" s="4" t="s">
        <v>1669</v>
      </c>
      <c r="C122" s="15">
        <v>44740</v>
      </c>
      <c r="D122" s="4" t="s">
        <v>1670</v>
      </c>
      <c r="E122" s="4" t="s">
        <v>1671</v>
      </c>
      <c r="F122" s="4">
        <v>72</v>
      </c>
      <c r="G122" s="4" t="s">
        <v>20</v>
      </c>
      <c r="H122" s="16">
        <v>11</v>
      </c>
      <c r="I122" s="17">
        <v>0.68404340685026022</v>
      </c>
      <c r="J122" s="4">
        <f>Table_2[[#This Row],[No of Products in one Sale]]*Table_2[[#This Row],[Price of One Product]]</f>
        <v>792</v>
      </c>
      <c r="K122" s="18">
        <f>Table_2[[#This Row],[Revenue-before discount]]*(1-Table_2[[#This Row],[Discount]])</f>
        <v>250.23762177459392</v>
      </c>
      <c r="L122" s="18">
        <f>Table_2[[#This Row],[Revenue]]*Table_2[[#This Row],[Discount]]</f>
        <v>171.1733953208001</v>
      </c>
    </row>
    <row r="123" spans="1:12" x14ac:dyDescent="0.3">
      <c r="A123" s="4" t="s">
        <v>303</v>
      </c>
      <c r="B123" s="4" t="s">
        <v>1672</v>
      </c>
      <c r="C123" s="15">
        <v>44734</v>
      </c>
      <c r="D123" s="4" t="s">
        <v>1673</v>
      </c>
      <c r="E123" s="4" t="s">
        <v>1671</v>
      </c>
      <c r="F123" s="4">
        <v>65</v>
      </c>
      <c r="G123" s="4" t="s">
        <v>26</v>
      </c>
      <c r="H123" s="16">
        <v>4</v>
      </c>
      <c r="I123" s="17">
        <v>0.30511671475159663</v>
      </c>
      <c r="J123" s="4">
        <f>Table_2[[#This Row],[No of Products in one Sale]]*Table_2[[#This Row],[Price of One Product]]</f>
        <v>260</v>
      </c>
      <c r="K123" s="18">
        <f>Table_2[[#This Row],[Revenue-before discount]]*(1-Table_2[[#This Row],[Discount]])</f>
        <v>180.66965416458487</v>
      </c>
      <c r="L123" s="18">
        <f>Table_2[[#This Row],[Revenue]]*Table_2[[#This Row],[Discount]]</f>
        <v>55.125331334005253</v>
      </c>
    </row>
    <row r="124" spans="1:12" x14ac:dyDescent="0.3">
      <c r="A124" s="4" t="s">
        <v>305</v>
      </c>
      <c r="B124" s="4" t="s">
        <v>1675</v>
      </c>
      <c r="C124" s="15">
        <v>44727</v>
      </c>
      <c r="D124" s="4" t="s">
        <v>1676</v>
      </c>
      <c r="E124" s="4" t="s">
        <v>1674</v>
      </c>
      <c r="F124" s="4">
        <v>250</v>
      </c>
      <c r="G124" s="4" t="s">
        <v>15</v>
      </c>
      <c r="H124" s="16">
        <v>3</v>
      </c>
      <c r="I124" s="17">
        <v>0.26634683182511409</v>
      </c>
      <c r="J124" s="4">
        <f>Table_2[[#This Row],[No of Products in one Sale]]*Table_2[[#This Row],[Price of One Product]]</f>
        <v>750</v>
      </c>
      <c r="K124" s="18">
        <f>Table_2[[#This Row],[Revenue-before discount]]*(1-Table_2[[#This Row],[Discount]])</f>
        <v>550.23987613116446</v>
      </c>
      <c r="L124" s="18">
        <f>Table_2[[#This Row],[Revenue]]*Table_2[[#This Row],[Discount]]</f>
        <v>146.55464775137887</v>
      </c>
    </row>
    <row r="125" spans="1:12" x14ac:dyDescent="0.3">
      <c r="A125" s="4" t="s">
        <v>307</v>
      </c>
      <c r="B125" s="4" t="s">
        <v>1677</v>
      </c>
      <c r="C125" s="15">
        <v>44737</v>
      </c>
      <c r="D125" s="4" t="s">
        <v>1678</v>
      </c>
      <c r="E125" s="4" t="s">
        <v>1671</v>
      </c>
      <c r="F125" s="4">
        <v>130</v>
      </c>
      <c r="G125" s="4" t="s">
        <v>20</v>
      </c>
      <c r="H125" s="16">
        <v>2</v>
      </c>
      <c r="I125" s="17">
        <v>0.95598379426073032</v>
      </c>
      <c r="J125" s="4">
        <f>Table_2[[#This Row],[No of Products in one Sale]]*Table_2[[#This Row],[Price of One Product]]</f>
        <v>260</v>
      </c>
      <c r="K125" s="18">
        <f>Table_2[[#This Row],[Revenue-before discount]]*(1-Table_2[[#This Row],[Discount]])</f>
        <v>11.444213492210116</v>
      </c>
      <c r="L125" s="18">
        <f>Table_2[[#This Row],[Revenue]]*Table_2[[#This Row],[Discount]]</f>
        <v>10.94048263661287</v>
      </c>
    </row>
    <row r="126" spans="1:12" x14ac:dyDescent="0.3">
      <c r="A126" s="4" t="s">
        <v>309</v>
      </c>
      <c r="B126" s="4" t="s">
        <v>1669</v>
      </c>
      <c r="C126" s="15">
        <v>44747</v>
      </c>
      <c r="D126" s="4" t="s">
        <v>1670</v>
      </c>
      <c r="E126" s="4" t="s">
        <v>1671</v>
      </c>
      <c r="F126" s="4">
        <v>72</v>
      </c>
      <c r="G126" s="4" t="s">
        <v>26</v>
      </c>
      <c r="H126" s="16">
        <v>3</v>
      </c>
      <c r="I126" s="17">
        <v>0.78465682989488972</v>
      </c>
      <c r="J126" s="4">
        <f>Table_2[[#This Row],[No of Products in one Sale]]*Table_2[[#This Row],[Price of One Product]]</f>
        <v>216</v>
      </c>
      <c r="K126" s="18">
        <f>Table_2[[#This Row],[Revenue-before discount]]*(1-Table_2[[#This Row],[Discount]])</f>
        <v>46.514124742703821</v>
      </c>
      <c r="L126" s="18">
        <f>Table_2[[#This Row],[Revenue]]*Table_2[[#This Row],[Discount]]</f>
        <v>36.497625665945435</v>
      </c>
    </row>
    <row r="127" spans="1:12" x14ac:dyDescent="0.3">
      <c r="A127" s="4" t="s">
        <v>311</v>
      </c>
      <c r="B127" s="4" t="s">
        <v>1672</v>
      </c>
      <c r="C127" s="15">
        <v>44754</v>
      </c>
      <c r="D127" s="4" t="s">
        <v>1673</v>
      </c>
      <c r="E127" s="4" t="s">
        <v>1671</v>
      </c>
      <c r="F127" s="4">
        <v>65</v>
      </c>
      <c r="G127" s="4" t="s">
        <v>15</v>
      </c>
      <c r="H127" s="16">
        <v>4</v>
      </c>
      <c r="I127" s="17">
        <v>0.92531650826605816</v>
      </c>
      <c r="J127" s="4">
        <f>Table_2[[#This Row],[No of Products in one Sale]]*Table_2[[#This Row],[Price of One Product]]</f>
        <v>260</v>
      </c>
      <c r="K127" s="18">
        <f>Table_2[[#This Row],[Revenue-before discount]]*(1-Table_2[[#This Row],[Discount]])</f>
        <v>19.417707850824879</v>
      </c>
      <c r="L127" s="18">
        <f>Table_2[[#This Row],[Revenue]]*Table_2[[#This Row],[Discount]]</f>
        <v>17.9675256270557</v>
      </c>
    </row>
    <row r="128" spans="1:12" x14ac:dyDescent="0.3">
      <c r="A128" s="4" t="s">
        <v>313</v>
      </c>
      <c r="B128" s="4" t="s">
        <v>1675</v>
      </c>
      <c r="C128" s="15">
        <v>44760</v>
      </c>
      <c r="D128" s="4" t="s">
        <v>1676</v>
      </c>
      <c r="E128" s="4" t="s">
        <v>1671</v>
      </c>
      <c r="F128" s="4">
        <v>250</v>
      </c>
      <c r="G128" s="4" t="s">
        <v>20</v>
      </c>
      <c r="H128" s="16">
        <v>3</v>
      </c>
      <c r="I128" s="17">
        <v>0.91314982692991542</v>
      </c>
      <c r="J128" s="4">
        <f>Table_2[[#This Row],[No of Products in one Sale]]*Table_2[[#This Row],[Price of One Product]]</f>
        <v>750</v>
      </c>
      <c r="K128" s="18">
        <f>Table_2[[#This Row],[Revenue-before discount]]*(1-Table_2[[#This Row],[Discount]])</f>
        <v>65.137629802563438</v>
      </c>
      <c r="L128" s="18">
        <f>Table_2[[#This Row],[Revenue]]*Table_2[[#This Row],[Discount]]</f>
        <v>59.480415380835701</v>
      </c>
    </row>
    <row r="129" spans="1:12" x14ac:dyDescent="0.3">
      <c r="A129" s="4" t="s">
        <v>315</v>
      </c>
      <c r="B129" s="4" t="s">
        <v>1677</v>
      </c>
      <c r="C129" s="15">
        <v>44759</v>
      </c>
      <c r="D129" s="4" t="s">
        <v>1678</v>
      </c>
      <c r="E129" s="4" t="s">
        <v>1671</v>
      </c>
      <c r="F129" s="4">
        <v>130</v>
      </c>
      <c r="G129" s="4" t="s">
        <v>26</v>
      </c>
      <c r="H129" s="16">
        <v>2</v>
      </c>
      <c r="I129" s="17">
        <v>8.4586093307030152E-2</v>
      </c>
      <c r="J129" s="4">
        <f>Table_2[[#This Row],[No of Products in one Sale]]*Table_2[[#This Row],[Price of One Product]]</f>
        <v>260</v>
      </c>
      <c r="K129" s="18">
        <f>Table_2[[#This Row],[Revenue-before discount]]*(1-Table_2[[#This Row],[Discount]])</f>
        <v>238.00761574017216</v>
      </c>
      <c r="L129" s="18">
        <f>Table_2[[#This Row],[Revenue]]*Table_2[[#This Row],[Discount]]</f>
        <v>20.132134392781982</v>
      </c>
    </row>
    <row r="130" spans="1:12" x14ac:dyDescent="0.3">
      <c r="A130" s="4" t="s">
        <v>317</v>
      </c>
      <c r="B130" s="4" t="s">
        <v>1679</v>
      </c>
      <c r="C130" s="15">
        <v>44735</v>
      </c>
      <c r="D130" s="4" t="s">
        <v>1680</v>
      </c>
      <c r="E130" s="4" t="s">
        <v>1674</v>
      </c>
      <c r="F130" s="4">
        <v>60</v>
      </c>
      <c r="G130" s="4" t="s">
        <v>15</v>
      </c>
      <c r="H130" s="16">
        <v>7</v>
      </c>
      <c r="I130" s="17">
        <v>0.92983220282837542</v>
      </c>
      <c r="J130" s="4">
        <f>Table_2[[#This Row],[No of Products in one Sale]]*Table_2[[#This Row],[Price of One Product]]</f>
        <v>420</v>
      </c>
      <c r="K130" s="18">
        <f>Table_2[[#This Row],[Revenue-before discount]]*(1-Table_2[[#This Row],[Discount]])</f>
        <v>29.470474812082323</v>
      </c>
      <c r="L130" s="18">
        <f>Table_2[[#This Row],[Revenue]]*Table_2[[#This Row],[Discount]]</f>
        <v>27.402596512916659</v>
      </c>
    </row>
    <row r="131" spans="1:12" x14ac:dyDescent="0.3">
      <c r="A131" s="4" t="s">
        <v>319</v>
      </c>
      <c r="B131" s="4" t="s">
        <v>1681</v>
      </c>
      <c r="C131" s="15">
        <v>44734</v>
      </c>
      <c r="D131" s="4" t="s">
        <v>1682</v>
      </c>
      <c r="E131" s="4" t="s">
        <v>1671</v>
      </c>
      <c r="F131" s="4">
        <v>95</v>
      </c>
      <c r="G131" s="4" t="s">
        <v>20</v>
      </c>
      <c r="H131" s="16">
        <v>6</v>
      </c>
      <c r="I131" s="17">
        <v>0.13029960752667558</v>
      </c>
      <c r="J131" s="4">
        <f>Table_2[[#This Row],[No of Products in one Sale]]*Table_2[[#This Row],[Price of One Product]]</f>
        <v>570</v>
      </c>
      <c r="K131" s="18">
        <f>Table_2[[#This Row],[Revenue-before discount]]*(1-Table_2[[#This Row],[Discount]])</f>
        <v>495.72922370979489</v>
      </c>
      <c r="L131" s="18">
        <f>Table_2[[#This Row],[Revenue]]*Table_2[[#This Row],[Discount]]</f>
        <v>64.593323288889835</v>
      </c>
    </row>
    <row r="132" spans="1:12" x14ac:dyDescent="0.3">
      <c r="A132" s="4" t="s">
        <v>321</v>
      </c>
      <c r="B132" s="4" t="s">
        <v>1669</v>
      </c>
      <c r="C132" s="15">
        <v>44753</v>
      </c>
      <c r="D132" s="4" t="s">
        <v>1670</v>
      </c>
      <c r="E132" s="4" t="s">
        <v>1671</v>
      </c>
      <c r="F132" s="4">
        <v>72</v>
      </c>
      <c r="G132" s="4" t="s">
        <v>26</v>
      </c>
      <c r="H132" s="16">
        <v>6</v>
      </c>
      <c r="I132" s="17">
        <v>0.41456728266200249</v>
      </c>
      <c r="J132" s="4">
        <f>Table_2[[#This Row],[No of Products in one Sale]]*Table_2[[#This Row],[Price of One Product]]</f>
        <v>432</v>
      </c>
      <c r="K132" s="18">
        <f>Table_2[[#This Row],[Revenue-before discount]]*(1-Table_2[[#This Row],[Discount]])</f>
        <v>252.90693389001493</v>
      </c>
      <c r="L132" s="18">
        <f>Table_2[[#This Row],[Revenue]]*Table_2[[#This Row],[Discount]]</f>
        <v>104.8469403491622</v>
      </c>
    </row>
    <row r="133" spans="1:12" x14ac:dyDescent="0.3">
      <c r="A133" s="4" t="s">
        <v>323</v>
      </c>
      <c r="B133" s="4" t="s">
        <v>1672</v>
      </c>
      <c r="C133" s="15">
        <v>44739</v>
      </c>
      <c r="D133" s="4" t="s">
        <v>1673</v>
      </c>
      <c r="E133" s="4" t="s">
        <v>1671</v>
      </c>
      <c r="F133" s="4">
        <v>65</v>
      </c>
      <c r="G133" s="4" t="s">
        <v>15</v>
      </c>
      <c r="H133" s="16">
        <v>8</v>
      </c>
      <c r="I133" s="17">
        <v>0.77953807822657883</v>
      </c>
      <c r="J133" s="4">
        <f>Table_2[[#This Row],[No of Products in one Sale]]*Table_2[[#This Row],[Price of One Product]]</f>
        <v>520</v>
      </c>
      <c r="K133" s="18">
        <f>Table_2[[#This Row],[Revenue-before discount]]*(1-Table_2[[#This Row],[Discount]])</f>
        <v>114.640199322179</v>
      </c>
      <c r="L133" s="18">
        <f>Table_2[[#This Row],[Revenue]]*Table_2[[#This Row],[Discount]]</f>
        <v>89.366400667123358</v>
      </c>
    </row>
    <row r="134" spans="1:12" x14ac:dyDescent="0.3">
      <c r="A134" s="4" t="s">
        <v>325</v>
      </c>
      <c r="B134" s="4" t="s">
        <v>1675</v>
      </c>
      <c r="C134" s="15">
        <v>44740</v>
      </c>
      <c r="D134" s="4" t="s">
        <v>1676</v>
      </c>
      <c r="E134" s="4" t="s">
        <v>1674</v>
      </c>
      <c r="F134" s="4">
        <v>250</v>
      </c>
      <c r="G134" s="4" t="s">
        <v>20</v>
      </c>
      <c r="H134" s="16">
        <v>3</v>
      </c>
      <c r="I134" s="17">
        <v>0.56602493379943331</v>
      </c>
      <c r="J134" s="4">
        <f>Table_2[[#This Row],[No of Products in one Sale]]*Table_2[[#This Row],[Price of One Product]]</f>
        <v>750</v>
      </c>
      <c r="K134" s="18">
        <f>Table_2[[#This Row],[Revenue-before discount]]*(1-Table_2[[#This Row],[Discount]])</f>
        <v>325.481299650425</v>
      </c>
      <c r="L134" s="18">
        <f>Table_2[[#This Row],[Revenue]]*Table_2[[#This Row],[Discount]]</f>
        <v>184.23053108758532</v>
      </c>
    </row>
    <row r="135" spans="1:12" x14ac:dyDescent="0.3">
      <c r="A135" s="4" t="s">
        <v>327</v>
      </c>
      <c r="B135" s="4" t="s">
        <v>1677</v>
      </c>
      <c r="C135" s="15">
        <v>44748</v>
      </c>
      <c r="D135" s="4" t="s">
        <v>1678</v>
      </c>
      <c r="E135" s="4" t="s">
        <v>1674</v>
      </c>
      <c r="F135" s="4">
        <v>130</v>
      </c>
      <c r="G135" s="4" t="s">
        <v>26</v>
      </c>
      <c r="H135" s="16">
        <v>2</v>
      </c>
      <c r="I135" s="17">
        <v>0.7922771947085826</v>
      </c>
      <c r="J135" s="4">
        <f>Table_2[[#This Row],[No of Products in one Sale]]*Table_2[[#This Row],[Price of One Product]]</f>
        <v>260</v>
      </c>
      <c r="K135" s="18">
        <f>Table_2[[#This Row],[Revenue-before discount]]*(1-Table_2[[#This Row],[Discount]])</f>
        <v>54.007929375768526</v>
      </c>
      <c r="L135" s="18">
        <f>Table_2[[#This Row],[Revenue]]*Table_2[[#This Row],[Discount]]</f>
        <v>42.789250777853141</v>
      </c>
    </row>
    <row r="136" spans="1:12" x14ac:dyDescent="0.3">
      <c r="A136" s="4" t="s">
        <v>329</v>
      </c>
      <c r="B136" s="4" t="s">
        <v>1669</v>
      </c>
      <c r="C136" s="15">
        <v>44731</v>
      </c>
      <c r="D136" s="4" t="s">
        <v>1670</v>
      </c>
      <c r="E136" s="4" t="s">
        <v>1674</v>
      </c>
      <c r="F136" s="4">
        <v>72</v>
      </c>
      <c r="G136" s="4" t="s">
        <v>15</v>
      </c>
      <c r="H136" s="16">
        <v>9</v>
      </c>
      <c r="I136" s="17">
        <v>9.6806596410280221E-2</v>
      </c>
      <c r="J136" s="4">
        <f>Table_2[[#This Row],[No of Products in one Sale]]*Table_2[[#This Row],[Price of One Product]]</f>
        <v>648</v>
      </c>
      <c r="K136" s="18">
        <f>Table_2[[#This Row],[Revenue-before discount]]*(1-Table_2[[#This Row],[Discount]])</f>
        <v>585.26932552613846</v>
      </c>
      <c r="L136" s="18">
        <f>Table_2[[#This Row],[Revenue]]*Table_2[[#This Row],[Discount]]</f>
        <v>56.657931387525799</v>
      </c>
    </row>
    <row r="137" spans="1:12" x14ac:dyDescent="0.3">
      <c r="A137" s="4" t="s">
        <v>331</v>
      </c>
      <c r="B137" s="4" t="s">
        <v>1672</v>
      </c>
      <c r="C137" s="15">
        <v>44763</v>
      </c>
      <c r="D137" s="4" t="s">
        <v>1673</v>
      </c>
      <c r="E137" s="4" t="s">
        <v>1674</v>
      </c>
      <c r="F137" s="4">
        <v>65</v>
      </c>
      <c r="G137" s="4" t="s">
        <v>20</v>
      </c>
      <c r="H137" s="16">
        <v>8</v>
      </c>
      <c r="I137" s="17">
        <v>0.10738058788365801</v>
      </c>
      <c r="J137" s="4">
        <f>Table_2[[#This Row],[No of Products in one Sale]]*Table_2[[#This Row],[Price of One Product]]</f>
        <v>520</v>
      </c>
      <c r="K137" s="18">
        <f>Table_2[[#This Row],[Revenue-before discount]]*(1-Table_2[[#This Row],[Discount]])</f>
        <v>464.16209430049781</v>
      </c>
      <c r="L137" s="18">
        <f>Table_2[[#This Row],[Revenue]]*Table_2[[#This Row],[Discount]]</f>
        <v>49.841998559297359</v>
      </c>
    </row>
    <row r="138" spans="1:12" x14ac:dyDescent="0.3">
      <c r="A138" s="4" t="s">
        <v>333</v>
      </c>
      <c r="B138" s="4" t="s">
        <v>1675</v>
      </c>
      <c r="C138" s="15">
        <v>44733</v>
      </c>
      <c r="D138" s="4" t="s">
        <v>1676</v>
      </c>
      <c r="E138" s="4" t="s">
        <v>1674</v>
      </c>
      <c r="F138" s="4">
        <v>250</v>
      </c>
      <c r="G138" s="4" t="s">
        <v>26</v>
      </c>
      <c r="H138" s="16">
        <v>1</v>
      </c>
      <c r="I138" s="17">
        <v>0.68298720032284699</v>
      </c>
      <c r="J138" s="4">
        <f>Table_2[[#This Row],[No of Products in one Sale]]*Table_2[[#This Row],[Price of One Product]]</f>
        <v>250</v>
      </c>
      <c r="K138" s="18">
        <f>Table_2[[#This Row],[Revenue-before discount]]*(1-Table_2[[#This Row],[Discount]])</f>
        <v>79.253199919288249</v>
      </c>
      <c r="L138" s="18">
        <f>Table_2[[#This Row],[Revenue]]*Table_2[[#This Row],[Discount]]</f>
        <v>54.128921129501563</v>
      </c>
    </row>
    <row r="139" spans="1:12" x14ac:dyDescent="0.3">
      <c r="A139" s="4" t="s">
        <v>335</v>
      </c>
      <c r="B139" s="4" t="s">
        <v>1677</v>
      </c>
      <c r="C139" s="15">
        <v>44746</v>
      </c>
      <c r="D139" s="4" t="s">
        <v>1678</v>
      </c>
      <c r="E139" s="4" t="s">
        <v>1674</v>
      </c>
      <c r="F139" s="4">
        <v>130</v>
      </c>
      <c r="G139" s="4" t="s">
        <v>15</v>
      </c>
      <c r="H139" s="16">
        <v>2</v>
      </c>
      <c r="I139" s="17">
        <v>8.8476327566971991E-2</v>
      </c>
      <c r="J139" s="4">
        <f>Table_2[[#This Row],[No of Products in one Sale]]*Table_2[[#This Row],[Price of One Product]]</f>
        <v>260</v>
      </c>
      <c r="K139" s="18">
        <f>Table_2[[#This Row],[Revenue-before discount]]*(1-Table_2[[#This Row],[Discount]])</f>
        <v>236.99615483258728</v>
      </c>
      <c r="L139" s="18">
        <f>Table_2[[#This Row],[Revenue]]*Table_2[[#This Row],[Discount]]</f>
        <v>20.968549427080806</v>
      </c>
    </row>
    <row r="140" spans="1:12" x14ac:dyDescent="0.3">
      <c r="A140" s="4" t="s">
        <v>337</v>
      </c>
      <c r="B140" s="4" t="s">
        <v>1669</v>
      </c>
      <c r="C140" s="15">
        <v>44755</v>
      </c>
      <c r="D140" s="4" t="s">
        <v>1670</v>
      </c>
      <c r="E140" s="4" t="s">
        <v>1671</v>
      </c>
      <c r="F140" s="4">
        <v>72</v>
      </c>
      <c r="G140" s="4" t="s">
        <v>15</v>
      </c>
      <c r="H140" s="16">
        <v>9</v>
      </c>
      <c r="I140" s="17">
        <v>0.12263076179640997</v>
      </c>
      <c r="J140" s="4">
        <f>Table_2[[#This Row],[No of Products in one Sale]]*Table_2[[#This Row],[Price of One Product]]</f>
        <v>648</v>
      </c>
      <c r="K140" s="18">
        <f>Table_2[[#This Row],[Revenue-before discount]]*(1-Table_2[[#This Row],[Discount]])</f>
        <v>568.5352663559263</v>
      </c>
      <c r="L140" s="18">
        <f>Table_2[[#This Row],[Revenue]]*Table_2[[#This Row],[Discount]]</f>
        <v>69.719912821352096</v>
      </c>
    </row>
    <row r="141" spans="1:12" x14ac:dyDescent="0.3">
      <c r="A141" s="4" t="s">
        <v>339</v>
      </c>
      <c r="B141" s="4" t="s">
        <v>1672</v>
      </c>
      <c r="C141" s="15">
        <v>44755</v>
      </c>
      <c r="D141" s="4" t="s">
        <v>1673</v>
      </c>
      <c r="E141" s="4" t="s">
        <v>1674</v>
      </c>
      <c r="F141" s="4">
        <v>65</v>
      </c>
      <c r="G141" s="4" t="s">
        <v>20</v>
      </c>
      <c r="H141" s="16">
        <v>7</v>
      </c>
      <c r="I141" s="17">
        <v>0.21348123854438894</v>
      </c>
      <c r="J141" s="4">
        <f>Table_2[[#This Row],[No of Products in one Sale]]*Table_2[[#This Row],[Price of One Product]]</f>
        <v>455</v>
      </c>
      <c r="K141" s="18">
        <f>Table_2[[#This Row],[Revenue-before discount]]*(1-Table_2[[#This Row],[Discount]])</f>
        <v>357.86603646230304</v>
      </c>
      <c r="L141" s="18">
        <f>Table_2[[#This Row],[Revenue]]*Table_2[[#This Row],[Discount]]</f>
        <v>76.397684696943912</v>
      </c>
    </row>
    <row r="142" spans="1:12" x14ac:dyDescent="0.3">
      <c r="A142" s="4" t="s">
        <v>341</v>
      </c>
      <c r="B142" s="4" t="s">
        <v>1675</v>
      </c>
      <c r="C142" s="15">
        <v>44727</v>
      </c>
      <c r="D142" s="4" t="s">
        <v>1676</v>
      </c>
      <c r="E142" s="4" t="s">
        <v>1671</v>
      </c>
      <c r="F142" s="4">
        <v>250</v>
      </c>
      <c r="G142" s="4" t="s">
        <v>26</v>
      </c>
      <c r="H142" s="16">
        <v>3</v>
      </c>
      <c r="I142" s="17">
        <v>0.51777110877083832</v>
      </c>
      <c r="J142" s="4">
        <f>Table_2[[#This Row],[No of Products in one Sale]]*Table_2[[#This Row],[Price of One Product]]</f>
        <v>750</v>
      </c>
      <c r="K142" s="18">
        <f>Table_2[[#This Row],[Revenue-before discount]]*(1-Table_2[[#This Row],[Discount]])</f>
        <v>361.67166842187129</v>
      </c>
      <c r="L142" s="18">
        <f>Table_2[[#This Row],[Revenue]]*Table_2[[#This Row],[Discount]]</f>
        <v>187.26314076979128</v>
      </c>
    </row>
    <row r="143" spans="1:12" x14ac:dyDescent="0.3">
      <c r="A143" s="4" t="s">
        <v>343</v>
      </c>
      <c r="B143" s="4" t="s">
        <v>1677</v>
      </c>
      <c r="C143" s="15">
        <v>44746</v>
      </c>
      <c r="D143" s="4" t="s">
        <v>1678</v>
      </c>
      <c r="E143" s="4" t="s">
        <v>1674</v>
      </c>
      <c r="F143" s="4">
        <v>130</v>
      </c>
      <c r="G143" s="4" t="s">
        <v>15</v>
      </c>
      <c r="H143" s="16">
        <v>3</v>
      </c>
      <c r="I143" s="17">
        <v>0.2471412366587864</v>
      </c>
      <c r="J143" s="4">
        <f>Table_2[[#This Row],[No of Products in one Sale]]*Table_2[[#This Row],[Price of One Product]]</f>
        <v>390</v>
      </c>
      <c r="K143" s="18">
        <f>Table_2[[#This Row],[Revenue-before discount]]*(1-Table_2[[#This Row],[Discount]])</f>
        <v>293.61491770307333</v>
      </c>
      <c r="L143" s="18">
        <f>Table_2[[#This Row],[Revenue]]*Table_2[[#This Row],[Discount]]</f>
        <v>72.564353862605344</v>
      </c>
    </row>
    <row r="144" spans="1:12" x14ac:dyDescent="0.3">
      <c r="A144" s="4" t="s">
        <v>345</v>
      </c>
      <c r="B144" s="4" t="s">
        <v>1669</v>
      </c>
      <c r="C144" s="15">
        <v>44740</v>
      </c>
      <c r="D144" s="4" t="s">
        <v>1670</v>
      </c>
      <c r="E144" s="4" t="s">
        <v>1671</v>
      </c>
      <c r="F144" s="4">
        <v>72</v>
      </c>
      <c r="G144" s="4" t="s">
        <v>20</v>
      </c>
      <c r="H144" s="16">
        <v>4</v>
      </c>
      <c r="I144" s="17">
        <v>0.74108890181243625</v>
      </c>
      <c r="J144" s="4">
        <f>Table_2[[#This Row],[No of Products in one Sale]]*Table_2[[#This Row],[Price of One Product]]</f>
        <v>288</v>
      </c>
      <c r="K144" s="18">
        <f>Table_2[[#This Row],[Revenue-before discount]]*(1-Table_2[[#This Row],[Discount]])</f>
        <v>74.56639627801836</v>
      </c>
      <c r="L144" s="18">
        <f>Table_2[[#This Row],[Revenue]]*Table_2[[#This Row],[Discount]]</f>
        <v>55.26032872978756</v>
      </c>
    </row>
    <row r="145" spans="1:12" x14ac:dyDescent="0.3">
      <c r="A145" s="4" t="s">
        <v>347</v>
      </c>
      <c r="B145" s="4" t="s">
        <v>1672</v>
      </c>
      <c r="C145" s="15">
        <v>44743</v>
      </c>
      <c r="D145" s="4" t="s">
        <v>1673</v>
      </c>
      <c r="E145" s="4" t="s">
        <v>1674</v>
      </c>
      <c r="F145" s="4">
        <v>65</v>
      </c>
      <c r="G145" s="4" t="s">
        <v>26</v>
      </c>
      <c r="H145" s="16">
        <v>5</v>
      </c>
      <c r="I145" s="17">
        <v>0.7589550474918334</v>
      </c>
      <c r="J145" s="4">
        <f>Table_2[[#This Row],[No of Products in one Sale]]*Table_2[[#This Row],[Price of One Product]]</f>
        <v>325</v>
      </c>
      <c r="K145" s="18">
        <f>Table_2[[#This Row],[Revenue-before discount]]*(1-Table_2[[#This Row],[Discount]])</f>
        <v>78.339609565154149</v>
      </c>
      <c r="L145" s="18">
        <f>Table_2[[#This Row],[Revenue]]*Table_2[[#This Row],[Discount]]</f>
        <v>59.456242098013256</v>
      </c>
    </row>
    <row r="146" spans="1:12" x14ac:dyDescent="0.3">
      <c r="A146" s="4" t="s">
        <v>349</v>
      </c>
      <c r="B146" s="4" t="s">
        <v>1675</v>
      </c>
      <c r="C146" s="15">
        <v>44737</v>
      </c>
      <c r="D146" s="4" t="s">
        <v>1676</v>
      </c>
      <c r="E146" s="4" t="s">
        <v>1671</v>
      </c>
      <c r="F146" s="4">
        <v>250</v>
      </c>
      <c r="G146" s="4" t="s">
        <v>15</v>
      </c>
      <c r="H146" s="16">
        <v>4</v>
      </c>
      <c r="I146" s="17">
        <v>0.39519452416647527</v>
      </c>
      <c r="J146" s="4">
        <f>Table_2[[#This Row],[No of Products in one Sale]]*Table_2[[#This Row],[Price of One Product]]</f>
        <v>1000</v>
      </c>
      <c r="K146" s="18">
        <f>Table_2[[#This Row],[Revenue-before discount]]*(1-Table_2[[#This Row],[Discount]])</f>
        <v>604.80547583352472</v>
      </c>
      <c r="L146" s="18">
        <f>Table_2[[#This Row],[Revenue]]*Table_2[[#This Row],[Discount]]</f>
        <v>239.01581223530846</v>
      </c>
    </row>
    <row r="147" spans="1:12" x14ac:dyDescent="0.3">
      <c r="A147" s="4" t="s">
        <v>351</v>
      </c>
      <c r="B147" s="4" t="s">
        <v>1677</v>
      </c>
      <c r="C147" s="15">
        <v>44757</v>
      </c>
      <c r="D147" s="4" t="s">
        <v>1678</v>
      </c>
      <c r="E147" s="4" t="s">
        <v>1674</v>
      </c>
      <c r="F147" s="4">
        <v>130</v>
      </c>
      <c r="G147" s="4" t="s">
        <v>20</v>
      </c>
      <c r="H147" s="16">
        <v>5</v>
      </c>
      <c r="I147" s="17">
        <v>2.5857814158937731E-2</v>
      </c>
      <c r="J147" s="4">
        <f>Table_2[[#This Row],[No of Products in one Sale]]*Table_2[[#This Row],[Price of One Product]]</f>
        <v>650</v>
      </c>
      <c r="K147" s="18">
        <f>Table_2[[#This Row],[Revenue-before discount]]*(1-Table_2[[#This Row],[Discount]])</f>
        <v>633.1924207966905</v>
      </c>
      <c r="L147" s="18">
        <f>Table_2[[#This Row],[Revenue]]*Table_2[[#This Row],[Discount]]</f>
        <v>16.372971943808722</v>
      </c>
    </row>
    <row r="148" spans="1:12" x14ac:dyDescent="0.3">
      <c r="A148" s="4" t="s">
        <v>353</v>
      </c>
      <c r="B148" s="4" t="s">
        <v>1679</v>
      </c>
      <c r="C148" s="15">
        <v>44745</v>
      </c>
      <c r="D148" s="4" t="s">
        <v>1680</v>
      </c>
      <c r="E148" s="4" t="s">
        <v>1671</v>
      </c>
      <c r="F148" s="4">
        <v>60</v>
      </c>
      <c r="G148" s="4" t="s">
        <v>26</v>
      </c>
      <c r="H148" s="16">
        <v>10</v>
      </c>
      <c r="I148" s="17">
        <v>0.35224195755599907</v>
      </c>
      <c r="J148" s="4">
        <f>Table_2[[#This Row],[No of Products in one Sale]]*Table_2[[#This Row],[Price of One Product]]</f>
        <v>600</v>
      </c>
      <c r="K148" s="18">
        <f>Table_2[[#This Row],[Revenue-before discount]]*(1-Table_2[[#This Row],[Discount]])</f>
        <v>388.65482546640055</v>
      </c>
      <c r="L148" s="18">
        <f>Table_2[[#This Row],[Revenue]]*Table_2[[#This Row],[Discount]]</f>
        <v>136.90053653587009</v>
      </c>
    </row>
    <row r="149" spans="1:12" x14ac:dyDescent="0.3">
      <c r="A149" s="4" t="s">
        <v>355</v>
      </c>
      <c r="B149" s="4" t="s">
        <v>1669</v>
      </c>
      <c r="C149" s="15">
        <v>44760</v>
      </c>
      <c r="D149" s="4" t="s">
        <v>1670</v>
      </c>
      <c r="E149" s="4" t="s">
        <v>1674</v>
      </c>
      <c r="F149" s="4">
        <v>72</v>
      </c>
      <c r="G149" s="4" t="s">
        <v>15</v>
      </c>
      <c r="H149" s="16">
        <v>12</v>
      </c>
      <c r="I149" s="17">
        <v>4.2934737769464881E-2</v>
      </c>
      <c r="J149" s="4">
        <f>Table_2[[#This Row],[No of Products in one Sale]]*Table_2[[#This Row],[Price of One Product]]</f>
        <v>864</v>
      </c>
      <c r="K149" s="18">
        <f>Table_2[[#This Row],[Revenue-before discount]]*(1-Table_2[[#This Row],[Discount]])</f>
        <v>826.90438656718231</v>
      </c>
      <c r="L149" s="18">
        <f>Table_2[[#This Row],[Revenue]]*Table_2[[#This Row],[Discount]]</f>
        <v>35.502922997682191</v>
      </c>
    </row>
    <row r="150" spans="1:12" x14ac:dyDescent="0.3">
      <c r="A150" s="4" t="s">
        <v>357</v>
      </c>
      <c r="B150" s="4" t="s">
        <v>1672</v>
      </c>
      <c r="C150" s="15">
        <v>44750</v>
      </c>
      <c r="D150" s="4" t="s">
        <v>1673</v>
      </c>
      <c r="E150" s="4" t="s">
        <v>1671</v>
      </c>
      <c r="F150" s="4">
        <v>65</v>
      </c>
      <c r="G150" s="4" t="s">
        <v>20</v>
      </c>
      <c r="H150" s="16">
        <v>12</v>
      </c>
      <c r="I150" s="17">
        <v>6.8824781708392013E-3</v>
      </c>
      <c r="J150" s="4">
        <f>Table_2[[#This Row],[No of Products in one Sale]]*Table_2[[#This Row],[Price of One Product]]</f>
        <v>780</v>
      </c>
      <c r="K150" s="18">
        <f>Table_2[[#This Row],[Revenue-before discount]]*(1-Table_2[[#This Row],[Discount]])</f>
        <v>774.63166702674539</v>
      </c>
      <c r="L150" s="18">
        <f>Table_2[[#This Row],[Revenue]]*Table_2[[#This Row],[Discount]]</f>
        <v>5.3313855387523557</v>
      </c>
    </row>
    <row r="151" spans="1:12" x14ac:dyDescent="0.3">
      <c r="A151" s="4" t="s">
        <v>359</v>
      </c>
      <c r="B151" s="4" t="s">
        <v>1675</v>
      </c>
      <c r="C151" s="15">
        <v>44742</v>
      </c>
      <c r="D151" s="4" t="s">
        <v>1676</v>
      </c>
      <c r="E151" s="4" t="s">
        <v>1674</v>
      </c>
      <c r="F151" s="4">
        <v>250</v>
      </c>
      <c r="G151" s="4" t="s">
        <v>26</v>
      </c>
      <c r="H151" s="16">
        <v>1</v>
      </c>
      <c r="I151" s="17">
        <v>0.8553400747255635</v>
      </c>
      <c r="J151" s="4">
        <f>Table_2[[#This Row],[No of Products in one Sale]]*Table_2[[#This Row],[Price of One Product]]</f>
        <v>250</v>
      </c>
      <c r="K151" s="18">
        <f>Table_2[[#This Row],[Revenue-before discount]]*(1-Table_2[[#This Row],[Discount]])</f>
        <v>36.164981318609122</v>
      </c>
      <c r="L151" s="18">
        <f>Table_2[[#This Row],[Revenue]]*Table_2[[#This Row],[Discount]]</f>
        <v>30.933357823507734</v>
      </c>
    </row>
    <row r="152" spans="1:12" x14ac:dyDescent="0.3">
      <c r="A152" s="4" t="s">
        <v>361</v>
      </c>
      <c r="B152" s="4" t="s">
        <v>1677</v>
      </c>
      <c r="C152" s="15">
        <v>44754</v>
      </c>
      <c r="D152" s="4" t="s">
        <v>1678</v>
      </c>
      <c r="E152" s="4" t="s">
        <v>1671</v>
      </c>
      <c r="F152" s="4">
        <v>130</v>
      </c>
      <c r="G152" s="4" t="s">
        <v>15</v>
      </c>
      <c r="H152" s="16">
        <v>6</v>
      </c>
      <c r="I152" s="17">
        <v>0.62107648533214554</v>
      </c>
      <c r="J152" s="4">
        <f>Table_2[[#This Row],[No of Products in one Sale]]*Table_2[[#This Row],[Price of One Product]]</f>
        <v>780</v>
      </c>
      <c r="K152" s="18">
        <f>Table_2[[#This Row],[Revenue-before discount]]*(1-Table_2[[#This Row],[Discount]])</f>
        <v>295.56034144092649</v>
      </c>
      <c r="L152" s="18">
        <f>Table_2[[#This Row],[Revenue]]*Table_2[[#This Row],[Discount]]</f>
        <v>183.5655780656995</v>
      </c>
    </row>
    <row r="153" spans="1:12" x14ac:dyDescent="0.3">
      <c r="A153" s="4" t="s">
        <v>363</v>
      </c>
      <c r="B153" s="4" t="s">
        <v>1669</v>
      </c>
      <c r="C153" s="15">
        <v>44746</v>
      </c>
      <c r="D153" s="4" t="s">
        <v>1670</v>
      </c>
      <c r="E153" s="4" t="s">
        <v>1674</v>
      </c>
      <c r="F153" s="4">
        <v>72</v>
      </c>
      <c r="G153" s="4" t="s">
        <v>20</v>
      </c>
      <c r="H153" s="16">
        <v>3</v>
      </c>
      <c r="I153" s="17">
        <v>0.93819201157518672</v>
      </c>
      <c r="J153" s="4">
        <f>Table_2[[#This Row],[No of Products in one Sale]]*Table_2[[#This Row],[Price of One Product]]</f>
        <v>216</v>
      </c>
      <c r="K153" s="18">
        <f>Table_2[[#This Row],[Revenue-before discount]]*(1-Table_2[[#This Row],[Discount]])</f>
        <v>13.350525499759668</v>
      </c>
      <c r="L153" s="18">
        <f>Table_2[[#This Row],[Revenue]]*Table_2[[#This Row],[Discount]]</f>
        <v>12.525356374205348</v>
      </c>
    </row>
    <row r="154" spans="1:12" x14ac:dyDescent="0.3">
      <c r="A154" s="4" t="s">
        <v>365</v>
      </c>
      <c r="B154" s="4" t="s">
        <v>1672</v>
      </c>
      <c r="C154" s="15">
        <v>44752</v>
      </c>
      <c r="D154" s="4" t="s">
        <v>1673</v>
      </c>
      <c r="E154" s="4" t="s">
        <v>1671</v>
      </c>
      <c r="F154" s="4">
        <v>65</v>
      </c>
      <c r="G154" s="4" t="s">
        <v>26</v>
      </c>
      <c r="H154" s="16">
        <v>12</v>
      </c>
      <c r="I154" s="17">
        <v>0.97731506347213748</v>
      </c>
      <c r="J154" s="4">
        <f>Table_2[[#This Row],[No of Products in one Sale]]*Table_2[[#This Row],[Price of One Product]]</f>
        <v>780</v>
      </c>
      <c r="K154" s="18">
        <f>Table_2[[#This Row],[Revenue-before discount]]*(1-Table_2[[#This Row],[Discount]])</f>
        <v>17.694250491732767</v>
      </c>
      <c r="L154" s="18">
        <f>Table_2[[#This Row],[Revenue]]*Table_2[[#This Row],[Discount]]</f>
        <v>17.292857542419707</v>
      </c>
    </row>
    <row r="155" spans="1:12" x14ac:dyDescent="0.3">
      <c r="A155" s="4" t="s">
        <v>367</v>
      </c>
      <c r="B155" s="4" t="s">
        <v>1675</v>
      </c>
      <c r="C155" s="15">
        <v>44725</v>
      </c>
      <c r="D155" s="4" t="s">
        <v>1676</v>
      </c>
      <c r="E155" s="4" t="s">
        <v>1674</v>
      </c>
      <c r="F155" s="4">
        <v>250</v>
      </c>
      <c r="G155" s="4" t="s">
        <v>15</v>
      </c>
      <c r="H155" s="16">
        <v>3</v>
      </c>
      <c r="I155" s="17">
        <v>0.93618769203099483</v>
      </c>
      <c r="J155" s="4">
        <f>Table_2[[#This Row],[No of Products in one Sale]]*Table_2[[#This Row],[Price of One Product]]</f>
        <v>750</v>
      </c>
      <c r="K155" s="18">
        <f>Table_2[[#This Row],[Revenue-before discount]]*(1-Table_2[[#This Row],[Discount]])</f>
        <v>47.859230976753878</v>
      </c>
      <c r="L155" s="18">
        <f>Table_2[[#This Row],[Revenue]]*Table_2[[#This Row],[Discount]]</f>
        <v>44.805222990505506</v>
      </c>
    </row>
    <row r="156" spans="1:12" x14ac:dyDescent="0.3">
      <c r="A156" s="4" t="s">
        <v>369</v>
      </c>
      <c r="B156" s="4" t="s">
        <v>1677</v>
      </c>
      <c r="C156" s="15">
        <v>44734</v>
      </c>
      <c r="D156" s="4" t="s">
        <v>1678</v>
      </c>
      <c r="E156" s="4" t="s">
        <v>1671</v>
      </c>
      <c r="F156" s="4">
        <v>130</v>
      </c>
      <c r="G156" s="4" t="s">
        <v>20</v>
      </c>
      <c r="H156" s="16">
        <v>5</v>
      </c>
      <c r="I156" s="17">
        <v>0.92747059451906588</v>
      </c>
      <c r="J156" s="4">
        <f>Table_2[[#This Row],[No of Products in one Sale]]*Table_2[[#This Row],[Price of One Product]]</f>
        <v>650</v>
      </c>
      <c r="K156" s="18">
        <f>Table_2[[#This Row],[Revenue-before discount]]*(1-Table_2[[#This Row],[Discount]])</f>
        <v>47.144113562607174</v>
      </c>
      <c r="L156" s="18">
        <f>Table_2[[#This Row],[Revenue]]*Table_2[[#This Row],[Discount]]</f>
        <v>43.724779033985634</v>
      </c>
    </row>
    <row r="157" spans="1:12" x14ac:dyDescent="0.3">
      <c r="A157" s="4" t="s">
        <v>371</v>
      </c>
      <c r="B157" s="4" t="s">
        <v>1679</v>
      </c>
      <c r="C157" s="15">
        <v>44761</v>
      </c>
      <c r="D157" s="4" t="s">
        <v>1680</v>
      </c>
      <c r="E157" s="4" t="s">
        <v>1671</v>
      </c>
      <c r="F157" s="4">
        <v>60</v>
      </c>
      <c r="G157" s="4" t="s">
        <v>26</v>
      </c>
      <c r="H157" s="16">
        <v>8</v>
      </c>
      <c r="I157" s="17">
        <v>9.8331104648150314E-2</v>
      </c>
      <c r="J157" s="4">
        <f>Table_2[[#This Row],[No of Products in one Sale]]*Table_2[[#This Row],[Price of One Product]]</f>
        <v>480</v>
      </c>
      <c r="K157" s="18">
        <f>Table_2[[#This Row],[Revenue-before discount]]*(1-Table_2[[#This Row],[Discount]])</f>
        <v>432.80106976888783</v>
      </c>
      <c r="L157" s="18">
        <f>Table_2[[#This Row],[Revenue]]*Table_2[[#This Row],[Discount]]</f>
        <v>42.557807283275913</v>
      </c>
    </row>
    <row r="158" spans="1:12" x14ac:dyDescent="0.3">
      <c r="A158" s="4" t="s">
        <v>373</v>
      </c>
      <c r="B158" s="4" t="s">
        <v>1681</v>
      </c>
      <c r="C158" s="15">
        <v>44735</v>
      </c>
      <c r="D158" s="4" t="s">
        <v>1682</v>
      </c>
      <c r="E158" s="4" t="s">
        <v>1674</v>
      </c>
      <c r="F158" s="4">
        <v>95</v>
      </c>
      <c r="G158" s="4" t="s">
        <v>15</v>
      </c>
      <c r="H158" s="16">
        <v>5</v>
      </c>
      <c r="I158" s="17">
        <v>4.5012478047171678E-3</v>
      </c>
      <c r="J158" s="4">
        <f>Table_2[[#This Row],[No of Products in one Sale]]*Table_2[[#This Row],[Price of One Product]]</f>
        <v>475</v>
      </c>
      <c r="K158" s="18">
        <f>Table_2[[#This Row],[Revenue-before discount]]*(1-Table_2[[#This Row],[Discount]])</f>
        <v>472.86190729275933</v>
      </c>
      <c r="L158" s="18">
        <f>Table_2[[#This Row],[Revenue]]*Table_2[[#This Row],[Discount]]</f>
        <v>2.1284686221359057</v>
      </c>
    </row>
    <row r="159" spans="1:12" x14ac:dyDescent="0.3">
      <c r="A159" s="4" t="s">
        <v>375</v>
      </c>
      <c r="B159" s="4" t="s">
        <v>1669</v>
      </c>
      <c r="C159" s="15">
        <v>44753</v>
      </c>
      <c r="D159" s="4" t="s">
        <v>1670</v>
      </c>
      <c r="E159" s="4" t="s">
        <v>1674</v>
      </c>
      <c r="F159" s="4">
        <v>72</v>
      </c>
      <c r="G159" s="4" t="s">
        <v>20</v>
      </c>
      <c r="H159" s="16">
        <v>9</v>
      </c>
      <c r="I159" s="17">
        <v>0.22169192366246837</v>
      </c>
      <c r="J159" s="4">
        <f>Table_2[[#This Row],[No of Products in one Sale]]*Table_2[[#This Row],[Price of One Product]]</f>
        <v>648</v>
      </c>
      <c r="K159" s="18">
        <f>Table_2[[#This Row],[Revenue-before discount]]*(1-Table_2[[#This Row],[Discount]])</f>
        <v>504.34363346672052</v>
      </c>
      <c r="L159" s="18">
        <f>Table_2[[#This Row],[Revenue]]*Table_2[[#This Row],[Discount]]</f>
        <v>111.80891029015613</v>
      </c>
    </row>
    <row r="160" spans="1:12" x14ac:dyDescent="0.3">
      <c r="A160" s="4" t="s">
        <v>377</v>
      </c>
      <c r="B160" s="4" t="s">
        <v>1672</v>
      </c>
      <c r="C160" s="15">
        <v>44732</v>
      </c>
      <c r="D160" s="4" t="s">
        <v>1673</v>
      </c>
      <c r="E160" s="4" t="s">
        <v>1674</v>
      </c>
      <c r="F160" s="4">
        <v>65</v>
      </c>
      <c r="G160" s="4" t="s">
        <v>26</v>
      </c>
      <c r="H160" s="16">
        <v>6</v>
      </c>
      <c r="I160" s="17">
        <v>0.91624709117858605</v>
      </c>
      <c r="J160" s="4">
        <f>Table_2[[#This Row],[No of Products in one Sale]]*Table_2[[#This Row],[Price of One Product]]</f>
        <v>390</v>
      </c>
      <c r="K160" s="18">
        <f>Table_2[[#This Row],[Revenue-before discount]]*(1-Table_2[[#This Row],[Discount]])</f>
        <v>32.663634440351444</v>
      </c>
      <c r="L160" s="18">
        <f>Table_2[[#This Row],[Revenue]]*Table_2[[#This Row],[Discount]]</f>
        <v>29.927960043292693</v>
      </c>
    </row>
    <row r="161" spans="1:12" x14ac:dyDescent="0.3">
      <c r="A161" s="4" t="s">
        <v>379</v>
      </c>
      <c r="B161" s="4" t="s">
        <v>1675</v>
      </c>
      <c r="C161" s="15">
        <v>44748</v>
      </c>
      <c r="D161" s="4" t="s">
        <v>1676</v>
      </c>
      <c r="E161" s="4" t="s">
        <v>1671</v>
      </c>
      <c r="F161" s="4">
        <v>250</v>
      </c>
      <c r="G161" s="4" t="s">
        <v>15</v>
      </c>
      <c r="H161" s="16">
        <v>3</v>
      </c>
      <c r="I161" s="17">
        <v>0.61362516317019966</v>
      </c>
      <c r="J161" s="4">
        <f>Table_2[[#This Row],[No of Products in one Sale]]*Table_2[[#This Row],[Price of One Product]]</f>
        <v>750</v>
      </c>
      <c r="K161" s="18">
        <f>Table_2[[#This Row],[Revenue-before discount]]*(1-Table_2[[#This Row],[Discount]])</f>
        <v>289.78112762235025</v>
      </c>
      <c r="L161" s="18">
        <f>Table_2[[#This Row],[Revenue]]*Table_2[[#This Row],[Discount]]</f>
        <v>177.81699172090913</v>
      </c>
    </row>
    <row r="162" spans="1:12" x14ac:dyDescent="0.3">
      <c r="A162" s="4" t="s">
        <v>381</v>
      </c>
      <c r="B162" s="4" t="s">
        <v>1677</v>
      </c>
      <c r="C162" s="15">
        <v>44731</v>
      </c>
      <c r="D162" s="4" t="s">
        <v>1678</v>
      </c>
      <c r="E162" s="4" t="s">
        <v>1671</v>
      </c>
      <c r="F162" s="4">
        <v>130</v>
      </c>
      <c r="G162" s="4" t="s">
        <v>20</v>
      </c>
      <c r="H162" s="16">
        <v>4</v>
      </c>
      <c r="I162" s="17">
        <v>0.81572623665656485</v>
      </c>
      <c r="J162" s="4">
        <f>Table_2[[#This Row],[No of Products in one Sale]]*Table_2[[#This Row],[Price of One Product]]</f>
        <v>520</v>
      </c>
      <c r="K162" s="18">
        <f>Table_2[[#This Row],[Revenue-before discount]]*(1-Table_2[[#This Row],[Discount]])</f>
        <v>95.822356938586282</v>
      </c>
      <c r="L162" s="18">
        <f>Table_2[[#This Row],[Revenue]]*Table_2[[#This Row],[Discount]]</f>
        <v>78.164810613075062</v>
      </c>
    </row>
    <row r="163" spans="1:12" x14ac:dyDescent="0.3">
      <c r="A163" s="4" t="s">
        <v>383</v>
      </c>
      <c r="B163" s="4" t="s">
        <v>1669</v>
      </c>
      <c r="C163" s="15">
        <v>44725</v>
      </c>
      <c r="D163" s="4" t="s">
        <v>1670</v>
      </c>
      <c r="E163" s="4" t="s">
        <v>1671</v>
      </c>
      <c r="F163" s="4">
        <v>72</v>
      </c>
      <c r="G163" s="4" t="s">
        <v>26</v>
      </c>
      <c r="H163" s="16">
        <v>11</v>
      </c>
      <c r="I163" s="17">
        <v>0.60394772308749511</v>
      </c>
      <c r="J163" s="4">
        <f>Table_2[[#This Row],[No of Products in one Sale]]*Table_2[[#This Row],[Price of One Product]]</f>
        <v>792</v>
      </c>
      <c r="K163" s="18">
        <f>Table_2[[#This Row],[Revenue-before discount]]*(1-Table_2[[#This Row],[Discount]])</f>
        <v>313.67340331470388</v>
      </c>
      <c r="L163" s="18">
        <f>Table_2[[#This Row],[Revenue]]*Table_2[[#This Row],[Discount]]</f>
        <v>189.44233772502096</v>
      </c>
    </row>
    <row r="164" spans="1:12" x14ac:dyDescent="0.3">
      <c r="A164" s="4" t="s">
        <v>385</v>
      </c>
      <c r="B164" s="4" t="s">
        <v>1672</v>
      </c>
      <c r="C164" s="15">
        <v>44753</v>
      </c>
      <c r="D164" s="4" t="s">
        <v>1673</v>
      </c>
      <c r="E164" s="4" t="s">
        <v>1671</v>
      </c>
      <c r="F164" s="4">
        <v>65</v>
      </c>
      <c r="G164" s="4" t="s">
        <v>15</v>
      </c>
      <c r="H164" s="16">
        <v>7</v>
      </c>
      <c r="I164" s="17">
        <v>0.2716676542664398</v>
      </c>
      <c r="J164" s="4">
        <f>Table_2[[#This Row],[No of Products in one Sale]]*Table_2[[#This Row],[Price of One Product]]</f>
        <v>455</v>
      </c>
      <c r="K164" s="18">
        <f>Table_2[[#This Row],[Revenue-before discount]]*(1-Table_2[[#This Row],[Discount]])</f>
        <v>331.39121730876991</v>
      </c>
      <c r="L164" s="18">
        <f>Table_2[[#This Row],[Revenue]]*Table_2[[#This Row],[Discount]]</f>
        <v>90.028274650773525</v>
      </c>
    </row>
    <row r="165" spans="1:12" x14ac:dyDescent="0.3">
      <c r="A165" s="4" t="s">
        <v>387</v>
      </c>
      <c r="B165" s="4" t="s">
        <v>1675</v>
      </c>
      <c r="C165" s="15">
        <v>44738</v>
      </c>
      <c r="D165" s="4" t="s">
        <v>1676</v>
      </c>
      <c r="E165" s="4" t="s">
        <v>1671</v>
      </c>
      <c r="F165" s="4">
        <v>250</v>
      </c>
      <c r="G165" s="4" t="s">
        <v>20</v>
      </c>
      <c r="H165" s="16">
        <v>2</v>
      </c>
      <c r="I165" s="17">
        <v>0.56293228162406539</v>
      </c>
      <c r="J165" s="4">
        <f>Table_2[[#This Row],[No of Products in one Sale]]*Table_2[[#This Row],[Price of One Product]]</f>
        <v>500</v>
      </c>
      <c r="K165" s="18">
        <f>Table_2[[#This Row],[Revenue-before discount]]*(1-Table_2[[#This Row],[Discount]])</f>
        <v>218.53385918796729</v>
      </c>
      <c r="L165" s="18">
        <f>Table_2[[#This Row],[Revenue]]*Table_2[[#This Row],[Discount]]</f>
        <v>123.01976396479465</v>
      </c>
    </row>
    <row r="166" spans="1:12" x14ac:dyDescent="0.3">
      <c r="A166" s="4" t="s">
        <v>389</v>
      </c>
      <c r="B166" s="4" t="s">
        <v>1677</v>
      </c>
      <c r="C166" s="15">
        <v>44762</v>
      </c>
      <c r="D166" s="4" t="s">
        <v>1678</v>
      </c>
      <c r="E166" s="4" t="s">
        <v>1671</v>
      </c>
      <c r="F166" s="4">
        <v>130</v>
      </c>
      <c r="G166" s="4" t="s">
        <v>26</v>
      </c>
      <c r="H166" s="16">
        <v>4</v>
      </c>
      <c r="I166" s="17">
        <v>0.73579140219525918</v>
      </c>
      <c r="J166" s="4">
        <f>Table_2[[#This Row],[No of Products in one Sale]]*Table_2[[#This Row],[Price of One Product]]</f>
        <v>520</v>
      </c>
      <c r="K166" s="18">
        <f>Table_2[[#This Row],[Revenue-before discount]]*(1-Table_2[[#This Row],[Discount]])</f>
        <v>137.38847085846521</v>
      </c>
      <c r="L166" s="18">
        <f>Table_2[[#This Row],[Revenue]]*Table_2[[#This Row],[Discount]]</f>
        <v>101.08925561841262</v>
      </c>
    </row>
    <row r="167" spans="1:12" x14ac:dyDescent="0.3">
      <c r="A167" s="4" t="s">
        <v>391</v>
      </c>
      <c r="B167" s="4" t="s">
        <v>1679</v>
      </c>
      <c r="C167" s="15">
        <v>44756</v>
      </c>
      <c r="D167" s="4" t="s">
        <v>1680</v>
      </c>
      <c r="E167" s="4" t="s">
        <v>1671</v>
      </c>
      <c r="F167" s="4">
        <v>60</v>
      </c>
      <c r="G167" s="4" t="s">
        <v>15</v>
      </c>
      <c r="H167" s="16">
        <v>12</v>
      </c>
      <c r="I167" s="17">
        <v>0.44112931781121201</v>
      </c>
      <c r="J167" s="4">
        <f>Table_2[[#This Row],[No of Products in one Sale]]*Table_2[[#This Row],[Price of One Product]]</f>
        <v>720</v>
      </c>
      <c r="K167" s="18">
        <f>Table_2[[#This Row],[Revenue-before discount]]*(1-Table_2[[#This Row],[Discount]])</f>
        <v>402.38689117592736</v>
      </c>
      <c r="L167" s="18">
        <f>Table_2[[#This Row],[Revenue]]*Table_2[[#This Row],[Discount]]</f>
        <v>177.50465480061123</v>
      </c>
    </row>
    <row r="168" spans="1:12" x14ac:dyDescent="0.3">
      <c r="A168" s="4" t="s">
        <v>393</v>
      </c>
      <c r="B168" s="4" t="s">
        <v>1669</v>
      </c>
      <c r="C168" s="15">
        <v>44744</v>
      </c>
      <c r="D168" s="4" t="s">
        <v>1670</v>
      </c>
      <c r="E168" s="4" t="s">
        <v>1671</v>
      </c>
      <c r="F168" s="4">
        <v>72</v>
      </c>
      <c r="G168" s="4" t="s">
        <v>20</v>
      </c>
      <c r="H168" s="16">
        <v>11</v>
      </c>
      <c r="I168" s="17">
        <v>0.67026763876764872</v>
      </c>
      <c r="J168" s="4">
        <f>Table_2[[#This Row],[No of Products in one Sale]]*Table_2[[#This Row],[Price of One Product]]</f>
        <v>792</v>
      </c>
      <c r="K168" s="18">
        <f>Table_2[[#This Row],[Revenue-before discount]]*(1-Table_2[[#This Row],[Discount]])</f>
        <v>261.14803009602224</v>
      </c>
      <c r="L168" s="18">
        <f>Table_2[[#This Row],[Revenue]]*Table_2[[#This Row],[Discount]]</f>
        <v>175.0390735012837</v>
      </c>
    </row>
    <row r="169" spans="1:12" x14ac:dyDescent="0.3">
      <c r="A169" s="4" t="s">
        <v>395</v>
      </c>
      <c r="B169" s="4" t="s">
        <v>1672</v>
      </c>
      <c r="C169" s="15">
        <v>44753</v>
      </c>
      <c r="D169" s="4" t="s">
        <v>1673</v>
      </c>
      <c r="E169" s="4" t="s">
        <v>1671</v>
      </c>
      <c r="F169" s="4">
        <v>65</v>
      </c>
      <c r="G169" s="4" t="s">
        <v>26</v>
      </c>
      <c r="H169" s="16">
        <v>9</v>
      </c>
      <c r="I169" s="17">
        <v>0.21501842814819261</v>
      </c>
      <c r="J169" s="4">
        <f>Table_2[[#This Row],[No of Products in one Sale]]*Table_2[[#This Row],[Price of One Product]]</f>
        <v>585</v>
      </c>
      <c r="K169" s="18">
        <f>Table_2[[#This Row],[Revenue-before discount]]*(1-Table_2[[#This Row],[Discount]])</f>
        <v>459.2142195333073</v>
      </c>
      <c r="L169" s="18">
        <f>Table_2[[#This Row],[Revenue]]*Table_2[[#This Row],[Discount]]</f>
        <v>98.739519667350777</v>
      </c>
    </row>
    <row r="170" spans="1:12" x14ac:dyDescent="0.3">
      <c r="A170" s="4" t="s">
        <v>397</v>
      </c>
      <c r="B170" s="4" t="s">
        <v>1675</v>
      </c>
      <c r="C170" s="15">
        <v>44762</v>
      </c>
      <c r="D170" s="4" t="s">
        <v>1676</v>
      </c>
      <c r="E170" s="4" t="s">
        <v>1674</v>
      </c>
      <c r="F170" s="4">
        <v>250</v>
      </c>
      <c r="G170" s="4" t="s">
        <v>15</v>
      </c>
      <c r="H170" s="16">
        <v>3</v>
      </c>
      <c r="I170" s="17">
        <v>0.77528388030776896</v>
      </c>
      <c r="J170" s="4">
        <f>Table_2[[#This Row],[No of Products in one Sale]]*Table_2[[#This Row],[Price of One Product]]</f>
        <v>750</v>
      </c>
      <c r="K170" s="18">
        <f>Table_2[[#This Row],[Revenue-before discount]]*(1-Table_2[[#This Row],[Discount]])</f>
        <v>168.53708976917329</v>
      </c>
      <c r="L170" s="18">
        <f>Table_2[[#This Row],[Revenue]]*Table_2[[#This Row],[Discount]]</f>
        <v>130.66408893202345</v>
      </c>
    </row>
    <row r="171" spans="1:12" x14ac:dyDescent="0.3">
      <c r="A171" s="4" t="s">
        <v>399</v>
      </c>
      <c r="B171" s="4" t="s">
        <v>1677</v>
      </c>
      <c r="C171" s="15">
        <v>44740</v>
      </c>
      <c r="D171" s="4" t="s">
        <v>1678</v>
      </c>
      <c r="E171" s="4" t="s">
        <v>1671</v>
      </c>
      <c r="F171" s="4">
        <v>130</v>
      </c>
      <c r="G171" s="4" t="s">
        <v>20</v>
      </c>
      <c r="H171" s="16">
        <v>3</v>
      </c>
      <c r="I171" s="17">
        <v>0.32334348690445713</v>
      </c>
      <c r="J171" s="4">
        <f>Table_2[[#This Row],[No of Products in one Sale]]*Table_2[[#This Row],[Price of One Product]]</f>
        <v>390</v>
      </c>
      <c r="K171" s="18">
        <f>Table_2[[#This Row],[Revenue-before discount]]*(1-Table_2[[#This Row],[Discount]])</f>
        <v>263.89604010726174</v>
      </c>
      <c r="L171" s="18">
        <f>Table_2[[#This Row],[Revenue]]*Table_2[[#This Row],[Discount]]</f>
        <v>85.329065788560484</v>
      </c>
    </row>
    <row r="172" spans="1:12" x14ac:dyDescent="0.3">
      <c r="A172" s="4" t="s">
        <v>401</v>
      </c>
      <c r="B172" s="4" t="s">
        <v>1669</v>
      </c>
      <c r="C172" s="15">
        <v>44729</v>
      </c>
      <c r="D172" s="4" t="s">
        <v>1670</v>
      </c>
      <c r="E172" s="4" t="s">
        <v>1671</v>
      </c>
      <c r="F172" s="4">
        <v>72</v>
      </c>
      <c r="G172" s="4" t="s">
        <v>26</v>
      </c>
      <c r="H172" s="16">
        <v>5</v>
      </c>
      <c r="I172" s="17">
        <v>0.2117276391971491</v>
      </c>
      <c r="J172" s="4">
        <f>Table_2[[#This Row],[No of Products in one Sale]]*Table_2[[#This Row],[Price of One Product]]</f>
        <v>360</v>
      </c>
      <c r="K172" s="18">
        <f>Table_2[[#This Row],[Revenue-before discount]]*(1-Table_2[[#This Row],[Discount]])</f>
        <v>283.77804988902631</v>
      </c>
      <c r="L172" s="18">
        <f>Table_2[[#This Row],[Revenue]]*Table_2[[#This Row],[Discount]]</f>
        <v>60.08365655897434</v>
      </c>
    </row>
    <row r="173" spans="1:12" x14ac:dyDescent="0.3">
      <c r="A173" s="4" t="s">
        <v>403</v>
      </c>
      <c r="B173" s="4" t="s">
        <v>1672</v>
      </c>
      <c r="C173" s="15">
        <v>44727</v>
      </c>
      <c r="D173" s="4" t="s">
        <v>1673</v>
      </c>
      <c r="E173" s="4" t="s">
        <v>1671</v>
      </c>
      <c r="F173" s="4">
        <v>65</v>
      </c>
      <c r="G173" s="4" t="s">
        <v>15</v>
      </c>
      <c r="H173" s="16">
        <v>10</v>
      </c>
      <c r="I173" s="17">
        <v>0.99817658128489728</v>
      </c>
      <c r="J173" s="4">
        <f>Table_2[[#This Row],[No of Products in one Sale]]*Table_2[[#This Row],[Price of One Product]]</f>
        <v>650</v>
      </c>
      <c r="K173" s="18">
        <f>Table_2[[#This Row],[Revenue-before discount]]*(1-Table_2[[#This Row],[Discount]])</f>
        <v>1.1852221648167682</v>
      </c>
      <c r="L173" s="18">
        <f>Table_2[[#This Row],[Revenue]]*Table_2[[#This Row],[Discount]]</f>
        <v>1.1830610085398867</v>
      </c>
    </row>
    <row r="174" spans="1:12" x14ac:dyDescent="0.3">
      <c r="A174" s="4" t="s">
        <v>405</v>
      </c>
      <c r="B174" s="4" t="s">
        <v>1675</v>
      </c>
      <c r="C174" s="15">
        <v>44734</v>
      </c>
      <c r="D174" s="4" t="s">
        <v>1676</v>
      </c>
      <c r="E174" s="4" t="s">
        <v>1671</v>
      </c>
      <c r="F174" s="4">
        <v>250</v>
      </c>
      <c r="G174" s="4" t="s">
        <v>20</v>
      </c>
      <c r="H174" s="16">
        <v>3</v>
      </c>
      <c r="I174" s="17">
        <v>0.34321661485625221</v>
      </c>
      <c r="J174" s="4">
        <f>Table_2[[#This Row],[No of Products in one Sale]]*Table_2[[#This Row],[Price of One Product]]</f>
        <v>750</v>
      </c>
      <c r="K174" s="18">
        <f>Table_2[[#This Row],[Revenue-before discount]]*(1-Table_2[[#This Row],[Discount]])</f>
        <v>492.58753885781084</v>
      </c>
      <c r="L174" s="18">
        <f>Table_2[[#This Row],[Revenue]]*Table_2[[#This Row],[Discount]]</f>
        <v>169.06422760715043</v>
      </c>
    </row>
    <row r="175" spans="1:12" x14ac:dyDescent="0.3">
      <c r="A175" s="4" t="s">
        <v>407</v>
      </c>
      <c r="B175" s="4" t="s">
        <v>1677</v>
      </c>
      <c r="C175" s="15">
        <v>44744</v>
      </c>
      <c r="D175" s="4" t="s">
        <v>1678</v>
      </c>
      <c r="E175" s="4" t="s">
        <v>1671</v>
      </c>
      <c r="F175" s="4">
        <v>130</v>
      </c>
      <c r="G175" s="4" t="s">
        <v>26</v>
      </c>
      <c r="H175" s="16">
        <v>6</v>
      </c>
      <c r="I175" s="17">
        <v>0.17688363553653064</v>
      </c>
      <c r="J175" s="4">
        <f>Table_2[[#This Row],[No of Products in one Sale]]*Table_2[[#This Row],[Price of One Product]]</f>
        <v>780</v>
      </c>
      <c r="K175" s="18">
        <f>Table_2[[#This Row],[Revenue-before discount]]*(1-Table_2[[#This Row],[Discount]])</f>
        <v>642.03076428150609</v>
      </c>
      <c r="L175" s="18">
        <f>Table_2[[#This Row],[Revenue]]*Table_2[[#This Row],[Discount]]</f>
        <v>113.56473571241014</v>
      </c>
    </row>
    <row r="176" spans="1:12" x14ac:dyDescent="0.3">
      <c r="A176" s="4" t="s">
        <v>409</v>
      </c>
      <c r="B176" s="4" t="s">
        <v>1679</v>
      </c>
      <c r="C176" s="15">
        <v>44737</v>
      </c>
      <c r="D176" s="4" t="s">
        <v>1680</v>
      </c>
      <c r="E176" s="4" t="s">
        <v>1674</v>
      </c>
      <c r="F176" s="4">
        <v>60</v>
      </c>
      <c r="G176" s="4" t="s">
        <v>15</v>
      </c>
      <c r="H176" s="16">
        <v>12</v>
      </c>
      <c r="I176" s="17">
        <v>0.54853763527560739</v>
      </c>
      <c r="J176" s="4">
        <f>Table_2[[#This Row],[No of Products in one Sale]]*Table_2[[#This Row],[Price of One Product]]</f>
        <v>720</v>
      </c>
      <c r="K176" s="18">
        <f>Table_2[[#This Row],[Revenue-before discount]]*(1-Table_2[[#This Row],[Discount]])</f>
        <v>325.05290260156266</v>
      </c>
      <c r="L176" s="18">
        <f>Table_2[[#This Row],[Revenue]]*Table_2[[#This Row],[Discount]]</f>
        <v>178.30375053253351</v>
      </c>
    </row>
    <row r="177" spans="1:12" x14ac:dyDescent="0.3">
      <c r="A177" s="4" t="s">
        <v>411</v>
      </c>
      <c r="B177" s="4" t="s">
        <v>1681</v>
      </c>
      <c r="C177" s="15">
        <v>44752</v>
      </c>
      <c r="D177" s="4" t="s">
        <v>1682</v>
      </c>
      <c r="E177" s="4" t="s">
        <v>1671</v>
      </c>
      <c r="F177" s="4">
        <v>95</v>
      </c>
      <c r="G177" s="4" t="s">
        <v>20</v>
      </c>
      <c r="H177" s="16">
        <v>7</v>
      </c>
      <c r="I177" s="17">
        <v>0.40612729229894939</v>
      </c>
      <c r="J177" s="4">
        <f>Table_2[[#This Row],[No of Products in one Sale]]*Table_2[[#This Row],[Price of One Product]]</f>
        <v>665</v>
      </c>
      <c r="K177" s="18">
        <f>Table_2[[#This Row],[Revenue-before discount]]*(1-Table_2[[#This Row],[Discount]])</f>
        <v>394.92535062119867</v>
      </c>
      <c r="L177" s="18">
        <f>Table_2[[#This Row],[Revenue]]*Table_2[[#This Row],[Discount]]</f>
        <v>160.38996330800063</v>
      </c>
    </row>
    <row r="178" spans="1:12" x14ac:dyDescent="0.3">
      <c r="A178" s="4" t="s">
        <v>413</v>
      </c>
      <c r="B178" s="4" t="s">
        <v>1669</v>
      </c>
      <c r="C178" s="15">
        <v>44736</v>
      </c>
      <c r="D178" s="4" t="s">
        <v>1670</v>
      </c>
      <c r="E178" s="4" t="s">
        <v>1671</v>
      </c>
      <c r="F178" s="4">
        <v>72</v>
      </c>
      <c r="G178" s="4" t="s">
        <v>26</v>
      </c>
      <c r="H178" s="16">
        <v>6</v>
      </c>
      <c r="I178" s="17">
        <v>0.16780300089638589</v>
      </c>
      <c r="J178" s="4">
        <f>Table_2[[#This Row],[No of Products in one Sale]]*Table_2[[#This Row],[Price of One Product]]</f>
        <v>432</v>
      </c>
      <c r="K178" s="18">
        <f>Table_2[[#This Row],[Revenue-before discount]]*(1-Table_2[[#This Row],[Discount]])</f>
        <v>359.50910361276129</v>
      </c>
      <c r="L178" s="18">
        <f>Table_2[[#This Row],[Revenue]]*Table_2[[#This Row],[Discount]]</f>
        <v>60.326706435791074</v>
      </c>
    </row>
    <row r="179" spans="1:12" x14ac:dyDescent="0.3">
      <c r="A179" s="4" t="s">
        <v>415</v>
      </c>
      <c r="B179" s="4" t="s">
        <v>1672</v>
      </c>
      <c r="C179" s="15">
        <v>44752</v>
      </c>
      <c r="D179" s="4" t="s">
        <v>1673</v>
      </c>
      <c r="E179" s="4" t="s">
        <v>1671</v>
      </c>
      <c r="F179" s="4">
        <v>65</v>
      </c>
      <c r="G179" s="4" t="s">
        <v>15</v>
      </c>
      <c r="H179" s="16">
        <v>10</v>
      </c>
      <c r="I179" s="17">
        <v>0.91086777790941564</v>
      </c>
      <c r="J179" s="4">
        <f>Table_2[[#This Row],[No of Products in one Sale]]*Table_2[[#This Row],[Price of One Product]]</f>
        <v>650</v>
      </c>
      <c r="K179" s="18">
        <f>Table_2[[#This Row],[Revenue-before discount]]*(1-Table_2[[#This Row],[Discount]])</f>
        <v>57.93594435887983</v>
      </c>
      <c r="L179" s="18">
        <f>Table_2[[#This Row],[Revenue]]*Table_2[[#This Row],[Discount]]</f>
        <v>52.771984899256417</v>
      </c>
    </row>
    <row r="180" spans="1:12" x14ac:dyDescent="0.3">
      <c r="A180" s="4" t="s">
        <v>417</v>
      </c>
      <c r="B180" s="4" t="s">
        <v>1675</v>
      </c>
      <c r="C180" s="15">
        <v>44759</v>
      </c>
      <c r="D180" s="4" t="s">
        <v>1676</v>
      </c>
      <c r="E180" s="4" t="s">
        <v>1674</v>
      </c>
      <c r="F180" s="4">
        <v>250</v>
      </c>
      <c r="G180" s="4" t="s">
        <v>20</v>
      </c>
      <c r="H180" s="16">
        <v>3</v>
      </c>
      <c r="I180" s="17">
        <v>0.2731985494536886</v>
      </c>
      <c r="J180" s="4">
        <f>Table_2[[#This Row],[No of Products in one Sale]]*Table_2[[#This Row],[Price of One Product]]</f>
        <v>750</v>
      </c>
      <c r="K180" s="18">
        <f>Table_2[[#This Row],[Revenue-before discount]]*(1-Table_2[[#This Row],[Discount]])</f>
        <v>545.10108790973356</v>
      </c>
      <c r="L180" s="18">
        <f>Table_2[[#This Row],[Revenue]]*Table_2[[#This Row],[Discount]]</f>
        <v>148.92082652256681</v>
      </c>
    </row>
    <row r="181" spans="1:12" x14ac:dyDescent="0.3">
      <c r="A181" s="4" t="s">
        <v>419</v>
      </c>
      <c r="B181" s="4" t="s">
        <v>1677</v>
      </c>
      <c r="C181" s="15">
        <v>44763</v>
      </c>
      <c r="D181" s="4" t="s">
        <v>1678</v>
      </c>
      <c r="E181" s="4" t="s">
        <v>1674</v>
      </c>
      <c r="F181" s="4">
        <v>130</v>
      </c>
      <c r="G181" s="4" t="s">
        <v>26</v>
      </c>
      <c r="H181" s="16">
        <v>4</v>
      </c>
      <c r="I181" s="17">
        <v>0.81984662786178419</v>
      </c>
      <c r="J181" s="4">
        <f>Table_2[[#This Row],[No of Products in one Sale]]*Table_2[[#This Row],[Price of One Product]]</f>
        <v>520</v>
      </c>
      <c r="K181" s="18">
        <f>Table_2[[#This Row],[Revenue-before discount]]*(1-Table_2[[#This Row],[Discount]])</f>
        <v>93.679753511872221</v>
      </c>
      <c r="L181" s="18">
        <f>Table_2[[#This Row],[Revenue]]*Table_2[[#This Row],[Discount]]</f>
        <v>76.803030015631577</v>
      </c>
    </row>
    <row r="182" spans="1:12" x14ac:dyDescent="0.3">
      <c r="A182" s="4" t="s">
        <v>421</v>
      </c>
      <c r="B182" s="4" t="s">
        <v>1669</v>
      </c>
      <c r="C182" s="15">
        <v>44763</v>
      </c>
      <c r="D182" s="4" t="s">
        <v>1670</v>
      </c>
      <c r="E182" s="4" t="s">
        <v>1674</v>
      </c>
      <c r="F182" s="4">
        <v>72</v>
      </c>
      <c r="G182" s="4" t="s">
        <v>15</v>
      </c>
      <c r="H182" s="16">
        <v>7</v>
      </c>
      <c r="I182" s="17">
        <v>0.89980934003543744</v>
      </c>
      <c r="J182" s="4">
        <f>Table_2[[#This Row],[No of Products in one Sale]]*Table_2[[#This Row],[Price of One Product]]</f>
        <v>504</v>
      </c>
      <c r="K182" s="18">
        <f>Table_2[[#This Row],[Revenue-before discount]]*(1-Table_2[[#This Row],[Discount]])</f>
        <v>50.496092622139528</v>
      </c>
      <c r="L182" s="18">
        <f>Table_2[[#This Row],[Revenue]]*Table_2[[#This Row],[Discount]]</f>
        <v>45.436855776695694</v>
      </c>
    </row>
    <row r="183" spans="1:12" x14ac:dyDescent="0.3">
      <c r="A183" s="4" t="s">
        <v>423</v>
      </c>
      <c r="B183" s="4" t="s">
        <v>1672</v>
      </c>
      <c r="C183" s="15">
        <v>44750</v>
      </c>
      <c r="D183" s="4" t="s">
        <v>1673</v>
      </c>
      <c r="E183" s="4" t="s">
        <v>1674</v>
      </c>
      <c r="F183" s="4">
        <v>65</v>
      </c>
      <c r="G183" s="4" t="s">
        <v>20</v>
      </c>
      <c r="H183" s="16">
        <v>5</v>
      </c>
      <c r="I183" s="17">
        <v>0.73522347452625669</v>
      </c>
      <c r="J183" s="4">
        <f>Table_2[[#This Row],[No of Products in one Sale]]*Table_2[[#This Row],[Price of One Product]]</f>
        <v>325</v>
      </c>
      <c r="K183" s="18">
        <f>Table_2[[#This Row],[Revenue-before discount]]*(1-Table_2[[#This Row],[Discount]])</f>
        <v>86.052370778966576</v>
      </c>
      <c r="L183" s="18">
        <f>Table_2[[#This Row],[Revenue]]*Table_2[[#This Row],[Discount]]</f>
        <v>63.267723035333532</v>
      </c>
    </row>
    <row r="184" spans="1:12" x14ac:dyDescent="0.3">
      <c r="A184" s="4" t="s">
        <v>425</v>
      </c>
      <c r="B184" s="4" t="s">
        <v>1675</v>
      </c>
      <c r="C184" s="15">
        <v>44751</v>
      </c>
      <c r="D184" s="4" t="s">
        <v>1676</v>
      </c>
      <c r="E184" s="4" t="s">
        <v>1674</v>
      </c>
      <c r="F184" s="4">
        <v>250</v>
      </c>
      <c r="G184" s="4" t="s">
        <v>26</v>
      </c>
      <c r="H184" s="16">
        <v>3</v>
      </c>
      <c r="I184" s="17">
        <v>0.36579213338930128</v>
      </c>
      <c r="J184" s="4">
        <f>Table_2[[#This Row],[No of Products in one Sale]]*Table_2[[#This Row],[Price of One Product]]</f>
        <v>750</v>
      </c>
      <c r="K184" s="18">
        <f>Table_2[[#This Row],[Revenue-before discount]]*(1-Table_2[[#This Row],[Discount]])</f>
        <v>475.65589995802407</v>
      </c>
      <c r="L184" s="18">
        <f>Table_2[[#This Row],[Revenue]]*Table_2[[#This Row],[Discount]]</f>
        <v>173.99118640485369</v>
      </c>
    </row>
    <row r="185" spans="1:12" x14ac:dyDescent="0.3">
      <c r="A185" s="4" t="s">
        <v>427</v>
      </c>
      <c r="B185" s="4" t="s">
        <v>1677</v>
      </c>
      <c r="C185" s="15">
        <v>44736</v>
      </c>
      <c r="D185" s="4" t="s">
        <v>1678</v>
      </c>
      <c r="E185" s="4" t="s">
        <v>1674</v>
      </c>
      <c r="F185" s="4">
        <v>130</v>
      </c>
      <c r="G185" s="4" t="s">
        <v>15</v>
      </c>
      <c r="H185" s="16">
        <v>2</v>
      </c>
      <c r="I185" s="17">
        <v>0.79313642440033238</v>
      </c>
      <c r="J185" s="4">
        <f>Table_2[[#This Row],[No of Products in one Sale]]*Table_2[[#This Row],[Price of One Product]]</f>
        <v>260</v>
      </c>
      <c r="K185" s="18">
        <f>Table_2[[#This Row],[Revenue-before discount]]*(1-Table_2[[#This Row],[Discount]])</f>
        <v>53.78452965591358</v>
      </c>
      <c r="L185" s="18">
        <f>Table_2[[#This Row],[Revenue]]*Table_2[[#This Row],[Discount]]</f>
        <v>42.658469539344935</v>
      </c>
    </row>
    <row r="186" spans="1:12" x14ac:dyDescent="0.3">
      <c r="A186" s="4" t="s">
        <v>429</v>
      </c>
      <c r="B186" s="4" t="s">
        <v>1669</v>
      </c>
      <c r="C186" s="15">
        <v>44737</v>
      </c>
      <c r="D186" s="4" t="s">
        <v>1670</v>
      </c>
      <c r="E186" s="4" t="s">
        <v>1671</v>
      </c>
      <c r="F186" s="4">
        <v>72</v>
      </c>
      <c r="G186" s="4" t="s">
        <v>15</v>
      </c>
      <c r="H186" s="16">
        <v>4</v>
      </c>
      <c r="I186" s="17">
        <v>8.0407664979564641E-2</v>
      </c>
      <c r="J186" s="4">
        <f>Table_2[[#This Row],[No of Products in one Sale]]*Table_2[[#This Row],[Price of One Product]]</f>
        <v>288</v>
      </c>
      <c r="K186" s="18">
        <f>Table_2[[#This Row],[Revenue-before discount]]*(1-Table_2[[#This Row],[Discount]])</f>
        <v>264.8425924858854</v>
      </c>
      <c r="L186" s="18">
        <f>Table_2[[#This Row],[Revenue]]*Table_2[[#This Row],[Discount]]</f>
        <v>21.295374448924438</v>
      </c>
    </row>
    <row r="187" spans="1:12" x14ac:dyDescent="0.3">
      <c r="A187" s="4" t="s">
        <v>431</v>
      </c>
      <c r="B187" s="4" t="s">
        <v>1672</v>
      </c>
      <c r="C187" s="15">
        <v>44744</v>
      </c>
      <c r="D187" s="4" t="s">
        <v>1673</v>
      </c>
      <c r="E187" s="4" t="s">
        <v>1674</v>
      </c>
      <c r="F187" s="4">
        <v>65</v>
      </c>
      <c r="G187" s="4" t="s">
        <v>20</v>
      </c>
      <c r="H187" s="16">
        <v>12</v>
      </c>
      <c r="I187" s="17">
        <v>0.38525936096781821</v>
      </c>
      <c r="J187" s="4">
        <f>Table_2[[#This Row],[No of Products in one Sale]]*Table_2[[#This Row],[Price of One Product]]</f>
        <v>780</v>
      </c>
      <c r="K187" s="18">
        <f>Table_2[[#This Row],[Revenue-before discount]]*(1-Table_2[[#This Row],[Discount]])</f>
        <v>479.49769844510178</v>
      </c>
      <c r="L187" s="18">
        <f>Table_2[[#This Row],[Revenue]]*Table_2[[#This Row],[Discount]]</f>
        <v>184.7309768884995</v>
      </c>
    </row>
    <row r="188" spans="1:12" x14ac:dyDescent="0.3">
      <c r="A188" s="4" t="s">
        <v>433</v>
      </c>
      <c r="B188" s="4" t="s">
        <v>1675</v>
      </c>
      <c r="C188" s="15">
        <v>44735</v>
      </c>
      <c r="D188" s="4" t="s">
        <v>1676</v>
      </c>
      <c r="E188" s="4" t="s">
        <v>1671</v>
      </c>
      <c r="F188" s="4">
        <v>250</v>
      </c>
      <c r="G188" s="4" t="s">
        <v>26</v>
      </c>
      <c r="H188" s="16">
        <v>1</v>
      </c>
      <c r="I188" s="17">
        <v>0.45507177071325888</v>
      </c>
      <c r="J188" s="4">
        <f>Table_2[[#This Row],[No of Products in one Sale]]*Table_2[[#This Row],[Price of One Product]]</f>
        <v>250</v>
      </c>
      <c r="K188" s="18">
        <f>Table_2[[#This Row],[Revenue-before discount]]*(1-Table_2[[#This Row],[Discount]])</f>
        <v>136.23205732168529</v>
      </c>
      <c r="L188" s="18">
        <f>Table_2[[#This Row],[Revenue]]*Table_2[[#This Row],[Discount]]</f>
        <v>61.995363553289508</v>
      </c>
    </row>
    <row r="189" spans="1:12" x14ac:dyDescent="0.3">
      <c r="A189" s="4" t="s">
        <v>435</v>
      </c>
      <c r="B189" s="4" t="s">
        <v>1677</v>
      </c>
      <c r="C189" s="15">
        <v>44751</v>
      </c>
      <c r="D189" s="4" t="s">
        <v>1678</v>
      </c>
      <c r="E189" s="4" t="s">
        <v>1674</v>
      </c>
      <c r="F189" s="4">
        <v>130</v>
      </c>
      <c r="G189" s="4" t="s">
        <v>15</v>
      </c>
      <c r="H189" s="16">
        <v>4</v>
      </c>
      <c r="I189" s="17">
        <v>0.93827031337312128</v>
      </c>
      <c r="J189" s="4">
        <f>Table_2[[#This Row],[No of Products in one Sale]]*Table_2[[#This Row],[Price of One Product]]</f>
        <v>520</v>
      </c>
      <c r="K189" s="18">
        <f>Table_2[[#This Row],[Revenue-before discount]]*(1-Table_2[[#This Row],[Discount]])</f>
        <v>32.099437045976934</v>
      </c>
      <c r="L189" s="18">
        <f>Table_2[[#This Row],[Revenue]]*Table_2[[#This Row],[Discount]]</f>
        <v>30.117948856229557</v>
      </c>
    </row>
    <row r="190" spans="1:12" x14ac:dyDescent="0.3">
      <c r="A190" s="4" t="s">
        <v>437</v>
      </c>
      <c r="B190" s="4" t="s">
        <v>1669</v>
      </c>
      <c r="C190" s="15">
        <v>44726</v>
      </c>
      <c r="D190" s="4" t="s">
        <v>1670</v>
      </c>
      <c r="E190" s="4" t="s">
        <v>1671</v>
      </c>
      <c r="F190" s="4">
        <v>72</v>
      </c>
      <c r="G190" s="4" t="s">
        <v>20</v>
      </c>
      <c r="H190" s="16">
        <v>7</v>
      </c>
      <c r="I190" s="17">
        <v>0.14716035331195043</v>
      </c>
      <c r="J190" s="4">
        <f>Table_2[[#This Row],[No of Products in one Sale]]*Table_2[[#This Row],[Price of One Product]]</f>
        <v>504</v>
      </c>
      <c r="K190" s="18">
        <f>Table_2[[#This Row],[Revenue-before discount]]*(1-Table_2[[#This Row],[Discount]])</f>
        <v>429.83118193077701</v>
      </c>
      <c r="L190" s="18">
        <f>Table_2[[#This Row],[Revenue]]*Table_2[[#This Row],[Discount]]</f>
        <v>63.254108597426388</v>
      </c>
    </row>
    <row r="191" spans="1:12" x14ac:dyDescent="0.3">
      <c r="A191" s="4" t="s">
        <v>439</v>
      </c>
      <c r="B191" s="4" t="s">
        <v>1672</v>
      </c>
      <c r="C191" s="15">
        <v>44749</v>
      </c>
      <c r="D191" s="4" t="s">
        <v>1673</v>
      </c>
      <c r="E191" s="4" t="s">
        <v>1674</v>
      </c>
      <c r="F191" s="4">
        <v>65</v>
      </c>
      <c r="G191" s="4" t="s">
        <v>26</v>
      </c>
      <c r="H191" s="16">
        <v>12</v>
      </c>
      <c r="I191" s="17">
        <v>0.10159867043013626</v>
      </c>
      <c r="J191" s="4">
        <f>Table_2[[#This Row],[No of Products in one Sale]]*Table_2[[#This Row],[Price of One Product]]</f>
        <v>780</v>
      </c>
      <c r="K191" s="18">
        <f>Table_2[[#This Row],[Revenue-before discount]]*(1-Table_2[[#This Row],[Discount]])</f>
        <v>700.7530370644937</v>
      </c>
      <c r="L191" s="18">
        <f>Table_2[[#This Row],[Revenue]]*Table_2[[#This Row],[Discount]]</f>
        <v>71.19557686563256</v>
      </c>
    </row>
    <row r="192" spans="1:12" x14ac:dyDescent="0.3">
      <c r="A192" s="4" t="s">
        <v>441</v>
      </c>
      <c r="B192" s="4" t="s">
        <v>1675</v>
      </c>
      <c r="C192" s="15">
        <v>44734</v>
      </c>
      <c r="D192" s="4" t="s">
        <v>1676</v>
      </c>
      <c r="E192" s="4" t="s">
        <v>1671</v>
      </c>
      <c r="F192" s="4">
        <v>250</v>
      </c>
      <c r="G192" s="4" t="s">
        <v>15</v>
      </c>
      <c r="H192" s="16">
        <v>2</v>
      </c>
      <c r="I192" s="17">
        <v>0.50060788399709522</v>
      </c>
      <c r="J192" s="4">
        <f>Table_2[[#This Row],[No of Products in one Sale]]*Table_2[[#This Row],[Price of One Product]]</f>
        <v>500</v>
      </c>
      <c r="K192" s="18">
        <f>Table_2[[#This Row],[Revenue-before discount]]*(1-Table_2[[#This Row],[Discount]])</f>
        <v>249.6960580014524</v>
      </c>
      <c r="L192" s="18">
        <f>Table_2[[#This Row],[Revenue]]*Table_2[[#This Row],[Discount]]</f>
        <v>124.99981523852304</v>
      </c>
    </row>
    <row r="193" spans="1:12" x14ac:dyDescent="0.3">
      <c r="A193" s="4" t="s">
        <v>443</v>
      </c>
      <c r="B193" s="4" t="s">
        <v>1677</v>
      </c>
      <c r="C193" s="15">
        <v>44726</v>
      </c>
      <c r="D193" s="4" t="s">
        <v>1678</v>
      </c>
      <c r="E193" s="4" t="s">
        <v>1674</v>
      </c>
      <c r="F193" s="4">
        <v>130</v>
      </c>
      <c r="G193" s="4" t="s">
        <v>20</v>
      </c>
      <c r="H193" s="16">
        <v>6</v>
      </c>
      <c r="I193" s="17">
        <v>0.70539643021834586</v>
      </c>
      <c r="J193" s="4">
        <f>Table_2[[#This Row],[No of Products in one Sale]]*Table_2[[#This Row],[Price of One Product]]</f>
        <v>780</v>
      </c>
      <c r="K193" s="18">
        <f>Table_2[[#This Row],[Revenue-before discount]]*(1-Table_2[[#This Row],[Discount]])</f>
        <v>229.79078442969023</v>
      </c>
      <c r="L193" s="18">
        <f>Table_2[[#This Row],[Revenue]]*Table_2[[#This Row],[Discount]]</f>
        <v>162.09359903377694</v>
      </c>
    </row>
    <row r="194" spans="1:12" x14ac:dyDescent="0.3">
      <c r="A194" s="4" t="s">
        <v>445</v>
      </c>
      <c r="B194" s="4" t="s">
        <v>1679</v>
      </c>
      <c r="C194" s="15">
        <v>44743</v>
      </c>
      <c r="D194" s="4" t="s">
        <v>1680</v>
      </c>
      <c r="E194" s="4" t="s">
        <v>1671</v>
      </c>
      <c r="F194" s="4">
        <v>60</v>
      </c>
      <c r="G194" s="4" t="s">
        <v>26</v>
      </c>
      <c r="H194" s="16">
        <v>12</v>
      </c>
      <c r="I194" s="17">
        <v>0.72481379032239401</v>
      </c>
      <c r="J194" s="4">
        <f>Table_2[[#This Row],[No of Products in one Sale]]*Table_2[[#This Row],[Price of One Product]]</f>
        <v>720</v>
      </c>
      <c r="K194" s="18">
        <f>Table_2[[#This Row],[Revenue-before discount]]*(1-Table_2[[#This Row],[Discount]])</f>
        <v>198.13407096787631</v>
      </c>
      <c r="L194" s="18">
        <f>Table_2[[#This Row],[Revenue]]*Table_2[[#This Row],[Discount]]</f>
        <v>143.61030697023264</v>
      </c>
    </row>
    <row r="195" spans="1:12" x14ac:dyDescent="0.3">
      <c r="A195" s="4" t="s">
        <v>447</v>
      </c>
      <c r="B195" s="4" t="s">
        <v>1669</v>
      </c>
      <c r="C195" s="15">
        <v>44742</v>
      </c>
      <c r="D195" s="4" t="s">
        <v>1670</v>
      </c>
      <c r="E195" s="4" t="s">
        <v>1674</v>
      </c>
      <c r="F195" s="4">
        <v>72</v>
      </c>
      <c r="G195" s="4" t="s">
        <v>15</v>
      </c>
      <c r="H195" s="16">
        <v>6</v>
      </c>
      <c r="I195" s="17">
        <v>0.21833121955544521</v>
      </c>
      <c r="J195" s="4">
        <f>Table_2[[#This Row],[No of Products in one Sale]]*Table_2[[#This Row],[Price of One Product]]</f>
        <v>432</v>
      </c>
      <c r="K195" s="18">
        <f>Table_2[[#This Row],[Revenue-before discount]]*(1-Table_2[[#This Row],[Discount]])</f>
        <v>337.68091315204765</v>
      </c>
      <c r="L195" s="18">
        <f>Table_2[[#This Row],[Revenue]]*Table_2[[#This Row],[Discount]]</f>
        <v>73.726285589082948</v>
      </c>
    </row>
    <row r="196" spans="1:12" x14ac:dyDescent="0.3">
      <c r="A196" s="4" t="s">
        <v>449</v>
      </c>
      <c r="B196" s="4" t="s">
        <v>1672</v>
      </c>
      <c r="C196" s="15">
        <v>44747</v>
      </c>
      <c r="D196" s="4" t="s">
        <v>1673</v>
      </c>
      <c r="E196" s="4" t="s">
        <v>1671</v>
      </c>
      <c r="F196" s="4">
        <v>65</v>
      </c>
      <c r="G196" s="4" t="s">
        <v>20</v>
      </c>
      <c r="H196" s="16">
        <v>8</v>
      </c>
      <c r="I196" s="17">
        <v>0.33253524453952932</v>
      </c>
      <c r="J196" s="4">
        <f>Table_2[[#This Row],[No of Products in one Sale]]*Table_2[[#This Row],[Price of One Product]]</f>
        <v>520</v>
      </c>
      <c r="K196" s="18">
        <f>Table_2[[#This Row],[Revenue-before discount]]*(1-Table_2[[#This Row],[Discount]])</f>
        <v>347.08167283944476</v>
      </c>
      <c r="L196" s="18">
        <f>Table_2[[#This Row],[Revenue]]*Table_2[[#This Row],[Discount]]</f>
        <v>115.41688895285368</v>
      </c>
    </row>
    <row r="197" spans="1:12" x14ac:dyDescent="0.3">
      <c r="A197" s="4" t="s">
        <v>451</v>
      </c>
      <c r="B197" s="4" t="s">
        <v>1675</v>
      </c>
      <c r="C197" s="15">
        <v>44764</v>
      </c>
      <c r="D197" s="4" t="s">
        <v>1676</v>
      </c>
      <c r="E197" s="4" t="s">
        <v>1674</v>
      </c>
      <c r="F197" s="4">
        <v>250</v>
      </c>
      <c r="G197" s="4" t="s">
        <v>26</v>
      </c>
      <c r="H197" s="16">
        <v>2</v>
      </c>
      <c r="I197" s="17">
        <v>0.39793552100289009</v>
      </c>
      <c r="J197" s="4">
        <f>Table_2[[#This Row],[No of Products in one Sale]]*Table_2[[#This Row],[Price of One Product]]</f>
        <v>500</v>
      </c>
      <c r="K197" s="18">
        <f>Table_2[[#This Row],[Revenue-before discount]]*(1-Table_2[[#This Row],[Discount]])</f>
        <v>301.03223949855493</v>
      </c>
      <c r="L197" s="18">
        <f>Table_2[[#This Row],[Revenue]]*Table_2[[#This Row],[Discount]]</f>
        <v>119.79142106352424</v>
      </c>
    </row>
    <row r="198" spans="1:12" x14ac:dyDescent="0.3">
      <c r="A198" s="4" t="s">
        <v>453</v>
      </c>
      <c r="B198" s="4" t="s">
        <v>1677</v>
      </c>
      <c r="C198" s="15">
        <v>44735</v>
      </c>
      <c r="D198" s="4" t="s">
        <v>1678</v>
      </c>
      <c r="E198" s="4" t="s">
        <v>1671</v>
      </c>
      <c r="F198" s="4">
        <v>130</v>
      </c>
      <c r="G198" s="4" t="s">
        <v>15</v>
      </c>
      <c r="H198" s="16">
        <v>4</v>
      </c>
      <c r="I198" s="17">
        <v>0.83519533088641318</v>
      </c>
      <c r="J198" s="4">
        <f>Table_2[[#This Row],[No of Products in one Sale]]*Table_2[[#This Row],[Price of One Product]]</f>
        <v>520</v>
      </c>
      <c r="K198" s="18">
        <f>Table_2[[#This Row],[Revenue-before discount]]*(1-Table_2[[#This Row],[Discount]])</f>
        <v>85.698427939065141</v>
      </c>
      <c r="L198" s="18">
        <f>Table_2[[#This Row],[Revenue]]*Table_2[[#This Row],[Discount]]</f>
        <v>71.574926879012949</v>
      </c>
    </row>
    <row r="199" spans="1:12" x14ac:dyDescent="0.3">
      <c r="A199" s="4" t="s">
        <v>455</v>
      </c>
      <c r="B199" s="4" t="s">
        <v>1669</v>
      </c>
      <c r="C199" s="15">
        <v>44737</v>
      </c>
      <c r="D199" s="4" t="s">
        <v>1670</v>
      </c>
      <c r="E199" s="4" t="s">
        <v>1674</v>
      </c>
      <c r="F199" s="4">
        <v>72</v>
      </c>
      <c r="G199" s="4" t="s">
        <v>20</v>
      </c>
      <c r="H199" s="16">
        <v>10</v>
      </c>
      <c r="I199" s="17">
        <v>8.7312208799101843E-3</v>
      </c>
      <c r="J199" s="4">
        <f>Table_2[[#This Row],[No of Products in one Sale]]*Table_2[[#This Row],[Price of One Product]]</f>
        <v>720</v>
      </c>
      <c r="K199" s="18">
        <f>Table_2[[#This Row],[Revenue-before discount]]*(1-Table_2[[#This Row],[Discount]])</f>
        <v>713.71352096646467</v>
      </c>
      <c r="L199" s="18">
        <f>Table_2[[#This Row],[Revenue]]*Table_2[[#This Row],[Discount]]</f>
        <v>6.2315903965366113</v>
      </c>
    </row>
    <row r="200" spans="1:12" x14ac:dyDescent="0.3">
      <c r="A200" s="4" t="s">
        <v>457</v>
      </c>
      <c r="B200" s="4" t="s">
        <v>1672</v>
      </c>
      <c r="C200" s="15">
        <v>44749</v>
      </c>
      <c r="D200" s="4" t="s">
        <v>1673</v>
      </c>
      <c r="E200" s="4" t="s">
        <v>1671</v>
      </c>
      <c r="F200" s="4">
        <v>65</v>
      </c>
      <c r="G200" s="4" t="s">
        <v>26</v>
      </c>
      <c r="H200" s="16">
        <v>12</v>
      </c>
      <c r="I200" s="17">
        <v>0.95071636556912675</v>
      </c>
      <c r="J200" s="4">
        <f>Table_2[[#This Row],[No of Products in one Sale]]*Table_2[[#This Row],[Price of One Product]]</f>
        <v>780</v>
      </c>
      <c r="K200" s="18">
        <f>Table_2[[#This Row],[Revenue-before discount]]*(1-Table_2[[#This Row],[Discount]])</f>
        <v>38.441234856081131</v>
      </c>
      <c r="L200" s="18">
        <f>Table_2[[#This Row],[Revenue]]*Table_2[[#This Row],[Discount]]</f>
        <v>36.546711090362685</v>
      </c>
    </row>
    <row r="201" spans="1:12" x14ac:dyDescent="0.3">
      <c r="A201" s="4" t="s">
        <v>459</v>
      </c>
      <c r="B201" s="4" t="s">
        <v>1675</v>
      </c>
      <c r="C201" s="15">
        <v>44729</v>
      </c>
      <c r="D201" s="4" t="s">
        <v>1676</v>
      </c>
      <c r="E201" s="4" t="s">
        <v>1674</v>
      </c>
      <c r="F201" s="4">
        <v>250</v>
      </c>
      <c r="G201" s="4" t="s">
        <v>15</v>
      </c>
      <c r="H201" s="16">
        <v>4</v>
      </c>
      <c r="I201" s="17">
        <v>6.5110770871939172E-2</v>
      </c>
      <c r="J201" s="4">
        <f>Table_2[[#This Row],[No of Products in one Sale]]*Table_2[[#This Row],[Price of One Product]]</f>
        <v>1000</v>
      </c>
      <c r="K201" s="18">
        <f>Table_2[[#This Row],[Revenue-before discount]]*(1-Table_2[[#This Row],[Discount]])</f>
        <v>934.88922912806083</v>
      </c>
      <c r="L201" s="18">
        <f>Table_2[[#This Row],[Revenue]]*Table_2[[#This Row],[Discount]]</f>
        <v>60.871358388401006</v>
      </c>
    </row>
    <row r="202" spans="1:12" x14ac:dyDescent="0.3">
      <c r="A202" s="4" t="s">
        <v>461</v>
      </c>
      <c r="B202" s="4" t="s">
        <v>1677</v>
      </c>
      <c r="C202" s="15">
        <v>44738</v>
      </c>
      <c r="D202" s="4" t="s">
        <v>1678</v>
      </c>
      <c r="E202" s="4" t="s">
        <v>1671</v>
      </c>
      <c r="F202" s="4">
        <v>130</v>
      </c>
      <c r="G202" s="4" t="s">
        <v>20</v>
      </c>
      <c r="H202" s="16">
        <v>6</v>
      </c>
      <c r="I202" s="17">
        <v>0.43772024513265795</v>
      </c>
      <c r="J202" s="4">
        <f>Table_2[[#This Row],[No of Products in one Sale]]*Table_2[[#This Row],[Price of One Product]]</f>
        <v>780</v>
      </c>
      <c r="K202" s="18">
        <f>Table_2[[#This Row],[Revenue-before discount]]*(1-Table_2[[#This Row],[Discount]])</f>
        <v>438.57820879652678</v>
      </c>
      <c r="L202" s="18">
        <f>Table_2[[#This Row],[Revenue]]*Table_2[[#This Row],[Discount]]</f>
        <v>191.97456106425776</v>
      </c>
    </row>
    <row r="203" spans="1:12" x14ac:dyDescent="0.3">
      <c r="A203" s="4" t="s">
        <v>463</v>
      </c>
      <c r="B203" s="4" t="s">
        <v>1679</v>
      </c>
      <c r="C203" s="15">
        <v>44740</v>
      </c>
      <c r="D203" s="4" t="s">
        <v>1680</v>
      </c>
      <c r="E203" s="4" t="s">
        <v>1671</v>
      </c>
      <c r="F203" s="4">
        <v>60</v>
      </c>
      <c r="G203" s="4" t="s">
        <v>26</v>
      </c>
      <c r="H203" s="16">
        <v>7</v>
      </c>
      <c r="I203" s="17">
        <v>0.41853663840169475</v>
      </c>
      <c r="J203" s="4">
        <f>Table_2[[#This Row],[No of Products in one Sale]]*Table_2[[#This Row],[Price of One Product]]</f>
        <v>420</v>
      </c>
      <c r="K203" s="18">
        <f>Table_2[[#This Row],[Revenue-before discount]]*(1-Table_2[[#This Row],[Discount]])</f>
        <v>244.21461187128821</v>
      </c>
      <c r="L203" s="18">
        <f>Table_2[[#This Row],[Revenue]]*Table_2[[#This Row],[Discount]]</f>
        <v>102.21276270118358</v>
      </c>
    </row>
    <row r="204" spans="1:12" x14ac:dyDescent="0.3">
      <c r="A204" s="4" t="s">
        <v>465</v>
      </c>
      <c r="B204" s="4" t="s">
        <v>1681</v>
      </c>
      <c r="C204" s="15">
        <v>44755</v>
      </c>
      <c r="D204" s="4" t="s">
        <v>1682</v>
      </c>
      <c r="E204" s="4" t="s">
        <v>1674</v>
      </c>
      <c r="F204" s="4">
        <v>95</v>
      </c>
      <c r="G204" s="4" t="s">
        <v>15</v>
      </c>
      <c r="H204" s="16">
        <v>7</v>
      </c>
      <c r="I204" s="17">
        <v>0.38824165845812764</v>
      </c>
      <c r="J204" s="4">
        <f>Table_2[[#This Row],[No of Products in one Sale]]*Table_2[[#This Row],[Price of One Product]]</f>
        <v>665</v>
      </c>
      <c r="K204" s="18">
        <f>Table_2[[#This Row],[Revenue-before discount]]*(1-Table_2[[#This Row],[Discount]])</f>
        <v>406.81929712534514</v>
      </c>
      <c r="L204" s="18">
        <f>Table_2[[#This Row],[Revenue]]*Table_2[[#This Row],[Discount]]</f>
        <v>157.9441986087138</v>
      </c>
    </row>
    <row r="205" spans="1:12" x14ac:dyDescent="0.3">
      <c r="A205" s="4" t="s">
        <v>467</v>
      </c>
      <c r="B205" s="4" t="s">
        <v>1669</v>
      </c>
      <c r="C205" s="15">
        <v>44755</v>
      </c>
      <c r="D205" s="4" t="s">
        <v>1670</v>
      </c>
      <c r="E205" s="4" t="s">
        <v>1674</v>
      </c>
      <c r="F205" s="4">
        <v>72</v>
      </c>
      <c r="G205" s="4" t="s">
        <v>20</v>
      </c>
      <c r="H205" s="16">
        <v>3</v>
      </c>
      <c r="I205" s="17">
        <v>0.75434060698733896</v>
      </c>
      <c r="J205" s="4">
        <f>Table_2[[#This Row],[No of Products in one Sale]]*Table_2[[#This Row],[Price of One Product]]</f>
        <v>216</v>
      </c>
      <c r="K205" s="18">
        <f>Table_2[[#This Row],[Revenue-before discount]]*(1-Table_2[[#This Row],[Discount]])</f>
        <v>53.062428890734786</v>
      </c>
      <c r="L205" s="18">
        <f>Table_2[[#This Row],[Revenue]]*Table_2[[#This Row],[Discount]]</f>
        <v>40.027144817659391</v>
      </c>
    </row>
    <row r="206" spans="1:12" x14ac:dyDescent="0.3">
      <c r="A206" s="4" t="s">
        <v>469</v>
      </c>
      <c r="B206" s="4" t="s">
        <v>1672</v>
      </c>
      <c r="C206" s="15">
        <v>44764</v>
      </c>
      <c r="D206" s="4" t="s">
        <v>1673</v>
      </c>
      <c r="E206" s="4" t="s">
        <v>1674</v>
      </c>
      <c r="F206" s="4">
        <v>65</v>
      </c>
      <c r="G206" s="4" t="s">
        <v>26</v>
      </c>
      <c r="H206" s="16">
        <v>12</v>
      </c>
      <c r="I206" s="17">
        <v>0.61587381700020483</v>
      </c>
      <c r="J206" s="4">
        <f>Table_2[[#This Row],[No of Products in one Sale]]*Table_2[[#This Row],[Price of One Product]]</f>
        <v>780</v>
      </c>
      <c r="K206" s="18">
        <f>Table_2[[#This Row],[Revenue-before discount]]*(1-Table_2[[#This Row],[Discount]])</f>
        <v>299.61842273984024</v>
      </c>
      <c r="L206" s="18">
        <f>Table_2[[#This Row],[Revenue]]*Table_2[[#This Row],[Discount]]</f>
        <v>184.52714165636638</v>
      </c>
    </row>
    <row r="207" spans="1:12" x14ac:dyDescent="0.3">
      <c r="A207" s="4" t="s">
        <v>471</v>
      </c>
      <c r="B207" s="4" t="s">
        <v>1675</v>
      </c>
      <c r="C207" s="15">
        <v>44735</v>
      </c>
      <c r="D207" s="4" t="s">
        <v>1676</v>
      </c>
      <c r="E207" s="4" t="s">
        <v>1671</v>
      </c>
      <c r="F207" s="4">
        <v>250</v>
      </c>
      <c r="G207" s="4" t="s">
        <v>15</v>
      </c>
      <c r="H207" s="16">
        <v>2</v>
      </c>
      <c r="I207" s="17">
        <v>0.80006888756762451</v>
      </c>
      <c r="J207" s="4">
        <f>Table_2[[#This Row],[No of Products in one Sale]]*Table_2[[#This Row],[Price of One Product]]</f>
        <v>500</v>
      </c>
      <c r="K207" s="18">
        <f>Table_2[[#This Row],[Revenue-before discount]]*(1-Table_2[[#This Row],[Discount]])</f>
        <v>99.96555621618775</v>
      </c>
      <c r="L207" s="18">
        <f>Table_2[[#This Row],[Revenue]]*Table_2[[#This Row],[Discount]]</f>
        <v>79.979331356964167</v>
      </c>
    </row>
    <row r="208" spans="1:12" x14ac:dyDescent="0.3">
      <c r="A208" s="4" t="s">
        <v>473</v>
      </c>
      <c r="B208" s="4" t="s">
        <v>1677</v>
      </c>
      <c r="C208" s="15">
        <v>44734</v>
      </c>
      <c r="D208" s="4" t="s">
        <v>1678</v>
      </c>
      <c r="E208" s="4" t="s">
        <v>1671</v>
      </c>
      <c r="F208" s="4">
        <v>130</v>
      </c>
      <c r="G208" s="4" t="s">
        <v>20</v>
      </c>
      <c r="H208" s="16">
        <v>5</v>
      </c>
      <c r="I208" s="17">
        <v>0.68228949683615203</v>
      </c>
      <c r="J208" s="4">
        <f>Table_2[[#This Row],[No of Products in one Sale]]*Table_2[[#This Row],[Price of One Product]]</f>
        <v>650</v>
      </c>
      <c r="K208" s="18">
        <f>Table_2[[#This Row],[Revenue-before discount]]*(1-Table_2[[#This Row],[Discount]])</f>
        <v>206.51182705650118</v>
      </c>
      <c r="L208" s="18">
        <f>Table_2[[#This Row],[Revenue]]*Table_2[[#This Row],[Discount]]</f>
        <v>140.90085057309463</v>
      </c>
    </row>
    <row r="209" spans="1:12" x14ac:dyDescent="0.3">
      <c r="A209" s="4" t="s">
        <v>475</v>
      </c>
      <c r="B209" s="4" t="s">
        <v>1669</v>
      </c>
      <c r="C209" s="15">
        <v>44728</v>
      </c>
      <c r="D209" s="4" t="s">
        <v>1670</v>
      </c>
      <c r="E209" s="4" t="s">
        <v>1671</v>
      </c>
      <c r="F209" s="4">
        <v>72</v>
      </c>
      <c r="G209" s="4" t="s">
        <v>26</v>
      </c>
      <c r="H209" s="16">
        <v>10</v>
      </c>
      <c r="I209" s="17">
        <v>1.6479509006877335E-2</v>
      </c>
      <c r="J209" s="4">
        <f>Table_2[[#This Row],[No of Products in one Sale]]*Table_2[[#This Row],[Price of One Product]]</f>
        <v>720</v>
      </c>
      <c r="K209" s="18">
        <f>Table_2[[#This Row],[Revenue-before discount]]*(1-Table_2[[#This Row],[Discount]])</f>
        <v>708.13475351504837</v>
      </c>
      <c r="L209" s="18">
        <f>Table_2[[#This Row],[Revenue]]*Table_2[[#This Row],[Discount]]</f>
        <v>11.669713048634101</v>
      </c>
    </row>
    <row r="210" spans="1:12" x14ac:dyDescent="0.3">
      <c r="A210" s="4" t="s">
        <v>477</v>
      </c>
      <c r="B210" s="4" t="s">
        <v>1672</v>
      </c>
      <c r="C210" s="15">
        <v>44739</v>
      </c>
      <c r="D210" s="4" t="s">
        <v>1673</v>
      </c>
      <c r="E210" s="4" t="s">
        <v>1671</v>
      </c>
      <c r="F210" s="4">
        <v>65</v>
      </c>
      <c r="G210" s="4" t="s">
        <v>15</v>
      </c>
      <c r="H210" s="16">
        <v>10</v>
      </c>
      <c r="I210" s="17">
        <v>0.23078123893127422</v>
      </c>
      <c r="J210" s="4">
        <f>Table_2[[#This Row],[No of Products in one Sale]]*Table_2[[#This Row],[Price of One Product]]</f>
        <v>650</v>
      </c>
      <c r="K210" s="18">
        <f>Table_2[[#This Row],[Revenue-before discount]]*(1-Table_2[[#This Row],[Discount]])</f>
        <v>499.99219469467175</v>
      </c>
      <c r="L210" s="18">
        <f>Table_2[[#This Row],[Revenue]]*Table_2[[#This Row],[Discount]]</f>
        <v>115.38881814760322</v>
      </c>
    </row>
    <row r="211" spans="1:12" x14ac:dyDescent="0.3">
      <c r="A211" s="4" t="s">
        <v>479</v>
      </c>
      <c r="B211" s="4" t="s">
        <v>1675</v>
      </c>
      <c r="C211" s="15">
        <v>44765</v>
      </c>
      <c r="D211" s="4" t="s">
        <v>1676</v>
      </c>
      <c r="E211" s="4" t="s">
        <v>1671</v>
      </c>
      <c r="F211" s="4">
        <v>250</v>
      </c>
      <c r="G211" s="4" t="s">
        <v>20</v>
      </c>
      <c r="H211" s="16">
        <v>3</v>
      </c>
      <c r="I211" s="17">
        <v>2.2225272121484729E-2</v>
      </c>
      <c r="J211" s="4">
        <f>Table_2[[#This Row],[No of Products in one Sale]]*Table_2[[#This Row],[Price of One Product]]</f>
        <v>750</v>
      </c>
      <c r="K211" s="18">
        <f>Table_2[[#This Row],[Revenue-before discount]]*(1-Table_2[[#This Row],[Discount]])</f>
        <v>733.33104590888649</v>
      </c>
      <c r="L211" s="18">
        <f>Table_2[[#This Row],[Revenue]]*Table_2[[#This Row],[Discount]]</f>
        <v>16.298482050458013</v>
      </c>
    </row>
    <row r="212" spans="1:12" x14ac:dyDescent="0.3">
      <c r="A212" s="4" t="s">
        <v>481</v>
      </c>
      <c r="B212" s="4" t="s">
        <v>1677</v>
      </c>
      <c r="C212" s="15">
        <v>44740</v>
      </c>
      <c r="D212" s="4" t="s">
        <v>1678</v>
      </c>
      <c r="E212" s="4" t="s">
        <v>1671</v>
      </c>
      <c r="F212" s="4">
        <v>130</v>
      </c>
      <c r="G212" s="4" t="s">
        <v>26</v>
      </c>
      <c r="H212" s="16">
        <v>3</v>
      </c>
      <c r="I212" s="17">
        <v>0.72206439626516772</v>
      </c>
      <c r="J212" s="4">
        <f>Table_2[[#This Row],[No of Products in one Sale]]*Table_2[[#This Row],[Price of One Product]]</f>
        <v>390</v>
      </c>
      <c r="K212" s="18">
        <f>Table_2[[#This Row],[Revenue-before discount]]*(1-Table_2[[#This Row],[Discount]])</f>
        <v>108.39488545658459</v>
      </c>
      <c r="L212" s="18">
        <f>Table_2[[#This Row],[Revenue]]*Table_2[[#This Row],[Discount]]</f>
        <v>78.268087525440762</v>
      </c>
    </row>
    <row r="213" spans="1:12" x14ac:dyDescent="0.3">
      <c r="A213" s="4" t="s">
        <v>483</v>
      </c>
      <c r="B213" s="4" t="s">
        <v>1679</v>
      </c>
      <c r="C213" s="15">
        <v>44734</v>
      </c>
      <c r="D213" s="4" t="s">
        <v>1680</v>
      </c>
      <c r="E213" s="4" t="s">
        <v>1671</v>
      </c>
      <c r="F213" s="4">
        <v>60</v>
      </c>
      <c r="G213" s="4" t="s">
        <v>15</v>
      </c>
      <c r="H213" s="16">
        <v>7</v>
      </c>
      <c r="I213" s="17">
        <v>0.66067744665264683</v>
      </c>
      <c r="J213" s="4">
        <f>Table_2[[#This Row],[No of Products in one Sale]]*Table_2[[#This Row],[Price of One Product]]</f>
        <v>420</v>
      </c>
      <c r="K213" s="18">
        <f>Table_2[[#This Row],[Revenue-before discount]]*(1-Table_2[[#This Row],[Discount]])</f>
        <v>142.51547240588835</v>
      </c>
      <c r="L213" s="18">
        <f>Table_2[[#This Row],[Revenue]]*Table_2[[#This Row],[Discount]]</f>
        <v>94.156758417618065</v>
      </c>
    </row>
    <row r="214" spans="1:12" x14ac:dyDescent="0.3">
      <c r="A214" s="4" t="s">
        <v>485</v>
      </c>
      <c r="B214" s="4" t="s">
        <v>1669</v>
      </c>
      <c r="C214" s="15">
        <v>44727</v>
      </c>
      <c r="D214" s="4" t="s">
        <v>1670</v>
      </c>
      <c r="E214" s="4" t="s">
        <v>1671</v>
      </c>
      <c r="F214" s="4">
        <v>72</v>
      </c>
      <c r="G214" s="4" t="s">
        <v>20</v>
      </c>
      <c r="H214" s="16">
        <v>6</v>
      </c>
      <c r="I214" s="17">
        <v>0.14048396352986114</v>
      </c>
      <c r="J214" s="4">
        <f>Table_2[[#This Row],[No of Products in one Sale]]*Table_2[[#This Row],[Price of One Product]]</f>
        <v>432</v>
      </c>
      <c r="K214" s="18">
        <f>Table_2[[#This Row],[Revenue-before discount]]*(1-Table_2[[#This Row],[Discount]])</f>
        <v>371.31092775510001</v>
      </c>
      <c r="L214" s="18">
        <f>Table_2[[#This Row],[Revenue]]*Table_2[[#This Row],[Discount]]</f>
        <v>52.163230832986379</v>
      </c>
    </row>
    <row r="215" spans="1:12" x14ac:dyDescent="0.3">
      <c r="A215" s="4" t="s">
        <v>487</v>
      </c>
      <c r="B215" s="4" t="s">
        <v>1672</v>
      </c>
      <c r="C215" s="15">
        <v>44737</v>
      </c>
      <c r="D215" s="4" t="s">
        <v>1673</v>
      </c>
      <c r="E215" s="4" t="s">
        <v>1671</v>
      </c>
      <c r="F215" s="4">
        <v>65</v>
      </c>
      <c r="G215" s="4" t="s">
        <v>26</v>
      </c>
      <c r="H215" s="16">
        <v>8</v>
      </c>
      <c r="I215" s="17">
        <v>0.37872981249566817</v>
      </c>
      <c r="J215" s="4">
        <f>Table_2[[#This Row],[No of Products in one Sale]]*Table_2[[#This Row],[Price of One Product]]</f>
        <v>520</v>
      </c>
      <c r="K215" s="18">
        <f>Table_2[[#This Row],[Revenue-before discount]]*(1-Table_2[[#This Row],[Discount]])</f>
        <v>323.06049750225253</v>
      </c>
      <c r="L215" s="18">
        <f>Table_2[[#This Row],[Revenue]]*Table_2[[#This Row],[Discount]]</f>
        <v>122.35264164378538</v>
      </c>
    </row>
    <row r="216" spans="1:12" x14ac:dyDescent="0.3">
      <c r="A216" s="4" t="s">
        <v>489</v>
      </c>
      <c r="B216" s="4" t="s">
        <v>1675</v>
      </c>
      <c r="C216" s="15">
        <v>44747</v>
      </c>
      <c r="D216" s="4" t="s">
        <v>1676</v>
      </c>
      <c r="E216" s="4" t="s">
        <v>1674</v>
      </c>
      <c r="F216" s="4">
        <v>250</v>
      </c>
      <c r="G216" s="4" t="s">
        <v>15</v>
      </c>
      <c r="H216" s="16">
        <v>2</v>
      </c>
      <c r="I216" s="17">
        <v>0.71515589694127546</v>
      </c>
      <c r="J216" s="4">
        <f>Table_2[[#This Row],[No of Products in one Sale]]*Table_2[[#This Row],[Price of One Product]]</f>
        <v>500</v>
      </c>
      <c r="K216" s="18">
        <f>Table_2[[#This Row],[Revenue-before discount]]*(1-Table_2[[#This Row],[Discount]])</f>
        <v>142.42205152936228</v>
      </c>
      <c r="L216" s="18">
        <f>Table_2[[#This Row],[Revenue]]*Table_2[[#This Row],[Discount]]</f>
        <v>101.85397000569763</v>
      </c>
    </row>
    <row r="217" spans="1:12" x14ac:dyDescent="0.3">
      <c r="A217" s="4" t="s">
        <v>491</v>
      </c>
      <c r="B217" s="4" t="s">
        <v>1677</v>
      </c>
      <c r="C217" s="15">
        <v>44754</v>
      </c>
      <c r="D217" s="4" t="s">
        <v>1678</v>
      </c>
      <c r="E217" s="4" t="s">
        <v>1671</v>
      </c>
      <c r="F217" s="4">
        <v>130</v>
      </c>
      <c r="G217" s="4" t="s">
        <v>20</v>
      </c>
      <c r="H217" s="16">
        <v>6</v>
      </c>
      <c r="I217" s="17">
        <v>0.21412519358799298</v>
      </c>
      <c r="J217" s="4">
        <f>Table_2[[#This Row],[No of Products in one Sale]]*Table_2[[#This Row],[Price of One Product]]</f>
        <v>780</v>
      </c>
      <c r="K217" s="18">
        <f>Table_2[[#This Row],[Revenue-before discount]]*(1-Table_2[[#This Row],[Discount]])</f>
        <v>612.98234900136549</v>
      </c>
      <c r="L217" s="18">
        <f>Table_2[[#This Row],[Revenue]]*Table_2[[#This Row],[Discount]]</f>
        <v>131.25496414594005</v>
      </c>
    </row>
    <row r="218" spans="1:12" x14ac:dyDescent="0.3">
      <c r="A218" s="4" t="s">
        <v>493</v>
      </c>
      <c r="B218" s="4" t="s">
        <v>1669</v>
      </c>
      <c r="C218" s="15">
        <v>44760</v>
      </c>
      <c r="D218" s="4" t="s">
        <v>1670</v>
      </c>
      <c r="E218" s="4" t="s">
        <v>1671</v>
      </c>
      <c r="F218" s="4">
        <v>72</v>
      </c>
      <c r="G218" s="4" t="s">
        <v>26</v>
      </c>
      <c r="H218" s="16">
        <v>6</v>
      </c>
      <c r="I218" s="17">
        <v>0.16455091596073168</v>
      </c>
      <c r="J218" s="4">
        <f>Table_2[[#This Row],[No of Products in one Sale]]*Table_2[[#This Row],[Price of One Product]]</f>
        <v>432</v>
      </c>
      <c r="K218" s="18">
        <f>Table_2[[#This Row],[Revenue-before discount]]*(1-Table_2[[#This Row],[Discount]])</f>
        <v>360.9140043049639</v>
      </c>
      <c r="L218" s="18">
        <f>Table_2[[#This Row],[Revenue]]*Table_2[[#This Row],[Discount]]</f>
        <v>59.388729991437266</v>
      </c>
    </row>
    <row r="219" spans="1:12" x14ac:dyDescent="0.3">
      <c r="A219" s="4" t="s">
        <v>495</v>
      </c>
      <c r="B219" s="4" t="s">
        <v>1672</v>
      </c>
      <c r="C219" s="15">
        <v>44759</v>
      </c>
      <c r="D219" s="4" t="s">
        <v>1673</v>
      </c>
      <c r="E219" s="4" t="s">
        <v>1671</v>
      </c>
      <c r="F219" s="4">
        <v>65</v>
      </c>
      <c r="G219" s="4" t="s">
        <v>15</v>
      </c>
      <c r="H219" s="16">
        <v>4</v>
      </c>
      <c r="I219" s="17">
        <v>0.25666907491668522</v>
      </c>
      <c r="J219" s="4">
        <f>Table_2[[#This Row],[No of Products in one Sale]]*Table_2[[#This Row],[Price of One Product]]</f>
        <v>260</v>
      </c>
      <c r="K219" s="18">
        <f>Table_2[[#This Row],[Revenue-before discount]]*(1-Table_2[[#This Row],[Discount]])</f>
        <v>193.26604052166184</v>
      </c>
      <c r="L219" s="18">
        <f>Table_2[[#This Row],[Revenue]]*Table_2[[#This Row],[Discount]]</f>
        <v>49.605415833505546</v>
      </c>
    </row>
    <row r="220" spans="1:12" x14ac:dyDescent="0.3">
      <c r="A220" s="4" t="s">
        <v>497</v>
      </c>
      <c r="B220" s="4" t="s">
        <v>1675</v>
      </c>
      <c r="C220" s="15">
        <v>44735</v>
      </c>
      <c r="D220" s="4" t="s">
        <v>1676</v>
      </c>
      <c r="E220" s="4" t="s">
        <v>1671</v>
      </c>
      <c r="F220" s="4">
        <v>250</v>
      </c>
      <c r="G220" s="4" t="s">
        <v>20</v>
      </c>
      <c r="H220" s="16">
        <v>3</v>
      </c>
      <c r="I220" s="17">
        <v>0.90160231788426648</v>
      </c>
      <c r="J220" s="4">
        <f>Table_2[[#This Row],[No of Products in one Sale]]*Table_2[[#This Row],[Price of One Product]]</f>
        <v>750</v>
      </c>
      <c r="K220" s="18">
        <f>Table_2[[#This Row],[Revenue-before discount]]*(1-Table_2[[#This Row],[Discount]])</f>
        <v>73.798261586800137</v>
      </c>
      <c r="L220" s="18">
        <f>Table_2[[#This Row],[Revenue]]*Table_2[[#This Row],[Discount]]</f>
        <v>66.536683702488432</v>
      </c>
    </row>
    <row r="221" spans="1:12" x14ac:dyDescent="0.3">
      <c r="A221" s="4" t="s">
        <v>499</v>
      </c>
      <c r="B221" s="4" t="s">
        <v>1677</v>
      </c>
      <c r="C221" s="15">
        <v>44734</v>
      </c>
      <c r="D221" s="4" t="s">
        <v>1678</v>
      </c>
      <c r="E221" s="4" t="s">
        <v>1671</v>
      </c>
      <c r="F221" s="4">
        <v>130</v>
      </c>
      <c r="G221" s="4" t="s">
        <v>26</v>
      </c>
      <c r="H221" s="16">
        <v>2</v>
      </c>
      <c r="I221" s="17">
        <v>0.320164833885899</v>
      </c>
      <c r="J221" s="4">
        <f>Table_2[[#This Row],[No of Products in one Sale]]*Table_2[[#This Row],[Price of One Product]]</f>
        <v>260</v>
      </c>
      <c r="K221" s="18">
        <f>Table_2[[#This Row],[Revenue-before discount]]*(1-Table_2[[#This Row],[Discount]])</f>
        <v>176.75714318966627</v>
      </c>
      <c r="L221" s="18">
        <f>Table_2[[#This Row],[Revenue]]*Table_2[[#This Row],[Discount]]</f>
        <v>56.591421387465566</v>
      </c>
    </row>
    <row r="222" spans="1:12" x14ac:dyDescent="0.3">
      <c r="A222" s="4" t="s">
        <v>501</v>
      </c>
      <c r="B222" s="4" t="s">
        <v>1679</v>
      </c>
      <c r="C222" s="15">
        <v>44753</v>
      </c>
      <c r="D222" s="4" t="s">
        <v>1680</v>
      </c>
      <c r="E222" s="4" t="s">
        <v>1674</v>
      </c>
      <c r="F222" s="4">
        <v>60</v>
      </c>
      <c r="G222" s="4" t="s">
        <v>15</v>
      </c>
      <c r="H222" s="16">
        <v>9</v>
      </c>
      <c r="I222" s="17">
        <v>0.13498450487731639</v>
      </c>
      <c r="J222" s="4">
        <f>Table_2[[#This Row],[No of Products in one Sale]]*Table_2[[#This Row],[Price of One Product]]</f>
        <v>540</v>
      </c>
      <c r="K222" s="18">
        <f>Table_2[[#This Row],[Revenue-before discount]]*(1-Table_2[[#This Row],[Discount]])</f>
        <v>467.10836736624913</v>
      </c>
      <c r="L222" s="18">
        <f>Table_2[[#This Row],[Revenue]]*Table_2[[#This Row],[Discount]]</f>
        <v>63.052391692984749</v>
      </c>
    </row>
    <row r="223" spans="1:12" x14ac:dyDescent="0.3">
      <c r="A223" s="4" t="s">
        <v>503</v>
      </c>
      <c r="B223" s="4" t="s">
        <v>1681</v>
      </c>
      <c r="C223" s="15">
        <v>44739</v>
      </c>
      <c r="D223" s="4" t="s">
        <v>1682</v>
      </c>
      <c r="E223" s="4" t="s">
        <v>1671</v>
      </c>
      <c r="F223" s="4">
        <v>95</v>
      </c>
      <c r="G223" s="4" t="s">
        <v>20</v>
      </c>
      <c r="H223" s="16">
        <v>5</v>
      </c>
      <c r="I223" s="17">
        <v>0.91789593738279973</v>
      </c>
      <c r="J223" s="4">
        <f>Table_2[[#This Row],[No of Products in one Sale]]*Table_2[[#This Row],[Price of One Product]]</f>
        <v>475</v>
      </c>
      <c r="K223" s="18">
        <f>Table_2[[#This Row],[Revenue-before discount]]*(1-Table_2[[#This Row],[Discount]])</f>
        <v>38.999429743170126</v>
      </c>
      <c r="L223" s="18">
        <f>Table_2[[#This Row],[Revenue]]*Table_2[[#This Row],[Discount]]</f>
        <v>35.797418121501785</v>
      </c>
    </row>
    <row r="224" spans="1:12" x14ac:dyDescent="0.3">
      <c r="A224" s="4" t="s">
        <v>505</v>
      </c>
      <c r="B224" s="4" t="s">
        <v>1669</v>
      </c>
      <c r="C224" s="15">
        <v>44740</v>
      </c>
      <c r="D224" s="4" t="s">
        <v>1670</v>
      </c>
      <c r="E224" s="4" t="s">
        <v>1671</v>
      </c>
      <c r="F224" s="4">
        <v>72</v>
      </c>
      <c r="G224" s="4" t="s">
        <v>26</v>
      </c>
      <c r="H224" s="16">
        <v>3</v>
      </c>
      <c r="I224" s="17">
        <v>0.98021726342122206</v>
      </c>
      <c r="J224" s="4">
        <f>Table_2[[#This Row],[No of Products in one Sale]]*Table_2[[#This Row],[Price of One Product]]</f>
        <v>216</v>
      </c>
      <c r="K224" s="18">
        <f>Table_2[[#This Row],[Revenue-before discount]]*(1-Table_2[[#This Row],[Discount]])</f>
        <v>4.2730711010160345</v>
      </c>
      <c r="L224" s="18">
        <f>Table_2[[#This Row],[Revenue]]*Table_2[[#This Row],[Discount]]</f>
        <v>4.1885380610422454</v>
      </c>
    </row>
    <row r="225" spans="1:12" x14ac:dyDescent="0.3">
      <c r="A225" s="4" t="s">
        <v>507</v>
      </c>
      <c r="B225" s="4" t="s">
        <v>1672</v>
      </c>
      <c r="C225" s="15">
        <v>44748</v>
      </c>
      <c r="D225" s="4" t="s">
        <v>1673</v>
      </c>
      <c r="E225" s="4" t="s">
        <v>1671</v>
      </c>
      <c r="F225" s="4">
        <v>65</v>
      </c>
      <c r="G225" s="4" t="s">
        <v>15</v>
      </c>
      <c r="H225" s="16">
        <v>7</v>
      </c>
      <c r="I225" s="17">
        <v>6.7354248366482961E-2</v>
      </c>
      <c r="J225" s="4">
        <f>Table_2[[#This Row],[No of Products in one Sale]]*Table_2[[#This Row],[Price of One Product]]</f>
        <v>455</v>
      </c>
      <c r="K225" s="18">
        <f>Table_2[[#This Row],[Revenue-before discount]]*(1-Table_2[[#This Row],[Discount]])</f>
        <v>424.35381699325023</v>
      </c>
      <c r="L225" s="18">
        <f>Table_2[[#This Row],[Revenue]]*Table_2[[#This Row],[Discount]]</f>
        <v>28.582032385028434</v>
      </c>
    </row>
    <row r="226" spans="1:12" x14ac:dyDescent="0.3">
      <c r="A226" s="4" t="s">
        <v>509</v>
      </c>
      <c r="B226" s="4" t="s">
        <v>1675</v>
      </c>
      <c r="C226" s="15">
        <v>44731</v>
      </c>
      <c r="D226" s="4" t="s">
        <v>1676</v>
      </c>
      <c r="E226" s="4" t="s">
        <v>1674</v>
      </c>
      <c r="F226" s="4">
        <v>250</v>
      </c>
      <c r="G226" s="4" t="s">
        <v>20</v>
      </c>
      <c r="H226" s="16">
        <v>2</v>
      </c>
      <c r="I226" s="17">
        <v>0.49907272133883429</v>
      </c>
      <c r="J226" s="4">
        <f>Table_2[[#This Row],[No of Products in one Sale]]*Table_2[[#This Row],[Price of One Product]]</f>
        <v>500</v>
      </c>
      <c r="K226" s="18">
        <f>Table_2[[#This Row],[Revenue-before discount]]*(1-Table_2[[#This Row],[Discount]])</f>
        <v>250.46363933058285</v>
      </c>
      <c r="L226" s="18">
        <f>Table_2[[#This Row],[Revenue]]*Table_2[[#This Row],[Discount]]</f>
        <v>124.99957007714227</v>
      </c>
    </row>
    <row r="227" spans="1:12" x14ac:dyDescent="0.3">
      <c r="A227" s="4" t="s">
        <v>511</v>
      </c>
      <c r="B227" s="4" t="s">
        <v>1677</v>
      </c>
      <c r="C227" s="15">
        <v>44763</v>
      </c>
      <c r="D227" s="4" t="s">
        <v>1678</v>
      </c>
      <c r="E227" s="4" t="s">
        <v>1674</v>
      </c>
      <c r="F227" s="4">
        <v>130</v>
      </c>
      <c r="G227" s="4" t="s">
        <v>26</v>
      </c>
      <c r="H227" s="16">
        <v>5</v>
      </c>
      <c r="I227" s="17">
        <v>0.61466468459589796</v>
      </c>
      <c r="J227" s="4">
        <f>Table_2[[#This Row],[No of Products in one Sale]]*Table_2[[#This Row],[Price of One Product]]</f>
        <v>650</v>
      </c>
      <c r="K227" s="18">
        <f>Table_2[[#This Row],[Revenue-before discount]]*(1-Table_2[[#This Row],[Discount]])</f>
        <v>250.46795501266632</v>
      </c>
      <c r="L227" s="18">
        <f>Table_2[[#This Row],[Revenue]]*Table_2[[#This Row],[Discount]]</f>
        <v>153.9538065692401</v>
      </c>
    </row>
    <row r="228" spans="1:12" x14ac:dyDescent="0.3">
      <c r="A228" s="4" t="s">
        <v>513</v>
      </c>
      <c r="B228" s="4" t="s">
        <v>1669</v>
      </c>
      <c r="C228" s="15">
        <v>44733</v>
      </c>
      <c r="D228" s="4" t="s">
        <v>1670</v>
      </c>
      <c r="E228" s="4" t="s">
        <v>1674</v>
      </c>
      <c r="F228" s="4">
        <v>72</v>
      </c>
      <c r="G228" s="4" t="s">
        <v>15</v>
      </c>
      <c r="H228" s="16">
        <v>7</v>
      </c>
      <c r="I228" s="17">
        <v>0.94639798804768638</v>
      </c>
      <c r="J228" s="4">
        <f>Table_2[[#This Row],[No of Products in one Sale]]*Table_2[[#This Row],[Price of One Product]]</f>
        <v>504</v>
      </c>
      <c r="K228" s="18">
        <f>Table_2[[#This Row],[Revenue-before discount]]*(1-Table_2[[#This Row],[Discount]])</f>
        <v>27.015414023966066</v>
      </c>
      <c r="L228" s="18">
        <f>Table_2[[#This Row],[Revenue]]*Table_2[[#This Row],[Discount]]</f>
        <v>25.567333478556737</v>
      </c>
    </row>
    <row r="229" spans="1:12" x14ac:dyDescent="0.3">
      <c r="A229" s="4" t="s">
        <v>515</v>
      </c>
      <c r="B229" s="4" t="s">
        <v>1672</v>
      </c>
      <c r="C229" s="15">
        <v>44746</v>
      </c>
      <c r="D229" s="4" t="s">
        <v>1673</v>
      </c>
      <c r="E229" s="4" t="s">
        <v>1674</v>
      </c>
      <c r="F229" s="4">
        <v>65</v>
      </c>
      <c r="G229" s="4" t="s">
        <v>20</v>
      </c>
      <c r="H229" s="16">
        <v>10</v>
      </c>
      <c r="I229" s="17">
        <v>0.95168663838417633</v>
      </c>
      <c r="J229" s="4">
        <f>Table_2[[#This Row],[No of Products in one Sale]]*Table_2[[#This Row],[Price of One Product]]</f>
        <v>650</v>
      </c>
      <c r="K229" s="18">
        <f>Table_2[[#This Row],[Revenue-before discount]]*(1-Table_2[[#This Row],[Discount]])</f>
        <v>31.403685050285386</v>
      </c>
      <c r="L229" s="18">
        <f>Table_2[[#This Row],[Revenue]]*Table_2[[#This Row],[Discount]]</f>
        <v>29.886467458381514</v>
      </c>
    </row>
    <row r="230" spans="1:12" x14ac:dyDescent="0.3">
      <c r="A230" s="4" t="s">
        <v>517</v>
      </c>
      <c r="B230" s="4" t="s">
        <v>1675</v>
      </c>
      <c r="C230" s="15">
        <v>44755</v>
      </c>
      <c r="D230" s="4" t="s">
        <v>1676</v>
      </c>
      <c r="E230" s="4" t="s">
        <v>1674</v>
      </c>
      <c r="F230" s="4">
        <v>250</v>
      </c>
      <c r="G230" s="4" t="s">
        <v>26</v>
      </c>
      <c r="H230" s="16">
        <v>2</v>
      </c>
      <c r="I230" s="17">
        <v>0.55958868077394219</v>
      </c>
      <c r="J230" s="4">
        <f>Table_2[[#This Row],[No of Products in one Sale]]*Table_2[[#This Row],[Price of One Product]]</f>
        <v>500</v>
      </c>
      <c r="K230" s="18">
        <f>Table_2[[#This Row],[Revenue-before discount]]*(1-Table_2[[#This Row],[Discount]])</f>
        <v>220.2056596130289</v>
      </c>
      <c r="L230" s="18">
        <f>Table_2[[#This Row],[Revenue]]*Table_2[[#This Row],[Discount]]</f>
        <v>123.2245945618106</v>
      </c>
    </row>
    <row r="231" spans="1:12" x14ac:dyDescent="0.3">
      <c r="A231" s="4" t="s">
        <v>519</v>
      </c>
      <c r="B231" s="4" t="s">
        <v>1677</v>
      </c>
      <c r="C231" s="15">
        <v>44755</v>
      </c>
      <c r="D231" s="4" t="s">
        <v>1678</v>
      </c>
      <c r="E231" s="4" t="s">
        <v>1674</v>
      </c>
      <c r="F231" s="4">
        <v>130</v>
      </c>
      <c r="G231" s="4" t="s">
        <v>15</v>
      </c>
      <c r="H231" s="16">
        <v>2</v>
      </c>
      <c r="I231" s="17">
        <v>0.81003936677165544</v>
      </c>
      <c r="J231" s="4">
        <f>Table_2[[#This Row],[No of Products in one Sale]]*Table_2[[#This Row],[Price of One Product]]</f>
        <v>260</v>
      </c>
      <c r="K231" s="18">
        <f>Table_2[[#This Row],[Revenue-before discount]]*(1-Table_2[[#This Row],[Discount]])</f>
        <v>49.389764639369588</v>
      </c>
      <c r="L231" s="18">
        <f>Table_2[[#This Row],[Revenue]]*Table_2[[#This Row],[Discount]]</f>
        <v>40.007653673476042</v>
      </c>
    </row>
    <row r="232" spans="1:12" x14ac:dyDescent="0.3">
      <c r="A232" s="4" t="s">
        <v>521</v>
      </c>
      <c r="B232" s="4" t="s">
        <v>1669</v>
      </c>
      <c r="C232" s="15">
        <v>44727</v>
      </c>
      <c r="D232" s="4" t="s">
        <v>1670</v>
      </c>
      <c r="E232" s="4" t="s">
        <v>1674</v>
      </c>
      <c r="F232" s="4">
        <v>72</v>
      </c>
      <c r="G232" s="4" t="s">
        <v>15</v>
      </c>
      <c r="H232" s="16">
        <v>12</v>
      </c>
      <c r="I232" s="17">
        <v>0.35450072343254235</v>
      </c>
      <c r="J232" s="4">
        <f>Table_2[[#This Row],[No of Products in one Sale]]*Table_2[[#This Row],[Price of One Product]]</f>
        <v>864</v>
      </c>
      <c r="K232" s="18">
        <f>Table_2[[#This Row],[Revenue-before discount]]*(1-Table_2[[#This Row],[Discount]])</f>
        <v>557.71137495428343</v>
      </c>
      <c r="L232" s="18">
        <f>Table_2[[#This Row],[Revenue]]*Table_2[[#This Row],[Discount]]</f>
        <v>197.70908588785136</v>
      </c>
    </row>
    <row r="233" spans="1:12" x14ac:dyDescent="0.3">
      <c r="A233" s="4" t="s">
        <v>523</v>
      </c>
      <c r="B233" s="4" t="s">
        <v>1672</v>
      </c>
      <c r="C233" s="15">
        <v>44746</v>
      </c>
      <c r="D233" s="4" t="s">
        <v>1673</v>
      </c>
      <c r="E233" s="4" t="s">
        <v>1671</v>
      </c>
      <c r="F233" s="4">
        <v>65</v>
      </c>
      <c r="G233" s="4" t="s">
        <v>20</v>
      </c>
      <c r="H233" s="16">
        <v>11</v>
      </c>
      <c r="I233" s="17">
        <v>0.34895469608332785</v>
      </c>
      <c r="J233" s="4">
        <f>Table_2[[#This Row],[No of Products in one Sale]]*Table_2[[#This Row],[Price of One Product]]</f>
        <v>715</v>
      </c>
      <c r="K233" s="18">
        <f>Table_2[[#This Row],[Revenue-before discount]]*(1-Table_2[[#This Row],[Discount]])</f>
        <v>465.49739230042059</v>
      </c>
      <c r="L233" s="18">
        <f>Table_2[[#This Row],[Revenue]]*Table_2[[#This Row],[Discount]]</f>
        <v>162.43750105777491</v>
      </c>
    </row>
    <row r="234" spans="1:12" x14ac:dyDescent="0.3">
      <c r="A234" s="4" t="s">
        <v>525</v>
      </c>
      <c r="B234" s="4" t="s">
        <v>1675</v>
      </c>
      <c r="C234" s="15">
        <v>44740</v>
      </c>
      <c r="D234" s="4" t="s">
        <v>1676</v>
      </c>
      <c r="E234" s="4" t="s">
        <v>1671</v>
      </c>
      <c r="F234" s="4">
        <v>250</v>
      </c>
      <c r="G234" s="4" t="s">
        <v>26</v>
      </c>
      <c r="H234" s="16">
        <v>2</v>
      </c>
      <c r="I234" s="17">
        <v>0.52279578451533193</v>
      </c>
      <c r="J234" s="4">
        <f>Table_2[[#This Row],[No of Products in one Sale]]*Table_2[[#This Row],[Price of One Product]]</f>
        <v>500</v>
      </c>
      <c r="K234" s="18">
        <f>Table_2[[#This Row],[Revenue-before discount]]*(1-Table_2[[#This Row],[Discount]])</f>
        <v>238.60210774233403</v>
      </c>
      <c r="L234" s="18">
        <f>Table_2[[#This Row],[Revenue]]*Table_2[[#This Row],[Discount]]</f>
        <v>124.74017610416527</v>
      </c>
    </row>
    <row r="235" spans="1:12" x14ac:dyDescent="0.3">
      <c r="A235" s="4" t="s">
        <v>527</v>
      </c>
      <c r="B235" s="4" t="s">
        <v>1677</v>
      </c>
      <c r="C235" s="15">
        <v>44743</v>
      </c>
      <c r="D235" s="4" t="s">
        <v>1678</v>
      </c>
      <c r="E235" s="4" t="s">
        <v>1671</v>
      </c>
      <c r="F235" s="4">
        <v>130</v>
      </c>
      <c r="G235" s="4" t="s">
        <v>15</v>
      </c>
      <c r="H235" s="16">
        <v>3</v>
      </c>
      <c r="I235" s="17">
        <v>0.69617887937852907</v>
      </c>
      <c r="J235" s="4">
        <f>Table_2[[#This Row],[No of Products in one Sale]]*Table_2[[#This Row],[Price of One Product]]</f>
        <v>390</v>
      </c>
      <c r="K235" s="18">
        <f>Table_2[[#This Row],[Revenue-before discount]]*(1-Table_2[[#This Row],[Discount]])</f>
        <v>118.49023704237366</v>
      </c>
      <c r="L235" s="18">
        <f>Table_2[[#This Row],[Revenue]]*Table_2[[#This Row],[Discount]]</f>
        <v>82.490400441455975</v>
      </c>
    </row>
    <row r="236" spans="1:12" x14ac:dyDescent="0.3">
      <c r="A236" s="4" t="s">
        <v>529</v>
      </c>
      <c r="B236" s="4" t="s">
        <v>1669</v>
      </c>
      <c r="C236" s="15">
        <v>44737</v>
      </c>
      <c r="D236" s="4" t="s">
        <v>1670</v>
      </c>
      <c r="E236" s="4" t="s">
        <v>1674</v>
      </c>
      <c r="F236" s="4">
        <v>72</v>
      </c>
      <c r="G236" s="4" t="s">
        <v>20</v>
      </c>
      <c r="H236" s="16">
        <v>6</v>
      </c>
      <c r="I236" s="17">
        <v>0.55638354082081654</v>
      </c>
      <c r="J236" s="4">
        <f>Table_2[[#This Row],[No of Products in one Sale]]*Table_2[[#This Row],[Price of One Product]]</f>
        <v>432</v>
      </c>
      <c r="K236" s="18">
        <f>Table_2[[#This Row],[Revenue-before discount]]*(1-Table_2[[#This Row],[Discount]])</f>
        <v>191.64231036540727</v>
      </c>
      <c r="L236" s="18">
        <f>Table_2[[#This Row],[Revenue]]*Table_2[[#This Row],[Discount]]</f>
        <v>106.62662721218717</v>
      </c>
    </row>
    <row r="237" spans="1:12" x14ac:dyDescent="0.3">
      <c r="A237" s="4" t="s">
        <v>531</v>
      </c>
      <c r="B237" s="4" t="s">
        <v>1672</v>
      </c>
      <c r="C237" s="15">
        <v>44757</v>
      </c>
      <c r="D237" s="4" t="s">
        <v>1673</v>
      </c>
      <c r="E237" s="4" t="s">
        <v>1674</v>
      </c>
      <c r="F237" s="4">
        <v>65</v>
      </c>
      <c r="G237" s="4" t="s">
        <v>26</v>
      </c>
      <c r="H237" s="16">
        <v>8</v>
      </c>
      <c r="I237" s="17">
        <v>7.8132692098414003E-2</v>
      </c>
      <c r="J237" s="4">
        <f>Table_2[[#This Row],[No of Products in one Sale]]*Table_2[[#This Row],[Price of One Product]]</f>
        <v>520</v>
      </c>
      <c r="K237" s="18">
        <f>Table_2[[#This Row],[Revenue-before discount]]*(1-Table_2[[#This Row],[Discount]])</f>
        <v>479.37100010882472</v>
      </c>
      <c r="L237" s="18">
        <f>Table_2[[#This Row],[Revenue]]*Table_2[[#This Row],[Discount]]</f>
        <v>37.454546752411588</v>
      </c>
    </row>
    <row r="238" spans="1:12" x14ac:dyDescent="0.3">
      <c r="A238" s="4" t="s">
        <v>533</v>
      </c>
      <c r="B238" s="4" t="s">
        <v>1675</v>
      </c>
      <c r="C238" s="15">
        <v>44745</v>
      </c>
      <c r="D238" s="4" t="s">
        <v>1676</v>
      </c>
      <c r="E238" s="4" t="s">
        <v>1674</v>
      </c>
      <c r="F238" s="4">
        <v>250</v>
      </c>
      <c r="G238" s="4" t="s">
        <v>15</v>
      </c>
      <c r="H238" s="16">
        <v>1</v>
      </c>
      <c r="I238" s="17">
        <v>0.37783112687678633</v>
      </c>
      <c r="J238" s="4">
        <f>Table_2[[#This Row],[No of Products in one Sale]]*Table_2[[#This Row],[Price of One Product]]</f>
        <v>250</v>
      </c>
      <c r="K238" s="18">
        <f>Table_2[[#This Row],[Revenue-before discount]]*(1-Table_2[[#This Row],[Discount]])</f>
        <v>155.54221828080341</v>
      </c>
      <c r="L238" s="18">
        <f>Table_2[[#This Row],[Revenue]]*Table_2[[#This Row],[Discount]]</f>
        <v>58.768691609951027</v>
      </c>
    </row>
    <row r="239" spans="1:12" x14ac:dyDescent="0.3">
      <c r="A239" s="4" t="s">
        <v>535</v>
      </c>
      <c r="B239" s="4" t="s">
        <v>1677</v>
      </c>
      <c r="C239" s="15">
        <v>44760</v>
      </c>
      <c r="D239" s="4" t="s">
        <v>1678</v>
      </c>
      <c r="E239" s="4" t="s">
        <v>1674</v>
      </c>
      <c r="F239" s="4">
        <v>130</v>
      </c>
      <c r="G239" s="4" t="s">
        <v>20</v>
      </c>
      <c r="H239" s="16">
        <v>7</v>
      </c>
      <c r="I239" s="17">
        <v>0.34200944354303275</v>
      </c>
      <c r="J239" s="4">
        <f>Table_2[[#This Row],[No of Products in one Sale]]*Table_2[[#This Row],[Price of One Product]]</f>
        <v>910</v>
      </c>
      <c r="K239" s="18">
        <f>Table_2[[#This Row],[Revenue-before discount]]*(1-Table_2[[#This Row],[Discount]])</f>
        <v>598.77140637584023</v>
      </c>
      <c r="L239" s="18">
        <f>Table_2[[#This Row],[Revenue]]*Table_2[[#This Row],[Discount]]</f>
        <v>204.78547550408024</v>
      </c>
    </row>
    <row r="240" spans="1:12" x14ac:dyDescent="0.3">
      <c r="A240" s="4" t="s">
        <v>537</v>
      </c>
      <c r="B240" s="4" t="s">
        <v>1679</v>
      </c>
      <c r="C240" s="15">
        <v>44750</v>
      </c>
      <c r="D240" s="4" t="s">
        <v>1680</v>
      </c>
      <c r="E240" s="4" t="s">
        <v>1674</v>
      </c>
      <c r="F240" s="4">
        <v>60</v>
      </c>
      <c r="G240" s="4" t="s">
        <v>26</v>
      </c>
      <c r="H240" s="16">
        <v>11</v>
      </c>
      <c r="I240" s="17">
        <v>0.92737976442865855</v>
      </c>
      <c r="J240" s="4">
        <f>Table_2[[#This Row],[No of Products in one Sale]]*Table_2[[#This Row],[Price of One Product]]</f>
        <v>660</v>
      </c>
      <c r="K240" s="18">
        <f>Table_2[[#This Row],[Revenue-before discount]]*(1-Table_2[[#This Row],[Discount]])</f>
        <v>47.929355477085359</v>
      </c>
      <c r="L240" s="18">
        <f>Table_2[[#This Row],[Revenue]]*Table_2[[#This Row],[Discount]]</f>
        <v>44.448714391556855</v>
      </c>
    </row>
    <row r="241" spans="1:12" x14ac:dyDescent="0.3">
      <c r="A241" s="4" t="s">
        <v>539</v>
      </c>
      <c r="B241" s="4" t="s">
        <v>1669</v>
      </c>
      <c r="C241" s="15">
        <v>44742</v>
      </c>
      <c r="D241" s="4" t="s">
        <v>1670</v>
      </c>
      <c r="E241" s="4" t="s">
        <v>1674</v>
      </c>
      <c r="F241" s="4">
        <v>72</v>
      </c>
      <c r="G241" s="4" t="s">
        <v>15</v>
      </c>
      <c r="H241" s="16">
        <v>6</v>
      </c>
      <c r="I241" s="17">
        <v>0.96938667185148797</v>
      </c>
      <c r="J241" s="4">
        <f>Table_2[[#This Row],[No of Products in one Sale]]*Table_2[[#This Row],[Price of One Product]]</f>
        <v>432</v>
      </c>
      <c r="K241" s="18">
        <f>Table_2[[#This Row],[Revenue-before discount]]*(1-Table_2[[#This Row],[Discount]])</f>
        <v>13.224957760157197</v>
      </c>
      <c r="L241" s="18">
        <f>Table_2[[#This Row],[Revenue]]*Table_2[[#This Row],[Discount]]</f>
        <v>12.820097788495294</v>
      </c>
    </row>
    <row r="242" spans="1:12" x14ac:dyDescent="0.3">
      <c r="A242" s="4" t="s">
        <v>541</v>
      </c>
      <c r="B242" s="4" t="s">
        <v>1672</v>
      </c>
      <c r="C242" s="15">
        <v>44754</v>
      </c>
      <c r="D242" s="4" t="s">
        <v>1673</v>
      </c>
      <c r="E242" s="4" t="s">
        <v>1674</v>
      </c>
      <c r="F242" s="4">
        <v>65</v>
      </c>
      <c r="G242" s="4" t="s">
        <v>20</v>
      </c>
      <c r="H242" s="16">
        <v>6</v>
      </c>
      <c r="I242" s="17">
        <v>0.24406307827004359</v>
      </c>
      <c r="J242" s="4">
        <f>Table_2[[#This Row],[No of Products in one Sale]]*Table_2[[#This Row],[Price of One Product]]</f>
        <v>390</v>
      </c>
      <c r="K242" s="18">
        <f>Table_2[[#This Row],[Revenue-before discount]]*(1-Table_2[[#This Row],[Discount]])</f>
        <v>294.81539947468298</v>
      </c>
      <c r="L242" s="18">
        <f>Table_2[[#This Row],[Revenue]]*Table_2[[#This Row],[Discount]]</f>
        <v>71.95355391720372</v>
      </c>
    </row>
    <row r="243" spans="1:12" x14ac:dyDescent="0.3">
      <c r="A243" s="4" t="s">
        <v>543</v>
      </c>
      <c r="B243" s="4" t="s">
        <v>1675</v>
      </c>
      <c r="C243" s="15">
        <v>44746</v>
      </c>
      <c r="D243" s="4" t="s">
        <v>1676</v>
      </c>
      <c r="E243" s="4" t="s">
        <v>1671</v>
      </c>
      <c r="F243" s="4">
        <v>250</v>
      </c>
      <c r="G243" s="4" t="s">
        <v>26</v>
      </c>
      <c r="H243" s="16">
        <v>2</v>
      </c>
      <c r="I243" s="17">
        <v>0.931057824254786</v>
      </c>
      <c r="J243" s="4">
        <f>Table_2[[#This Row],[No of Products in one Sale]]*Table_2[[#This Row],[Price of One Product]]</f>
        <v>500</v>
      </c>
      <c r="K243" s="18">
        <f>Table_2[[#This Row],[Revenue-before discount]]*(1-Table_2[[#This Row],[Discount]])</f>
        <v>34.471087872607001</v>
      </c>
      <c r="L243" s="18">
        <f>Table_2[[#This Row],[Revenue]]*Table_2[[#This Row],[Discount]]</f>
        <v>32.094576074365015</v>
      </c>
    </row>
    <row r="244" spans="1:12" x14ac:dyDescent="0.3">
      <c r="A244" s="4" t="s">
        <v>545</v>
      </c>
      <c r="B244" s="4" t="s">
        <v>1677</v>
      </c>
      <c r="C244" s="15">
        <v>44752</v>
      </c>
      <c r="D244" s="4" t="s">
        <v>1678</v>
      </c>
      <c r="E244" s="4" t="s">
        <v>1671</v>
      </c>
      <c r="F244" s="4">
        <v>130</v>
      </c>
      <c r="G244" s="4" t="s">
        <v>15</v>
      </c>
      <c r="H244" s="16">
        <v>4</v>
      </c>
      <c r="I244" s="17">
        <v>0.67570229189541975</v>
      </c>
      <c r="J244" s="4">
        <f>Table_2[[#This Row],[No of Products in one Sale]]*Table_2[[#This Row],[Price of One Product]]</f>
        <v>520</v>
      </c>
      <c r="K244" s="18">
        <f>Table_2[[#This Row],[Revenue-before discount]]*(1-Table_2[[#This Row],[Discount]])</f>
        <v>168.63480821438174</v>
      </c>
      <c r="L244" s="18">
        <f>Table_2[[#This Row],[Revenue]]*Table_2[[#This Row],[Discount]]</f>
        <v>113.94692640380229</v>
      </c>
    </row>
    <row r="245" spans="1:12" x14ac:dyDescent="0.3">
      <c r="A245" s="4" t="s">
        <v>547</v>
      </c>
      <c r="B245" s="4" t="s">
        <v>1669</v>
      </c>
      <c r="C245" s="15">
        <v>44725</v>
      </c>
      <c r="D245" s="4" t="s">
        <v>1670</v>
      </c>
      <c r="E245" s="4" t="s">
        <v>1671</v>
      </c>
      <c r="F245" s="4">
        <v>72</v>
      </c>
      <c r="G245" s="4" t="s">
        <v>20</v>
      </c>
      <c r="H245" s="16">
        <v>7</v>
      </c>
      <c r="I245" s="17">
        <v>0.91192982577548221</v>
      </c>
      <c r="J245" s="4">
        <f>Table_2[[#This Row],[No of Products in one Sale]]*Table_2[[#This Row],[Price of One Product]]</f>
        <v>504</v>
      </c>
      <c r="K245" s="18">
        <f>Table_2[[#This Row],[Revenue-before discount]]*(1-Table_2[[#This Row],[Discount]])</f>
        <v>44.38736780915697</v>
      </c>
      <c r="L245" s="18">
        <f>Table_2[[#This Row],[Revenue]]*Table_2[[#This Row],[Discount]]</f>
        <v>40.478164592836762</v>
      </c>
    </row>
    <row r="246" spans="1:12" x14ac:dyDescent="0.3">
      <c r="A246" s="4" t="s">
        <v>549</v>
      </c>
      <c r="B246" s="4" t="s">
        <v>1672</v>
      </c>
      <c r="C246" s="15">
        <v>44734</v>
      </c>
      <c r="D246" s="4" t="s">
        <v>1673</v>
      </c>
      <c r="E246" s="4" t="s">
        <v>1674</v>
      </c>
      <c r="F246" s="4">
        <v>65</v>
      </c>
      <c r="G246" s="4" t="s">
        <v>26</v>
      </c>
      <c r="H246" s="16">
        <v>13</v>
      </c>
      <c r="I246" s="17">
        <v>0.46313611506175134</v>
      </c>
      <c r="J246" s="4">
        <f>Table_2[[#This Row],[No of Products in one Sale]]*Table_2[[#This Row],[Price of One Product]]</f>
        <v>845</v>
      </c>
      <c r="K246" s="18">
        <f>Table_2[[#This Row],[Revenue-before discount]]*(1-Table_2[[#This Row],[Discount]])</f>
        <v>453.64998277282012</v>
      </c>
      <c r="L246" s="18">
        <f>Table_2[[#This Row],[Revenue]]*Table_2[[#This Row],[Discount]]</f>
        <v>210.10169061923435</v>
      </c>
    </row>
    <row r="247" spans="1:12" x14ac:dyDescent="0.3">
      <c r="A247" s="4" t="s">
        <v>551</v>
      </c>
      <c r="B247" s="4" t="s">
        <v>1675</v>
      </c>
      <c r="C247" s="15">
        <v>44761</v>
      </c>
      <c r="D247" s="4" t="s">
        <v>1676</v>
      </c>
      <c r="E247" s="4" t="s">
        <v>1674</v>
      </c>
      <c r="F247" s="4">
        <v>250</v>
      </c>
      <c r="G247" s="4" t="s">
        <v>15</v>
      </c>
      <c r="H247" s="16">
        <v>1</v>
      </c>
      <c r="I247" s="17">
        <v>5.3530222562513607E-2</v>
      </c>
      <c r="J247" s="4">
        <f>Table_2[[#This Row],[No of Products in one Sale]]*Table_2[[#This Row],[Price of One Product]]</f>
        <v>250</v>
      </c>
      <c r="K247" s="18">
        <f>Table_2[[#This Row],[Revenue-before discount]]*(1-Table_2[[#This Row],[Discount]])</f>
        <v>236.6174443593716</v>
      </c>
      <c r="L247" s="18">
        <f>Table_2[[#This Row],[Revenue]]*Table_2[[#This Row],[Discount]]</f>
        <v>12.666184458730342</v>
      </c>
    </row>
    <row r="248" spans="1:12" x14ac:dyDescent="0.3">
      <c r="A248" s="4" t="s">
        <v>553</v>
      </c>
      <c r="B248" s="4" t="s">
        <v>1677</v>
      </c>
      <c r="C248" s="15">
        <v>44735</v>
      </c>
      <c r="D248" s="4" t="s">
        <v>1678</v>
      </c>
      <c r="E248" s="4" t="s">
        <v>1674</v>
      </c>
      <c r="F248" s="4">
        <v>130</v>
      </c>
      <c r="G248" s="4" t="s">
        <v>20</v>
      </c>
      <c r="H248" s="16">
        <v>2</v>
      </c>
      <c r="I248" s="17">
        <v>0.10135414856508229</v>
      </c>
      <c r="J248" s="4">
        <f>Table_2[[#This Row],[No of Products in one Sale]]*Table_2[[#This Row],[Price of One Product]]</f>
        <v>260</v>
      </c>
      <c r="K248" s="18">
        <f>Table_2[[#This Row],[Revenue-before discount]]*(1-Table_2[[#This Row],[Discount]])</f>
        <v>233.64792137307862</v>
      </c>
      <c r="L248" s="18">
        <f>Table_2[[#This Row],[Revenue]]*Table_2[[#This Row],[Discount]]</f>
        <v>23.681186134769675</v>
      </c>
    </row>
    <row r="249" spans="1:12" x14ac:dyDescent="0.3">
      <c r="A249" s="4" t="s">
        <v>555</v>
      </c>
      <c r="B249" s="4" t="s">
        <v>1679</v>
      </c>
      <c r="C249" s="15">
        <v>44753</v>
      </c>
      <c r="D249" s="4" t="s">
        <v>1680</v>
      </c>
      <c r="E249" s="4" t="s">
        <v>1674</v>
      </c>
      <c r="F249" s="4">
        <v>60</v>
      </c>
      <c r="G249" s="4" t="s">
        <v>26</v>
      </c>
      <c r="H249" s="16">
        <v>10</v>
      </c>
      <c r="I249" s="17">
        <v>0.15413196820236597</v>
      </c>
      <c r="J249" s="4">
        <f>Table_2[[#This Row],[No of Products in one Sale]]*Table_2[[#This Row],[Price of One Product]]</f>
        <v>600</v>
      </c>
      <c r="K249" s="18">
        <f>Table_2[[#This Row],[Revenue-before discount]]*(1-Table_2[[#This Row],[Discount]])</f>
        <v>507.52081907858042</v>
      </c>
      <c r="L249" s="18">
        <f>Table_2[[#This Row],[Revenue]]*Table_2[[#This Row],[Discount]]</f>
        <v>78.22518274825849</v>
      </c>
    </row>
    <row r="250" spans="1:12" x14ac:dyDescent="0.3">
      <c r="A250" s="4" t="s">
        <v>557</v>
      </c>
      <c r="B250" s="4" t="s">
        <v>1681</v>
      </c>
      <c r="C250" s="15">
        <v>44732</v>
      </c>
      <c r="D250" s="4" t="s">
        <v>1682</v>
      </c>
      <c r="E250" s="4" t="s">
        <v>1674</v>
      </c>
      <c r="F250" s="4">
        <v>95</v>
      </c>
      <c r="G250" s="4" t="s">
        <v>15</v>
      </c>
      <c r="H250" s="16">
        <v>4</v>
      </c>
      <c r="I250" s="17">
        <v>0.99147229272651061</v>
      </c>
      <c r="J250" s="4">
        <f>Table_2[[#This Row],[No of Products in one Sale]]*Table_2[[#This Row],[Price of One Product]]</f>
        <v>380</v>
      </c>
      <c r="K250" s="18">
        <f>Table_2[[#This Row],[Revenue-before discount]]*(1-Table_2[[#This Row],[Discount]])</f>
        <v>3.2405287639259694</v>
      </c>
      <c r="L250" s="18">
        <f>Table_2[[#This Row],[Revenue]]*Table_2[[#This Row],[Discount]]</f>
        <v>3.2128944832158863</v>
      </c>
    </row>
    <row r="251" spans="1:12" x14ac:dyDescent="0.3">
      <c r="A251" s="4" t="s">
        <v>559</v>
      </c>
      <c r="B251" s="4" t="s">
        <v>1669</v>
      </c>
      <c r="C251" s="15">
        <v>44748</v>
      </c>
      <c r="D251" s="4" t="s">
        <v>1670</v>
      </c>
      <c r="E251" s="4" t="s">
        <v>1674</v>
      </c>
      <c r="F251" s="4">
        <v>72</v>
      </c>
      <c r="G251" s="4" t="s">
        <v>20</v>
      </c>
      <c r="H251" s="16">
        <v>4</v>
      </c>
      <c r="I251" s="17">
        <v>0.26792541838229555</v>
      </c>
      <c r="J251" s="4">
        <f>Table_2[[#This Row],[No of Products in one Sale]]*Table_2[[#This Row],[Price of One Product]]</f>
        <v>288</v>
      </c>
      <c r="K251" s="18">
        <f>Table_2[[#This Row],[Revenue-before discount]]*(1-Table_2[[#This Row],[Discount]])</f>
        <v>210.83747950589887</v>
      </c>
      <c r="L251" s="18">
        <f>Table_2[[#This Row],[Revenue]]*Table_2[[#This Row],[Discount]]</f>
        <v>56.488719907286622</v>
      </c>
    </row>
    <row r="252" spans="1:12" x14ac:dyDescent="0.3">
      <c r="A252" s="4" t="s">
        <v>561</v>
      </c>
      <c r="B252" s="4" t="s">
        <v>1672</v>
      </c>
      <c r="C252" s="15">
        <v>44731</v>
      </c>
      <c r="D252" s="4" t="s">
        <v>1673</v>
      </c>
      <c r="E252" s="4" t="s">
        <v>1674</v>
      </c>
      <c r="F252" s="4">
        <v>65</v>
      </c>
      <c r="G252" s="4" t="s">
        <v>26</v>
      </c>
      <c r="H252" s="16">
        <v>7</v>
      </c>
      <c r="I252" s="17">
        <v>0.67400237007588726</v>
      </c>
      <c r="J252" s="4">
        <f>Table_2[[#This Row],[No of Products in one Sale]]*Table_2[[#This Row],[Price of One Product]]</f>
        <v>455</v>
      </c>
      <c r="K252" s="18">
        <f>Table_2[[#This Row],[Revenue-before discount]]*(1-Table_2[[#This Row],[Discount]])</f>
        <v>148.3289216154713</v>
      </c>
      <c r="L252" s="18">
        <f>Table_2[[#This Row],[Revenue]]*Table_2[[#This Row],[Discount]]</f>
        <v>99.974044719628168</v>
      </c>
    </row>
    <row r="253" spans="1:12" x14ac:dyDescent="0.3">
      <c r="A253" s="4" t="s">
        <v>563</v>
      </c>
      <c r="B253" s="4" t="s">
        <v>1675</v>
      </c>
      <c r="C253" s="15">
        <v>44725</v>
      </c>
      <c r="D253" s="4" t="s">
        <v>1676</v>
      </c>
      <c r="E253" s="4" t="s">
        <v>1671</v>
      </c>
      <c r="F253" s="4">
        <v>250</v>
      </c>
      <c r="G253" s="4" t="s">
        <v>15</v>
      </c>
      <c r="H253" s="16">
        <v>2</v>
      </c>
      <c r="I253" s="17">
        <v>0.10779012567415547</v>
      </c>
      <c r="J253" s="4">
        <f>Table_2[[#This Row],[No of Products in one Sale]]*Table_2[[#This Row],[Price of One Product]]</f>
        <v>500</v>
      </c>
      <c r="K253" s="18">
        <f>Table_2[[#This Row],[Revenue-before discount]]*(1-Table_2[[#This Row],[Discount]])</f>
        <v>446.10493716292228</v>
      </c>
      <c r="L253" s="18">
        <f>Table_2[[#This Row],[Revenue]]*Table_2[[#This Row],[Discount]]</f>
        <v>48.085707240652624</v>
      </c>
    </row>
    <row r="254" spans="1:12" x14ac:dyDescent="0.3">
      <c r="A254" s="4" t="s">
        <v>565</v>
      </c>
      <c r="B254" s="4" t="s">
        <v>1677</v>
      </c>
      <c r="C254" s="15">
        <v>44753</v>
      </c>
      <c r="D254" s="4" t="s">
        <v>1678</v>
      </c>
      <c r="E254" s="4" t="s">
        <v>1671</v>
      </c>
      <c r="F254" s="4">
        <v>130</v>
      </c>
      <c r="G254" s="4" t="s">
        <v>20</v>
      </c>
      <c r="H254" s="16">
        <v>4</v>
      </c>
      <c r="I254" s="17">
        <v>6.5825812137458972E-2</v>
      </c>
      <c r="J254" s="4">
        <f>Table_2[[#This Row],[No of Products in one Sale]]*Table_2[[#This Row],[Price of One Product]]</f>
        <v>520</v>
      </c>
      <c r="K254" s="18">
        <f>Table_2[[#This Row],[Revenue-before discount]]*(1-Table_2[[#This Row],[Discount]])</f>
        <v>485.77057768852131</v>
      </c>
      <c r="L254" s="18">
        <f>Table_2[[#This Row],[Revenue]]*Table_2[[#This Row],[Discount]]</f>
        <v>31.976242788829524</v>
      </c>
    </row>
    <row r="255" spans="1:12" x14ac:dyDescent="0.3">
      <c r="A255" s="4" t="s">
        <v>567</v>
      </c>
      <c r="B255" s="4" t="s">
        <v>1669</v>
      </c>
      <c r="C255" s="15">
        <v>44738</v>
      </c>
      <c r="D255" s="4" t="s">
        <v>1670</v>
      </c>
      <c r="E255" s="4" t="s">
        <v>1671</v>
      </c>
      <c r="F255" s="4">
        <v>72</v>
      </c>
      <c r="G255" s="4" t="s">
        <v>26</v>
      </c>
      <c r="H255" s="16">
        <v>11</v>
      </c>
      <c r="I255" s="17">
        <v>0.36167362480508147</v>
      </c>
      <c r="J255" s="4">
        <f>Table_2[[#This Row],[No of Products in one Sale]]*Table_2[[#This Row],[Price of One Product]]</f>
        <v>792</v>
      </c>
      <c r="K255" s="18">
        <f>Table_2[[#This Row],[Revenue-before discount]]*(1-Table_2[[#This Row],[Discount]])</f>
        <v>505.55448915437546</v>
      </c>
      <c r="L255" s="18">
        <f>Table_2[[#This Row],[Revenue]]*Table_2[[#This Row],[Discount]]</f>
        <v>182.84572462894423</v>
      </c>
    </row>
    <row r="256" spans="1:12" x14ac:dyDescent="0.3">
      <c r="A256" s="4" t="s">
        <v>569</v>
      </c>
      <c r="B256" s="4" t="s">
        <v>1672</v>
      </c>
      <c r="C256" s="15">
        <v>44762</v>
      </c>
      <c r="D256" s="4" t="s">
        <v>1673</v>
      </c>
      <c r="E256" s="4" t="s">
        <v>1674</v>
      </c>
      <c r="F256" s="4">
        <v>65</v>
      </c>
      <c r="G256" s="4" t="s">
        <v>15</v>
      </c>
      <c r="H256" s="16">
        <v>9</v>
      </c>
      <c r="I256" s="17">
        <v>0.15611277710708626</v>
      </c>
      <c r="J256" s="4">
        <f>Table_2[[#This Row],[No of Products in one Sale]]*Table_2[[#This Row],[Price of One Product]]</f>
        <v>585</v>
      </c>
      <c r="K256" s="18">
        <f>Table_2[[#This Row],[Revenue-before discount]]*(1-Table_2[[#This Row],[Discount]])</f>
        <v>493.67402539235451</v>
      </c>
      <c r="L256" s="18">
        <f>Table_2[[#This Row],[Revenue]]*Table_2[[#This Row],[Discount]]</f>
        <v>77.068823089634691</v>
      </c>
    </row>
    <row r="257" spans="1:12" x14ac:dyDescent="0.3">
      <c r="A257" s="4" t="s">
        <v>571</v>
      </c>
      <c r="B257" s="4" t="s">
        <v>1675</v>
      </c>
      <c r="C257" s="15">
        <v>44756</v>
      </c>
      <c r="D257" s="4" t="s">
        <v>1676</v>
      </c>
      <c r="E257" s="4" t="s">
        <v>1674</v>
      </c>
      <c r="F257" s="4">
        <v>250</v>
      </c>
      <c r="G257" s="4" t="s">
        <v>20</v>
      </c>
      <c r="H257" s="16">
        <v>2</v>
      </c>
      <c r="I257" s="17">
        <v>0.11892962947938523</v>
      </c>
      <c r="J257" s="4">
        <f>Table_2[[#This Row],[No of Products in one Sale]]*Table_2[[#This Row],[Price of One Product]]</f>
        <v>500</v>
      </c>
      <c r="K257" s="18">
        <f>Table_2[[#This Row],[Revenue-before discount]]*(1-Table_2[[#This Row],[Discount]])</f>
        <v>440.5351852603074</v>
      </c>
      <c r="L257" s="18">
        <f>Table_2[[#This Row],[Revenue]]*Table_2[[#This Row],[Discount]]</f>
        <v>52.392686355640691</v>
      </c>
    </row>
    <row r="258" spans="1:12" x14ac:dyDescent="0.3">
      <c r="A258" s="4" t="s">
        <v>573</v>
      </c>
      <c r="B258" s="4" t="s">
        <v>1677</v>
      </c>
      <c r="C258" s="15">
        <v>44744</v>
      </c>
      <c r="D258" s="4" t="s">
        <v>1678</v>
      </c>
      <c r="E258" s="4" t="s">
        <v>1674</v>
      </c>
      <c r="F258" s="4">
        <v>130</v>
      </c>
      <c r="G258" s="4" t="s">
        <v>26</v>
      </c>
      <c r="H258" s="16">
        <v>5</v>
      </c>
      <c r="I258" s="17">
        <v>0.94178498482348294</v>
      </c>
      <c r="J258" s="4">
        <f>Table_2[[#This Row],[No of Products in one Sale]]*Table_2[[#This Row],[Price of One Product]]</f>
        <v>650</v>
      </c>
      <c r="K258" s="18">
        <f>Table_2[[#This Row],[Revenue-before discount]]*(1-Table_2[[#This Row],[Discount]])</f>
        <v>37.839759864736088</v>
      </c>
      <c r="L258" s="18">
        <f>Table_2[[#This Row],[Revenue]]*Table_2[[#This Row],[Discount]]</f>
        <v>35.636917669934718</v>
      </c>
    </row>
    <row r="259" spans="1:12" x14ac:dyDescent="0.3">
      <c r="A259" s="4" t="s">
        <v>575</v>
      </c>
      <c r="B259" s="4" t="s">
        <v>1679</v>
      </c>
      <c r="C259" s="15">
        <v>44753</v>
      </c>
      <c r="D259" s="4" t="s">
        <v>1680</v>
      </c>
      <c r="E259" s="4" t="s">
        <v>1674</v>
      </c>
      <c r="F259" s="4">
        <v>60</v>
      </c>
      <c r="G259" s="4" t="s">
        <v>15</v>
      </c>
      <c r="H259" s="16">
        <v>5</v>
      </c>
      <c r="I259" s="17">
        <v>0.82224390590219021</v>
      </c>
      <c r="J259" s="4">
        <f>Table_2[[#This Row],[No of Products in one Sale]]*Table_2[[#This Row],[Price of One Product]]</f>
        <v>300</v>
      </c>
      <c r="K259" s="18">
        <f>Table_2[[#This Row],[Revenue-before discount]]*(1-Table_2[[#This Row],[Discount]])</f>
        <v>53.326828229342937</v>
      </c>
      <c r="L259" s="18">
        <f>Table_2[[#This Row],[Revenue]]*Table_2[[#This Row],[Discount]]</f>
        <v>43.847659532670114</v>
      </c>
    </row>
    <row r="260" spans="1:12" x14ac:dyDescent="0.3">
      <c r="A260" s="4" t="s">
        <v>577</v>
      </c>
      <c r="B260" s="4" t="s">
        <v>1669</v>
      </c>
      <c r="C260" s="15">
        <v>44762</v>
      </c>
      <c r="D260" s="4" t="s">
        <v>1670</v>
      </c>
      <c r="E260" s="4" t="s">
        <v>1674</v>
      </c>
      <c r="F260" s="4">
        <v>72</v>
      </c>
      <c r="G260" s="4" t="s">
        <v>20</v>
      </c>
      <c r="H260" s="16">
        <v>10</v>
      </c>
      <c r="I260" s="17">
        <v>1.5473035826796155E-2</v>
      </c>
      <c r="J260" s="4">
        <f>Table_2[[#This Row],[No of Products in one Sale]]*Table_2[[#This Row],[Price of One Product]]</f>
        <v>720</v>
      </c>
      <c r="K260" s="18">
        <f>Table_2[[#This Row],[Revenue-before discount]]*(1-Table_2[[#This Row],[Discount]])</f>
        <v>708.85941420470681</v>
      </c>
      <c r="L260" s="18">
        <f>Table_2[[#This Row],[Revenue]]*Table_2[[#This Row],[Discount]]</f>
        <v>10.968207112151164</v>
      </c>
    </row>
    <row r="261" spans="1:12" x14ac:dyDescent="0.3">
      <c r="A261" s="4" t="s">
        <v>579</v>
      </c>
      <c r="B261" s="4" t="s">
        <v>1672</v>
      </c>
      <c r="C261" s="15">
        <v>44740</v>
      </c>
      <c r="D261" s="4" t="s">
        <v>1673</v>
      </c>
      <c r="E261" s="4" t="s">
        <v>1674</v>
      </c>
      <c r="F261" s="4">
        <v>65</v>
      </c>
      <c r="G261" s="4" t="s">
        <v>26</v>
      </c>
      <c r="H261" s="16">
        <v>3</v>
      </c>
      <c r="I261" s="17">
        <v>0.57002189482885535</v>
      </c>
      <c r="J261" s="4">
        <f>Table_2[[#This Row],[No of Products in one Sale]]*Table_2[[#This Row],[Price of One Product]]</f>
        <v>195</v>
      </c>
      <c r="K261" s="18">
        <f>Table_2[[#This Row],[Revenue-before discount]]*(1-Table_2[[#This Row],[Discount]])</f>
        <v>83.845730508373208</v>
      </c>
      <c r="L261" s="18">
        <f>Table_2[[#This Row],[Revenue]]*Table_2[[#This Row],[Discount]]</f>
        <v>47.793902177692459</v>
      </c>
    </row>
    <row r="262" spans="1:12" x14ac:dyDescent="0.3">
      <c r="A262" s="4" t="s">
        <v>581</v>
      </c>
      <c r="B262" s="4" t="s">
        <v>1675</v>
      </c>
      <c r="C262" s="15">
        <v>44729</v>
      </c>
      <c r="D262" s="4" t="s">
        <v>1676</v>
      </c>
      <c r="E262" s="4" t="s">
        <v>1671</v>
      </c>
      <c r="F262" s="4">
        <v>250</v>
      </c>
      <c r="G262" s="4" t="s">
        <v>15</v>
      </c>
      <c r="H262" s="16">
        <v>3</v>
      </c>
      <c r="I262" s="17">
        <v>0.22169123462523532</v>
      </c>
      <c r="J262" s="4">
        <f>Table_2[[#This Row],[No of Products in one Sale]]*Table_2[[#This Row],[Price of One Product]]</f>
        <v>750</v>
      </c>
      <c r="K262" s="18">
        <f>Table_2[[#This Row],[Revenue-before discount]]*(1-Table_2[[#This Row],[Discount]])</f>
        <v>583.73157403107348</v>
      </c>
      <c r="L262" s="18">
        <f>Table_2[[#This Row],[Revenue]]*Table_2[[#This Row],[Discount]]</f>
        <v>129.40817333668062</v>
      </c>
    </row>
    <row r="263" spans="1:12" x14ac:dyDescent="0.3">
      <c r="A263" s="4" t="s">
        <v>583</v>
      </c>
      <c r="B263" s="4" t="s">
        <v>1677</v>
      </c>
      <c r="C263" s="15">
        <v>44727</v>
      </c>
      <c r="D263" s="4" t="s">
        <v>1678</v>
      </c>
      <c r="E263" s="4" t="s">
        <v>1674</v>
      </c>
      <c r="F263" s="4">
        <v>130</v>
      </c>
      <c r="G263" s="4" t="s">
        <v>20</v>
      </c>
      <c r="H263" s="16">
        <v>6</v>
      </c>
      <c r="I263" s="17">
        <v>0.16327712663351335</v>
      </c>
      <c r="J263" s="4">
        <f>Table_2[[#This Row],[No of Products in one Sale]]*Table_2[[#This Row],[Price of One Product]]</f>
        <v>780</v>
      </c>
      <c r="K263" s="18">
        <f>Table_2[[#This Row],[Revenue-before discount]]*(1-Table_2[[#This Row],[Discount]])</f>
        <v>652.64384122585955</v>
      </c>
      <c r="L263" s="18">
        <f>Table_2[[#This Row],[Revenue]]*Table_2[[#This Row],[Discount]]</f>
        <v>106.56181111041725</v>
      </c>
    </row>
    <row r="264" spans="1:12" x14ac:dyDescent="0.3">
      <c r="A264" s="4" t="s">
        <v>585</v>
      </c>
      <c r="B264" s="4" t="s">
        <v>1669</v>
      </c>
      <c r="C264" s="15">
        <v>44734</v>
      </c>
      <c r="D264" s="4" t="s">
        <v>1670</v>
      </c>
      <c r="E264" s="4" t="s">
        <v>1671</v>
      </c>
      <c r="F264" s="4">
        <v>72</v>
      </c>
      <c r="G264" s="4" t="s">
        <v>26</v>
      </c>
      <c r="H264" s="16">
        <v>9</v>
      </c>
      <c r="I264" s="17">
        <v>0.71431849239690393</v>
      </c>
      <c r="J264" s="4">
        <f>Table_2[[#This Row],[No of Products in one Sale]]*Table_2[[#This Row],[Price of One Product]]</f>
        <v>648</v>
      </c>
      <c r="K264" s="18">
        <f>Table_2[[#This Row],[Revenue-before discount]]*(1-Table_2[[#This Row],[Discount]])</f>
        <v>185.12161692680627</v>
      </c>
      <c r="L264" s="18">
        <f>Table_2[[#This Row],[Revenue]]*Table_2[[#This Row],[Discount]]</f>
        <v>132.23579431323341</v>
      </c>
    </row>
    <row r="265" spans="1:12" x14ac:dyDescent="0.3">
      <c r="A265" s="4" t="s">
        <v>587</v>
      </c>
      <c r="B265" s="4" t="s">
        <v>1672</v>
      </c>
      <c r="C265" s="15">
        <v>44744</v>
      </c>
      <c r="D265" s="4" t="s">
        <v>1673</v>
      </c>
      <c r="E265" s="4" t="s">
        <v>1674</v>
      </c>
      <c r="F265" s="4">
        <v>65</v>
      </c>
      <c r="G265" s="4" t="s">
        <v>15</v>
      </c>
      <c r="H265" s="16">
        <v>7</v>
      </c>
      <c r="I265" s="17">
        <v>0.58151491016386692</v>
      </c>
      <c r="J265" s="4">
        <f>Table_2[[#This Row],[No of Products in one Sale]]*Table_2[[#This Row],[Price of One Product]]</f>
        <v>455</v>
      </c>
      <c r="K265" s="18">
        <f>Table_2[[#This Row],[Revenue-before discount]]*(1-Table_2[[#This Row],[Discount]])</f>
        <v>190.41071587544056</v>
      </c>
      <c r="L265" s="18">
        <f>Table_2[[#This Row],[Revenue]]*Table_2[[#This Row],[Discount]]</f>
        <v>110.7266703365444</v>
      </c>
    </row>
    <row r="266" spans="1:12" x14ac:dyDescent="0.3">
      <c r="A266" s="4" t="s">
        <v>589</v>
      </c>
      <c r="B266" s="4" t="s">
        <v>1675</v>
      </c>
      <c r="C266" s="15">
        <v>44737</v>
      </c>
      <c r="D266" s="4" t="s">
        <v>1676</v>
      </c>
      <c r="E266" s="4" t="s">
        <v>1671</v>
      </c>
      <c r="F266" s="4">
        <v>250</v>
      </c>
      <c r="G266" s="4" t="s">
        <v>20</v>
      </c>
      <c r="H266" s="16">
        <v>1</v>
      </c>
      <c r="I266" s="17">
        <v>0.94025500085845537</v>
      </c>
      <c r="J266" s="4">
        <f>Table_2[[#This Row],[No of Products in one Sale]]*Table_2[[#This Row],[Price of One Product]]</f>
        <v>250</v>
      </c>
      <c r="K266" s="18">
        <f>Table_2[[#This Row],[Revenue-before discount]]*(1-Table_2[[#This Row],[Discount]])</f>
        <v>14.936249785386158</v>
      </c>
      <c r="L266" s="18">
        <f>Table_2[[#This Row],[Revenue]]*Table_2[[#This Row],[Discount]]</f>
        <v>14.043883554780367</v>
      </c>
    </row>
    <row r="267" spans="1:12" x14ac:dyDescent="0.3">
      <c r="A267" s="4" t="s">
        <v>591</v>
      </c>
      <c r="B267" s="4" t="s">
        <v>1677</v>
      </c>
      <c r="C267" s="15">
        <v>44752</v>
      </c>
      <c r="D267" s="4" t="s">
        <v>1678</v>
      </c>
      <c r="E267" s="4" t="s">
        <v>1674</v>
      </c>
      <c r="F267" s="4">
        <v>130</v>
      </c>
      <c r="G267" s="4" t="s">
        <v>26</v>
      </c>
      <c r="H267" s="16">
        <v>3</v>
      </c>
      <c r="I267" s="17">
        <v>0.85696007733376245</v>
      </c>
      <c r="J267" s="4">
        <f>Table_2[[#This Row],[No of Products in one Sale]]*Table_2[[#This Row],[Price of One Product]]</f>
        <v>390</v>
      </c>
      <c r="K267" s="18">
        <f>Table_2[[#This Row],[Revenue-before discount]]*(1-Table_2[[#This Row],[Discount]])</f>
        <v>55.785569839832647</v>
      </c>
      <c r="L267" s="18">
        <f>Table_2[[#This Row],[Revenue]]*Table_2[[#This Row],[Discount]]</f>
        <v>47.806006244050991</v>
      </c>
    </row>
    <row r="268" spans="1:12" x14ac:dyDescent="0.3">
      <c r="A268" s="4" t="s">
        <v>593</v>
      </c>
      <c r="B268" s="4" t="s">
        <v>1679</v>
      </c>
      <c r="C268" s="15">
        <v>44736</v>
      </c>
      <c r="D268" s="4" t="s">
        <v>1680</v>
      </c>
      <c r="E268" s="4" t="s">
        <v>1671</v>
      </c>
      <c r="F268" s="4">
        <v>60</v>
      </c>
      <c r="G268" s="4" t="s">
        <v>15</v>
      </c>
      <c r="H268" s="16">
        <v>6</v>
      </c>
      <c r="I268" s="17">
        <v>0.73704670632037661</v>
      </c>
      <c r="J268" s="4">
        <f>Table_2[[#This Row],[No of Products in one Sale]]*Table_2[[#This Row],[Price of One Product]]</f>
        <v>360</v>
      </c>
      <c r="K268" s="18">
        <f>Table_2[[#This Row],[Revenue-before discount]]*(1-Table_2[[#This Row],[Discount]])</f>
        <v>94.663185724664416</v>
      </c>
      <c r="L268" s="18">
        <f>Table_2[[#This Row],[Revenue]]*Table_2[[#This Row],[Discount]]</f>
        <v>69.771189248157995</v>
      </c>
    </row>
    <row r="269" spans="1:12" x14ac:dyDescent="0.3">
      <c r="A269" s="4" t="s">
        <v>595</v>
      </c>
      <c r="B269" s="4" t="s">
        <v>1681</v>
      </c>
      <c r="C269" s="15">
        <v>44752</v>
      </c>
      <c r="D269" s="4" t="s">
        <v>1682</v>
      </c>
      <c r="E269" s="4" t="s">
        <v>1674</v>
      </c>
      <c r="F269" s="4">
        <v>95</v>
      </c>
      <c r="G269" s="4" t="s">
        <v>20</v>
      </c>
      <c r="H269" s="16">
        <v>5</v>
      </c>
      <c r="I269" s="17">
        <v>0.99556674564351355</v>
      </c>
      <c r="J269" s="4">
        <f>Table_2[[#This Row],[No of Products in one Sale]]*Table_2[[#This Row],[Price of One Product]]</f>
        <v>475</v>
      </c>
      <c r="K269" s="18">
        <f>Table_2[[#This Row],[Revenue-before discount]]*(1-Table_2[[#This Row],[Discount]])</f>
        <v>2.1057958193310631</v>
      </c>
      <c r="L269" s="18">
        <f>Table_2[[#This Row],[Revenue]]*Table_2[[#This Row],[Discount]]</f>
        <v>2.0964602908411427</v>
      </c>
    </row>
    <row r="270" spans="1:12" x14ac:dyDescent="0.3">
      <c r="A270" s="4" t="s">
        <v>597</v>
      </c>
      <c r="B270" s="4" t="s">
        <v>1669</v>
      </c>
      <c r="C270" s="15">
        <v>44759</v>
      </c>
      <c r="D270" s="4" t="s">
        <v>1670</v>
      </c>
      <c r="E270" s="4" t="s">
        <v>1671</v>
      </c>
      <c r="F270" s="4">
        <v>72</v>
      </c>
      <c r="G270" s="4" t="s">
        <v>26</v>
      </c>
      <c r="H270" s="16">
        <v>8</v>
      </c>
      <c r="I270" s="17">
        <v>0.82336237784945987</v>
      </c>
      <c r="J270" s="4">
        <f>Table_2[[#This Row],[No of Products in one Sale]]*Table_2[[#This Row],[Price of One Product]]</f>
        <v>576</v>
      </c>
      <c r="K270" s="18">
        <f>Table_2[[#This Row],[Revenue-before discount]]*(1-Table_2[[#This Row],[Discount]])</f>
        <v>101.74327035871111</v>
      </c>
      <c r="L270" s="18">
        <f>Table_2[[#This Row],[Revenue]]*Table_2[[#This Row],[Discount]]</f>
        <v>83.771581012728845</v>
      </c>
    </row>
    <row r="271" spans="1:12" x14ac:dyDescent="0.3">
      <c r="A271" s="4" t="s">
        <v>599</v>
      </c>
      <c r="B271" s="4" t="s">
        <v>1672</v>
      </c>
      <c r="C271" s="15">
        <v>44763</v>
      </c>
      <c r="D271" s="4" t="s">
        <v>1673</v>
      </c>
      <c r="E271" s="4" t="s">
        <v>1674</v>
      </c>
      <c r="F271" s="4">
        <v>65</v>
      </c>
      <c r="G271" s="4" t="s">
        <v>15</v>
      </c>
      <c r="H271" s="16">
        <v>13</v>
      </c>
      <c r="I271" s="17">
        <v>0.21429857063805535</v>
      </c>
      <c r="J271" s="4">
        <f>Table_2[[#This Row],[No of Products in one Sale]]*Table_2[[#This Row],[Price of One Product]]</f>
        <v>845</v>
      </c>
      <c r="K271" s="18">
        <f>Table_2[[#This Row],[Revenue-before discount]]*(1-Table_2[[#This Row],[Discount]])</f>
        <v>663.91770781084324</v>
      </c>
      <c r="L271" s="18">
        <f>Table_2[[#This Row],[Revenue]]*Table_2[[#This Row],[Discount]]</f>
        <v>142.27661580515777</v>
      </c>
    </row>
    <row r="272" spans="1:12" x14ac:dyDescent="0.3">
      <c r="A272" s="4" t="s">
        <v>601</v>
      </c>
      <c r="B272" s="4" t="s">
        <v>1675</v>
      </c>
      <c r="C272" s="15">
        <v>44763</v>
      </c>
      <c r="D272" s="4" t="s">
        <v>1676</v>
      </c>
      <c r="E272" s="4" t="s">
        <v>1671</v>
      </c>
      <c r="F272" s="4">
        <v>250</v>
      </c>
      <c r="G272" s="4" t="s">
        <v>20</v>
      </c>
      <c r="H272" s="16">
        <v>2</v>
      </c>
      <c r="I272" s="17">
        <v>0.9858246368711242</v>
      </c>
      <c r="J272" s="4">
        <f>Table_2[[#This Row],[No of Products in one Sale]]*Table_2[[#This Row],[Price of One Product]]</f>
        <v>500</v>
      </c>
      <c r="K272" s="18">
        <f>Table_2[[#This Row],[Revenue-before discount]]*(1-Table_2[[#This Row],[Discount]])</f>
        <v>7.0876815644378972</v>
      </c>
      <c r="L272" s="18">
        <f>Table_2[[#This Row],[Revenue]]*Table_2[[#This Row],[Discount]]</f>
        <v>6.9872111045201519</v>
      </c>
    </row>
    <row r="273" spans="1:12" x14ac:dyDescent="0.3">
      <c r="A273" s="4" t="s">
        <v>603</v>
      </c>
      <c r="B273" s="4" t="s">
        <v>1677</v>
      </c>
      <c r="C273" s="15">
        <v>44750</v>
      </c>
      <c r="D273" s="4" t="s">
        <v>1678</v>
      </c>
      <c r="E273" s="4" t="s">
        <v>1674</v>
      </c>
      <c r="F273" s="4">
        <v>130</v>
      </c>
      <c r="G273" s="4" t="s">
        <v>26</v>
      </c>
      <c r="H273" s="16">
        <v>6</v>
      </c>
      <c r="I273" s="17">
        <v>2.0787857004193944E-2</v>
      </c>
      <c r="J273" s="4">
        <f>Table_2[[#This Row],[No of Products in one Sale]]*Table_2[[#This Row],[Price of One Product]]</f>
        <v>780</v>
      </c>
      <c r="K273" s="18">
        <f>Table_2[[#This Row],[Revenue-before discount]]*(1-Table_2[[#This Row],[Discount]])</f>
        <v>763.78547153672878</v>
      </c>
      <c r="L273" s="18">
        <f>Table_2[[#This Row],[Revenue]]*Table_2[[#This Row],[Discount]]</f>
        <v>15.877463164186361</v>
      </c>
    </row>
    <row r="274" spans="1:12" x14ac:dyDescent="0.3">
      <c r="A274" s="4" t="s">
        <v>605</v>
      </c>
      <c r="B274" s="4" t="s">
        <v>1669</v>
      </c>
      <c r="C274" s="15">
        <v>44751</v>
      </c>
      <c r="D274" s="4" t="s">
        <v>1670</v>
      </c>
      <c r="E274" s="4" t="s">
        <v>1671</v>
      </c>
      <c r="F274" s="4">
        <v>72</v>
      </c>
      <c r="G274" s="4" t="s">
        <v>15</v>
      </c>
      <c r="H274" s="16">
        <v>8</v>
      </c>
      <c r="I274" s="17">
        <v>0.4043041551106823</v>
      </c>
      <c r="J274" s="4">
        <f>Table_2[[#This Row],[No of Products in one Sale]]*Table_2[[#This Row],[Price of One Product]]</f>
        <v>576</v>
      </c>
      <c r="K274" s="18">
        <f>Table_2[[#This Row],[Revenue-before discount]]*(1-Table_2[[#This Row],[Discount]])</f>
        <v>343.120806656247</v>
      </c>
      <c r="L274" s="18">
        <f>Table_2[[#This Row],[Revenue]]*Table_2[[#This Row],[Discount]]</f>
        <v>138.72516783604971</v>
      </c>
    </row>
    <row r="275" spans="1:12" x14ac:dyDescent="0.3">
      <c r="A275" s="4" t="s">
        <v>607</v>
      </c>
      <c r="B275" s="4" t="s">
        <v>1672</v>
      </c>
      <c r="C275" s="15">
        <v>44736</v>
      </c>
      <c r="D275" s="4" t="s">
        <v>1673</v>
      </c>
      <c r="E275" s="4" t="s">
        <v>1674</v>
      </c>
      <c r="F275" s="4">
        <v>65</v>
      </c>
      <c r="G275" s="4" t="s">
        <v>20</v>
      </c>
      <c r="H275" s="16">
        <v>6</v>
      </c>
      <c r="I275" s="17">
        <v>0.86228936216370378</v>
      </c>
      <c r="J275" s="4">
        <f>Table_2[[#This Row],[No of Products in one Sale]]*Table_2[[#This Row],[Price of One Product]]</f>
        <v>390</v>
      </c>
      <c r="K275" s="18">
        <f>Table_2[[#This Row],[Revenue-before discount]]*(1-Table_2[[#This Row],[Discount]])</f>
        <v>53.707148756155526</v>
      </c>
      <c r="L275" s="18">
        <f>Table_2[[#This Row],[Revenue]]*Table_2[[#This Row],[Discount]]</f>
        <v>46.311103044576505</v>
      </c>
    </row>
    <row r="276" spans="1:12" x14ac:dyDescent="0.3">
      <c r="A276" s="4" t="s">
        <v>609</v>
      </c>
      <c r="B276" s="4" t="s">
        <v>1675</v>
      </c>
      <c r="C276" s="15">
        <v>44737</v>
      </c>
      <c r="D276" s="4" t="s">
        <v>1676</v>
      </c>
      <c r="E276" s="4" t="s">
        <v>1671</v>
      </c>
      <c r="F276" s="4">
        <v>250</v>
      </c>
      <c r="G276" s="4" t="s">
        <v>26</v>
      </c>
      <c r="H276" s="16">
        <v>3</v>
      </c>
      <c r="I276" s="17">
        <v>0.20267200262393703</v>
      </c>
      <c r="J276" s="4">
        <f>Table_2[[#This Row],[No of Products in one Sale]]*Table_2[[#This Row],[Price of One Product]]</f>
        <v>750</v>
      </c>
      <c r="K276" s="18">
        <f>Table_2[[#This Row],[Revenue-before discount]]*(1-Table_2[[#This Row],[Discount]])</f>
        <v>597.99599803204728</v>
      </c>
      <c r="L276" s="18">
        <f>Table_2[[#This Row],[Revenue]]*Table_2[[#This Row],[Discount]]</f>
        <v>121.19704648225493</v>
      </c>
    </row>
    <row r="277" spans="1:12" x14ac:dyDescent="0.3">
      <c r="A277" s="4" t="s">
        <v>611</v>
      </c>
      <c r="B277" s="4" t="s">
        <v>1677</v>
      </c>
      <c r="C277" s="15">
        <v>44744</v>
      </c>
      <c r="D277" s="4" t="s">
        <v>1670</v>
      </c>
      <c r="E277" s="4" t="s">
        <v>1674</v>
      </c>
      <c r="F277" s="4">
        <v>72</v>
      </c>
      <c r="G277" s="4" t="s">
        <v>15</v>
      </c>
      <c r="H277" s="16">
        <v>6</v>
      </c>
      <c r="I277" s="17">
        <v>0.42721330596562979</v>
      </c>
      <c r="J277" s="4">
        <f>Table_2[[#This Row],[No of Products in one Sale]]*Table_2[[#This Row],[Price of One Product]]</f>
        <v>432</v>
      </c>
      <c r="K277" s="18">
        <f>Table_2[[#This Row],[Revenue-before discount]]*(1-Table_2[[#This Row],[Discount]])</f>
        <v>247.44385182284793</v>
      </c>
      <c r="L277" s="18">
        <f>Table_2[[#This Row],[Revenue]]*Table_2[[#This Row],[Discount]]</f>
        <v>105.7113059781083</v>
      </c>
    </row>
    <row r="278" spans="1:12" x14ac:dyDescent="0.3">
      <c r="A278" s="4" t="s">
        <v>613</v>
      </c>
      <c r="B278" s="4" t="s">
        <v>1669</v>
      </c>
      <c r="C278" s="15">
        <v>44735</v>
      </c>
      <c r="D278" s="4" t="s">
        <v>1673</v>
      </c>
      <c r="E278" s="4" t="s">
        <v>1671</v>
      </c>
      <c r="F278" s="4">
        <v>65</v>
      </c>
      <c r="G278" s="4" t="s">
        <v>15</v>
      </c>
      <c r="H278" s="16">
        <v>13</v>
      </c>
      <c r="I278" s="17">
        <v>0.87108149970897442</v>
      </c>
      <c r="J278" s="4">
        <f>Table_2[[#This Row],[No of Products in one Sale]]*Table_2[[#This Row],[Price of One Product]]</f>
        <v>845</v>
      </c>
      <c r="K278" s="18">
        <f>Table_2[[#This Row],[Revenue-before discount]]*(1-Table_2[[#This Row],[Discount]])</f>
        <v>108.93613274591662</v>
      </c>
      <c r="L278" s="18">
        <f>Table_2[[#This Row],[Revenue]]*Table_2[[#This Row],[Discount]]</f>
        <v>94.892249884808976</v>
      </c>
    </row>
    <row r="279" spans="1:12" x14ac:dyDescent="0.3">
      <c r="A279" s="4" t="s">
        <v>615</v>
      </c>
      <c r="B279" s="4" t="s">
        <v>1672</v>
      </c>
      <c r="C279" s="15">
        <v>44751</v>
      </c>
      <c r="D279" s="4" t="s">
        <v>1676</v>
      </c>
      <c r="E279" s="4" t="s">
        <v>1674</v>
      </c>
      <c r="F279" s="4">
        <v>250</v>
      </c>
      <c r="G279" s="4" t="s">
        <v>20</v>
      </c>
      <c r="H279" s="16">
        <v>1</v>
      </c>
      <c r="I279" s="17">
        <v>2.6358009716956676E-2</v>
      </c>
      <c r="J279" s="4">
        <f>Table_2[[#This Row],[No of Products in one Sale]]*Table_2[[#This Row],[Price of One Product]]</f>
        <v>250</v>
      </c>
      <c r="K279" s="18">
        <f>Table_2[[#This Row],[Revenue-before discount]]*(1-Table_2[[#This Row],[Discount]])</f>
        <v>243.41049757076084</v>
      </c>
      <c r="L279" s="18">
        <f>Table_2[[#This Row],[Revenue]]*Table_2[[#This Row],[Discount]]</f>
        <v>6.4158162601793736</v>
      </c>
    </row>
    <row r="280" spans="1:12" x14ac:dyDescent="0.3">
      <c r="A280" s="4" t="s">
        <v>617</v>
      </c>
      <c r="B280" s="4" t="s">
        <v>1675</v>
      </c>
      <c r="C280" s="15">
        <v>44726</v>
      </c>
      <c r="D280" s="4" t="s">
        <v>1678</v>
      </c>
      <c r="E280" s="4" t="s">
        <v>1674</v>
      </c>
      <c r="F280" s="4">
        <v>130</v>
      </c>
      <c r="G280" s="4" t="s">
        <v>26</v>
      </c>
      <c r="H280" s="16">
        <v>3</v>
      </c>
      <c r="I280" s="17">
        <v>0.77767785740350603</v>
      </c>
      <c r="J280" s="4">
        <f>Table_2[[#This Row],[No of Products in one Sale]]*Table_2[[#This Row],[Price of One Product]]</f>
        <v>390</v>
      </c>
      <c r="K280" s="18">
        <f>Table_2[[#This Row],[Revenue-before discount]]*(1-Table_2[[#This Row],[Discount]])</f>
        <v>86.705635612632648</v>
      </c>
      <c r="L280" s="18">
        <f>Table_2[[#This Row],[Revenue]]*Table_2[[#This Row],[Discount]]</f>
        <v>67.429052928041287</v>
      </c>
    </row>
    <row r="281" spans="1:12" x14ac:dyDescent="0.3">
      <c r="A281" s="4" t="s">
        <v>619</v>
      </c>
      <c r="B281" s="4" t="s">
        <v>1677</v>
      </c>
      <c r="C281" s="15">
        <v>44749</v>
      </c>
      <c r="D281" s="4" t="s">
        <v>1670</v>
      </c>
      <c r="E281" s="4" t="s">
        <v>1674</v>
      </c>
      <c r="F281" s="4">
        <v>72</v>
      </c>
      <c r="G281" s="4" t="s">
        <v>15</v>
      </c>
      <c r="H281" s="16">
        <v>3</v>
      </c>
      <c r="I281" s="17">
        <v>0.68682565144107521</v>
      </c>
      <c r="J281" s="4">
        <f>Table_2[[#This Row],[No of Products in one Sale]]*Table_2[[#This Row],[Price of One Product]]</f>
        <v>216</v>
      </c>
      <c r="K281" s="18">
        <f>Table_2[[#This Row],[Revenue-before discount]]*(1-Table_2[[#This Row],[Discount]])</f>
        <v>67.645659288727757</v>
      </c>
      <c r="L281" s="18">
        <f>Table_2[[#This Row],[Revenue]]*Table_2[[#This Row],[Discount]]</f>
        <v>46.460774008141463</v>
      </c>
    </row>
    <row r="282" spans="1:12" x14ac:dyDescent="0.3">
      <c r="A282" s="4" t="s">
        <v>621</v>
      </c>
      <c r="B282" s="4" t="s">
        <v>1669</v>
      </c>
      <c r="C282" s="15">
        <v>44734</v>
      </c>
      <c r="D282" s="4" t="s">
        <v>1673</v>
      </c>
      <c r="E282" s="4" t="s">
        <v>1674</v>
      </c>
      <c r="F282" s="4">
        <v>65</v>
      </c>
      <c r="G282" s="4" t="s">
        <v>20</v>
      </c>
      <c r="H282" s="16">
        <v>14</v>
      </c>
      <c r="I282" s="17">
        <v>0.58269109940879071</v>
      </c>
      <c r="J282" s="4">
        <f>Table_2[[#This Row],[No of Products in one Sale]]*Table_2[[#This Row],[Price of One Product]]</f>
        <v>910</v>
      </c>
      <c r="K282" s="18">
        <f>Table_2[[#This Row],[Revenue-before discount]]*(1-Table_2[[#This Row],[Discount]])</f>
        <v>379.75109953800046</v>
      </c>
      <c r="L282" s="18">
        <f>Table_2[[#This Row],[Revenue]]*Table_2[[#This Row],[Discount]]</f>
        <v>221.27758569149461</v>
      </c>
    </row>
    <row r="283" spans="1:12" x14ac:dyDescent="0.3">
      <c r="A283" s="4" t="s">
        <v>623</v>
      </c>
      <c r="B283" s="4" t="s">
        <v>1672</v>
      </c>
      <c r="C283" s="15">
        <v>44726</v>
      </c>
      <c r="D283" s="4" t="s">
        <v>1676</v>
      </c>
      <c r="E283" s="4" t="s">
        <v>1674</v>
      </c>
      <c r="F283" s="4">
        <v>250</v>
      </c>
      <c r="G283" s="4" t="s">
        <v>26</v>
      </c>
      <c r="H283" s="16">
        <v>3</v>
      </c>
      <c r="I283" s="17">
        <v>0.44339908275720785</v>
      </c>
      <c r="J283" s="4">
        <f>Table_2[[#This Row],[No of Products in one Sale]]*Table_2[[#This Row],[Price of One Product]]</f>
        <v>750</v>
      </c>
      <c r="K283" s="18">
        <f>Table_2[[#This Row],[Revenue-before discount]]*(1-Table_2[[#This Row],[Discount]])</f>
        <v>417.45068793209413</v>
      </c>
      <c r="L283" s="18">
        <f>Table_2[[#This Row],[Revenue]]*Table_2[[#This Row],[Discount]]</f>
        <v>185.09725212545595</v>
      </c>
    </row>
    <row r="284" spans="1:12" x14ac:dyDescent="0.3">
      <c r="A284" s="4" t="s">
        <v>625</v>
      </c>
      <c r="B284" s="4" t="s">
        <v>1675</v>
      </c>
      <c r="C284" s="15">
        <v>44743</v>
      </c>
      <c r="D284" s="4" t="s">
        <v>1678</v>
      </c>
      <c r="E284" s="4" t="s">
        <v>1671</v>
      </c>
      <c r="F284" s="4">
        <v>130</v>
      </c>
      <c r="G284" s="4" t="s">
        <v>15</v>
      </c>
      <c r="H284" s="16">
        <v>3</v>
      </c>
      <c r="I284" s="17">
        <v>0.12575036810320794</v>
      </c>
      <c r="J284" s="4">
        <f>Table_2[[#This Row],[No of Products in one Sale]]*Table_2[[#This Row],[Price of One Product]]</f>
        <v>390</v>
      </c>
      <c r="K284" s="18">
        <f>Table_2[[#This Row],[Revenue-before discount]]*(1-Table_2[[#This Row],[Discount]])</f>
        <v>340.95735643974888</v>
      </c>
      <c r="L284" s="18">
        <f>Table_2[[#This Row],[Revenue]]*Table_2[[#This Row],[Discount]]</f>
        <v>42.875513079795098</v>
      </c>
    </row>
    <row r="285" spans="1:12" x14ac:dyDescent="0.3">
      <c r="A285" s="4" t="s">
        <v>627</v>
      </c>
      <c r="B285" s="4" t="s">
        <v>1677</v>
      </c>
      <c r="C285" s="15">
        <v>44742</v>
      </c>
      <c r="D285" s="4" t="s">
        <v>1680</v>
      </c>
      <c r="E285" s="4" t="s">
        <v>1674</v>
      </c>
      <c r="F285" s="4">
        <v>60</v>
      </c>
      <c r="G285" s="4" t="s">
        <v>20</v>
      </c>
      <c r="H285" s="16">
        <v>13</v>
      </c>
      <c r="I285" s="17">
        <v>0.58443763111426095</v>
      </c>
      <c r="J285" s="4">
        <f>Table_2[[#This Row],[No of Products in one Sale]]*Table_2[[#This Row],[Price of One Product]]</f>
        <v>780</v>
      </c>
      <c r="K285" s="18">
        <f>Table_2[[#This Row],[Revenue-before discount]]*(1-Table_2[[#This Row],[Discount]])</f>
        <v>324.13864773087647</v>
      </c>
      <c r="L285" s="18">
        <f>Table_2[[#This Row],[Revenue]]*Table_2[[#This Row],[Discount]]</f>
        <v>189.43882343241336</v>
      </c>
    </row>
    <row r="286" spans="1:12" x14ac:dyDescent="0.3">
      <c r="A286" s="4" t="s">
        <v>629</v>
      </c>
      <c r="B286" s="4" t="s">
        <v>1679</v>
      </c>
      <c r="C286" s="15">
        <v>44747</v>
      </c>
      <c r="D286" s="4" t="s">
        <v>1670</v>
      </c>
      <c r="E286" s="4" t="s">
        <v>1671</v>
      </c>
      <c r="F286" s="4">
        <v>72</v>
      </c>
      <c r="G286" s="4" t="s">
        <v>26</v>
      </c>
      <c r="H286" s="16">
        <v>11</v>
      </c>
      <c r="I286" s="17">
        <v>0.20269838427382159</v>
      </c>
      <c r="J286" s="4">
        <f>Table_2[[#This Row],[No of Products in one Sale]]*Table_2[[#This Row],[Price of One Product]]</f>
        <v>792</v>
      </c>
      <c r="K286" s="18">
        <f>Table_2[[#This Row],[Revenue-before discount]]*(1-Table_2[[#This Row],[Discount]])</f>
        <v>631.46287965513329</v>
      </c>
      <c r="L286" s="18">
        <f>Table_2[[#This Row],[Revenue]]*Table_2[[#This Row],[Discount]]</f>
        <v>127.99650543499017</v>
      </c>
    </row>
    <row r="287" spans="1:12" x14ac:dyDescent="0.3">
      <c r="A287" s="4" t="s">
        <v>631</v>
      </c>
      <c r="B287" s="4" t="s">
        <v>1669</v>
      </c>
      <c r="C287" s="15">
        <v>44764</v>
      </c>
      <c r="D287" s="4" t="s">
        <v>1673</v>
      </c>
      <c r="E287" s="4" t="s">
        <v>1674</v>
      </c>
      <c r="F287" s="4">
        <v>65</v>
      </c>
      <c r="G287" s="4" t="s">
        <v>15</v>
      </c>
      <c r="H287" s="16">
        <v>5</v>
      </c>
      <c r="I287" s="17">
        <v>0.34588473967990274</v>
      </c>
      <c r="J287" s="4">
        <f>Table_2[[#This Row],[No of Products in one Sale]]*Table_2[[#This Row],[Price of One Product]]</f>
        <v>325</v>
      </c>
      <c r="K287" s="18">
        <f>Table_2[[#This Row],[Revenue-before discount]]*(1-Table_2[[#This Row],[Discount]])</f>
        <v>212.58745960403161</v>
      </c>
      <c r="L287" s="18">
        <f>Table_2[[#This Row],[Revenue]]*Table_2[[#This Row],[Discount]]</f>
        <v>73.530758124352317</v>
      </c>
    </row>
    <row r="288" spans="1:12" x14ac:dyDescent="0.3">
      <c r="A288" s="4" t="s">
        <v>633</v>
      </c>
      <c r="B288" s="4" t="s">
        <v>1672</v>
      </c>
      <c r="C288" s="15">
        <v>44735</v>
      </c>
      <c r="D288" s="4" t="s">
        <v>1676</v>
      </c>
      <c r="E288" s="4" t="s">
        <v>1671</v>
      </c>
      <c r="F288" s="4">
        <v>250</v>
      </c>
      <c r="G288" s="4" t="s">
        <v>20</v>
      </c>
      <c r="H288" s="16">
        <v>3</v>
      </c>
      <c r="I288" s="17">
        <v>0.44863071332488991</v>
      </c>
      <c r="J288" s="4">
        <f>Table_2[[#This Row],[No of Products in one Sale]]*Table_2[[#This Row],[Price of One Product]]</f>
        <v>750</v>
      </c>
      <c r="K288" s="18">
        <f>Table_2[[#This Row],[Revenue-before discount]]*(1-Table_2[[#This Row],[Discount]])</f>
        <v>413.52696500633255</v>
      </c>
      <c r="L288" s="18">
        <f>Table_2[[#This Row],[Revenue]]*Table_2[[#This Row],[Discount]]</f>
        <v>185.52089728986775</v>
      </c>
    </row>
    <row r="289" spans="1:12" x14ac:dyDescent="0.3">
      <c r="A289" s="4" t="s">
        <v>635</v>
      </c>
      <c r="B289" s="4" t="s">
        <v>1675</v>
      </c>
      <c r="C289" s="15">
        <v>44737</v>
      </c>
      <c r="D289" s="4" t="s">
        <v>1678</v>
      </c>
      <c r="E289" s="4" t="s">
        <v>1674</v>
      </c>
      <c r="F289" s="4">
        <v>130</v>
      </c>
      <c r="G289" s="4" t="s">
        <v>26</v>
      </c>
      <c r="H289" s="16">
        <v>2</v>
      </c>
      <c r="I289" s="17">
        <v>0.41195662281860623</v>
      </c>
      <c r="J289" s="4">
        <f>Table_2[[#This Row],[No of Products in one Sale]]*Table_2[[#This Row],[Price of One Product]]</f>
        <v>260</v>
      </c>
      <c r="K289" s="18">
        <f>Table_2[[#This Row],[Revenue-before discount]]*(1-Table_2[[#This Row],[Discount]])</f>
        <v>152.89127806716238</v>
      </c>
      <c r="L289" s="18">
        <f>Table_2[[#This Row],[Revenue]]*Table_2[[#This Row],[Discount]]</f>
        <v>62.984574570968654</v>
      </c>
    </row>
    <row r="290" spans="1:12" x14ac:dyDescent="0.3">
      <c r="A290" s="4" t="s">
        <v>637</v>
      </c>
      <c r="B290" s="4" t="s">
        <v>1677</v>
      </c>
      <c r="C290" s="15">
        <v>44749</v>
      </c>
      <c r="D290" s="4" t="s">
        <v>1670</v>
      </c>
      <c r="E290" s="4" t="s">
        <v>1671</v>
      </c>
      <c r="F290" s="4">
        <v>72</v>
      </c>
      <c r="G290" s="4" t="s">
        <v>15</v>
      </c>
      <c r="H290" s="16">
        <v>10</v>
      </c>
      <c r="I290" s="17">
        <v>0.78611978286567918</v>
      </c>
      <c r="J290" s="4">
        <f>Table_2[[#This Row],[No of Products in one Sale]]*Table_2[[#This Row],[Price of One Product]]</f>
        <v>720</v>
      </c>
      <c r="K290" s="18">
        <f>Table_2[[#This Row],[Revenue-before discount]]*(1-Table_2[[#This Row],[Discount]])</f>
        <v>153.99375633671099</v>
      </c>
      <c r="L290" s="18">
        <f>Table_2[[#This Row],[Revenue]]*Table_2[[#This Row],[Discount]]</f>
        <v>121.05753829408555</v>
      </c>
    </row>
    <row r="291" spans="1:12" x14ac:dyDescent="0.3">
      <c r="A291" s="4" t="s">
        <v>639</v>
      </c>
      <c r="B291" s="4" t="s">
        <v>1669</v>
      </c>
      <c r="C291" s="15">
        <v>44729</v>
      </c>
      <c r="D291" s="4" t="s">
        <v>1673</v>
      </c>
      <c r="E291" s="4" t="s">
        <v>1674</v>
      </c>
      <c r="F291" s="4">
        <v>65</v>
      </c>
      <c r="G291" s="4" t="s">
        <v>20</v>
      </c>
      <c r="H291" s="16">
        <v>12</v>
      </c>
      <c r="I291" s="17">
        <v>0.82093526112515247</v>
      </c>
      <c r="J291" s="4">
        <f>Table_2[[#This Row],[No of Products in one Sale]]*Table_2[[#This Row],[Price of One Product]]</f>
        <v>780</v>
      </c>
      <c r="K291" s="18">
        <f>Table_2[[#This Row],[Revenue-before discount]]*(1-Table_2[[#This Row],[Discount]])</f>
        <v>139.67049632238107</v>
      </c>
      <c r="L291" s="18">
        <f>Table_2[[#This Row],[Revenue]]*Table_2[[#This Row],[Discount]]</f>
        <v>114.66043536989355</v>
      </c>
    </row>
    <row r="292" spans="1:12" x14ac:dyDescent="0.3">
      <c r="A292" s="4" t="s">
        <v>641</v>
      </c>
      <c r="B292" s="4" t="s">
        <v>1672</v>
      </c>
      <c r="C292" s="15">
        <v>44738</v>
      </c>
      <c r="D292" s="4" t="s">
        <v>1676</v>
      </c>
      <c r="E292" s="4" t="s">
        <v>1671</v>
      </c>
      <c r="F292" s="4">
        <v>250</v>
      </c>
      <c r="G292" s="4" t="s">
        <v>26</v>
      </c>
      <c r="H292" s="16">
        <v>3</v>
      </c>
      <c r="I292" s="17">
        <v>0.5655055849614361</v>
      </c>
      <c r="J292" s="4">
        <f>Table_2[[#This Row],[No of Products in one Sale]]*Table_2[[#This Row],[Price of One Product]]</f>
        <v>750</v>
      </c>
      <c r="K292" s="18">
        <f>Table_2[[#This Row],[Revenue-before discount]]*(1-Table_2[[#This Row],[Discount]])</f>
        <v>325.87081127892293</v>
      </c>
      <c r="L292" s="18">
        <f>Table_2[[#This Row],[Revenue]]*Table_2[[#This Row],[Discount]]</f>
        <v>184.28176375414506</v>
      </c>
    </row>
    <row r="293" spans="1:12" x14ac:dyDescent="0.3">
      <c r="A293" s="4" t="s">
        <v>643</v>
      </c>
      <c r="B293" s="4" t="s">
        <v>1675</v>
      </c>
      <c r="C293" s="15">
        <v>44740</v>
      </c>
      <c r="D293" s="4" t="s">
        <v>1678</v>
      </c>
      <c r="E293" s="4" t="s">
        <v>1674</v>
      </c>
      <c r="F293" s="4">
        <v>130</v>
      </c>
      <c r="G293" s="4" t="s">
        <v>15</v>
      </c>
      <c r="H293" s="16">
        <v>4</v>
      </c>
      <c r="I293" s="17">
        <v>0.48001599413027629</v>
      </c>
      <c r="J293" s="4">
        <f>Table_2[[#This Row],[No of Products in one Sale]]*Table_2[[#This Row],[Price of One Product]]</f>
        <v>520</v>
      </c>
      <c r="K293" s="18">
        <f>Table_2[[#This Row],[Revenue-before discount]]*(1-Table_2[[#This Row],[Discount]])</f>
        <v>270.39168305225633</v>
      </c>
      <c r="L293" s="18">
        <f>Table_2[[#This Row],[Revenue]]*Table_2[[#This Row],[Discount]]</f>
        <v>129.79233254488739</v>
      </c>
    </row>
    <row r="294" spans="1:12" x14ac:dyDescent="0.3">
      <c r="A294" s="4" t="s">
        <v>645</v>
      </c>
      <c r="B294" s="4" t="s">
        <v>1677</v>
      </c>
      <c r="C294" s="15">
        <v>44755</v>
      </c>
      <c r="D294" s="4" t="s">
        <v>1680</v>
      </c>
      <c r="E294" s="4" t="s">
        <v>1671</v>
      </c>
      <c r="F294" s="4">
        <v>60</v>
      </c>
      <c r="G294" s="4" t="s">
        <v>20</v>
      </c>
      <c r="H294" s="16">
        <v>9</v>
      </c>
      <c r="I294" s="17">
        <v>0.80703544305681518</v>
      </c>
      <c r="J294" s="4">
        <f>Table_2[[#This Row],[No of Products in one Sale]]*Table_2[[#This Row],[Price of One Product]]</f>
        <v>540</v>
      </c>
      <c r="K294" s="18">
        <f>Table_2[[#This Row],[Revenue-before discount]]*(1-Table_2[[#This Row],[Discount]])</f>
        <v>104.2008607493198</v>
      </c>
      <c r="L294" s="18">
        <f>Table_2[[#This Row],[Revenue]]*Table_2[[#This Row],[Discount]]</f>
        <v>84.09378782172881</v>
      </c>
    </row>
    <row r="295" spans="1:12" x14ac:dyDescent="0.3">
      <c r="A295" s="4" t="s">
        <v>647</v>
      </c>
      <c r="B295" s="4" t="s">
        <v>1679</v>
      </c>
      <c r="C295" s="15">
        <v>44755</v>
      </c>
      <c r="D295" s="4" t="s">
        <v>1682</v>
      </c>
      <c r="E295" s="4" t="s">
        <v>1674</v>
      </c>
      <c r="F295" s="4">
        <v>95</v>
      </c>
      <c r="G295" s="4" t="s">
        <v>26</v>
      </c>
      <c r="H295" s="16">
        <v>6</v>
      </c>
      <c r="I295" s="17">
        <v>0.13472953271650978</v>
      </c>
      <c r="J295" s="4">
        <f>Table_2[[#This Row],[No of Products in one Sale]]*Table_2[[#This Row],[Price of One Product]]</f>
        <v>570</v>
      </c>
      <c r="K295" s="18">
        <f>Table_2[[#This Row],[Revenue-before discount]]*(1-Table_2[[#This Row],[Discount]])</f>
        <v>493.20416635158944</v>
      </c>
      <c r="L295" s="18">
        <f>Table_2[[#This Row],[Revenue]]*Table_2[[#This Row],[Discount]]</f>
        <v>66.449166866385397</v>
      </c>
    </row>
    <row r="296" spans="1:12" x14ac:dyDescent="0.3">
      <c r="A296" s="4" t="s">
        <v>649</v>
      </c>
      <c r="B296" s="4" t="s">
        <v>1681</v>
      </c>
      <c r="C296" s="15">
        <v>44764</v>
      </c>
      <c r="D296" s="4" t="s">
        <v>1670</v>
      </c>
      <c r="E296" s="4" t="s">
        <v>1671</v>
      </c>
      <c r="F296" s="4">
        <v>72</v>
      </c>
      <c r="G296" s="4" t="s">
        <v>15</v>
      </c>
      <c r="H296" s="16">
        <v>9</v>
      </c>
      <c r="I296" s="17">
        <v>0.53735244514022174</v>
      </c>
      <c r="J296" s="4">
        <f>Table_2[[#This Row],[No of Products in one Sale]]*Table_2[[#This Row],[Price of One Product]]</f>
        <v>648</v>
      </c>
      <c r="K296" s="18">
        <f>Table_2[[#This Row],[Revenue-before discount]]*(1-Table_2[[#This Row],[Discount]])</f>
        <v>299.7956155491363</v>
      </c>
      <c r="L296" s="18">
        <f>Table_2[[#This Row],[Revenue]]*Table_2[[#This Row],[Discount]]</f>
        <v>161.09590705764626</v>
      </c>
    </row>
    <row r="297" spans="1:12" x14ac:dyDescent="0.3">
      <c r="A297" s="4" t="s">
        <v>651</v>
      </c>
      <c r="B297" s="4" t="s">
        <v>1669</v>
      </c>
      <c r="C297" s="15">
        <v>44735</v>
      </c>
      <c r="D297" s="4" t="s">
        <v>1673</v>
      </c>
      <c r="E297" s="4" t="s">
        <v>1674</v>
      </c>
      <c r="F297" s="4">
        <v>65</v>
      </c>
      <c r="G297" s="4" t="s">
        <v>20</v>
      </c>
      <c r="H297" s="16">
        <v>10</v>
      </c>
      <c r="I297" s="17">
        <v>0.86493253723020291</v>
      </c>
      <c r="J297" s="4">
        <f>Table_2[[#This Row],[No of Products in one Sale]]*Table_2[[#This Row],[Price of One Product]]</f>
        <v>650</v>
      </c>
      <c r="K297" s="18">
        <f>Table_2[[#This Row],[Revenue-before discount]]*(1-Table_2[[#This Row],[Discount]])</f>
        <v>87.793850800368105</v>
      </c>
      <c r="L297" s="18">
        <f>Table_2[[#This Row],[Revenue]]*Table_2[[#This Row],[Discount]]</f>
        <v>75.935758125972271</v>
      </c>
    </row>
    <row r="298" spans="1:12" x14ac:dyDescent="0.3">
      <c r="A298" s="4" t="s">
        <v>653</v>
      </c>
      <c r="B298" s="4" t="s">
        <v>1672</v>
      </c>
      <c r="C298" s="15">
        <v>44734</v>
      </c>
      <c r="D298" s="4" t="s">
        <v>1676</v>
      </c>
      <c r="E298" s="4" t="s">
        <v>1671</v>
      </c>
      <c r="F298" s="4">
        <v>250</v>
      </c>
      <c r="G298" s="4" t="s">
        <v>26</v>
      </c>
      <c r="H298" s="16">
        <v>2</v>
      </c>
      <c r="I298" s="17">
        <v>0.14635193252367351</v>
      </c>
      <c r="J298" s="4">
        <f>Table_2[[#This Row],[No of Products in one Sale]]*Table_2[[#This Row],[Price of One Product]]</f>
        <v>500</v>
      </c>
      <c r="K298" s="18">
        <f>Table_2[[#This Row],[Revenue-before discount]]*(1-Table_2[[#This Row],[Discount]])</f>
        <v>426.82403373816322</v>
      </c>
      <c r="L298" s="18">
        <f>Table_2[[#This Row],[Revenue]]*Table_2[[#This Row],[Discount]]</f>
        <v>62.466522185129811</v>
      </c>
    </row>
    <row r="299" spans="1:12" x14ac:dyDescent="0.3">
      <c r="A299" s="4" t="s">
        <v>655</v>
      </c>
      <c r="B299" s="4" t="s">
        <v>1675</v>
      </c>
      <c r="C299" s="15">
        <v>44728</v>
      </c>
      <c r="D299" s="4" t="s">
        <v>1678</v>
      </c>
      <c r="E299" s="4" t="s">
        <v>1674</v>
      </c>
      <c r="F299" s="4">
        <v>130</v>
      </c>
      <c r="G299" s="4" t="s">
        <v>15</v>
      </c>
      <c r="H299" s="16">
        <v>5</v>
      </c>
      <c r="I299" s="17">
        <v>0.49930216593502397</v>
      </c>
      <c r="J299" s="4">
        <f>Table_2[[#This Row],[No of Products in one Sale]]*Table_2[[#This Row],[Price of One Product]]</f>
        <v>650</v>
      </c>
      <c r="K299" s="18">
        <f>Table_2[[#This Row],[Revenue-before discount]]*(1-Table_2[[#This Row],[Discount]])</f>
        <v>325.45359214223441</v>
      </c>
      <c r="L299" s="18">
        <f>Table_2[[#This Row],[Revenue]]*Table_2[[#This Row],[Discount]]</f>
        <v>162.49968346795154</v>
      </c>
    </row>
    <row r="300" spans="1:12" x14ac:dyDescent="0.3">
      <c r="A300" s="4" t="s">
        <v>657</v>
      </c>
      <c r="B300" s="4" t="s">
        <v>1677</v>
      </c>
      <c r="C300" s="15">
        <v>44739</v>
      </c>
      <c r="D300" s="4" t="s">
        <v>1670</v>
      </c>
      <c r="E300" s="4" t="s">
        <v>1671</v>
      </c>
      <c r="F300" s="4">
        <v>72</v>
      </c>
      <c r="G300" s="4" t="s">
        <v>20</v>
      </c>
      <c r="H300" s="16">
        <v>4</v>
      </c>
      <c r="I300" s="17">
        <v>0.16760369217058779</v>
      </c>
      <c r="J300" s="4">
        <f>Table_2[[#This Row],[No of Products in one Sale]]*Table_2[[#This Row],[Price of One Product]]</f>
        <v>288</v>
      </c>
      <c r="K300" s="18">
        <f>Table_2[[#This Row],[Revenue-before discount]]*(1-Table_2[[#This Row],[Discount]])</f>
        <v>239.73013665487071</v>
      </c>
      <c r="L300" s="18">
        <f>Table_2[[#This Row],[Revenue]]*Table_2[[#This Row],[Discount]]</f>
        <v>40.179656027915897</v>
      </c>
    </row>
    <row r="301" spans="1:12" x14ac:dyDescent="0.3">
      <c r="A301" s="4" t="s">
        <v>659</v>
      </c>
      <c r="B301" s="4" t="s">
        <v>1669</v>
      </c>
      <c r="C301" s="15">
        <v>44765</v>
      </c>
      <c r="D301" s="4" t="s">
        <v>1673</v>
      </c>
      <c r="E301" s="4" t="s">
        <v>1674</v>
      </c>
      <c r="F301" s="4">
        <v>65</v>
      </c>
      <c r="G301" s="4" t="s">
        <v>26</v>
      </c>
      <c r="H301" s="16">
        <v>13</v>
      </c>
      <c r="I301" s="17">
        <v>0.57040391639924315</v>
      </c>
      <c r="J301" s="4">
        <f>Table_2[[#This Row],[No of Products in one Sale]]*Table_2[[#This Row],[Price of One Product]]</f>
        <v>845</v>
      </c>
      <c r="K301" s="18">
        <f>Table_2[[#This Row],[Revenue-before discount]]*(1-Table_2[[#This Row],[Discount]])</f>
        <v>363.00869064263952</v>
      </c>
      <c r="L301" s="18">
        <f>Table_2[[#This Row],[Revenue]]*Table_2[[#This Row],[Discount]]</f>
        <v>207.06157882952289</v>
      </c>
    </row>
    <row r="302" spans="1:12" x14ac:dyDescent="0.3">
      <c r="A302" s="4" t="s">
        <v>661</v>
      </c>
      <c r="B302" s="4" t="s">
        <v>1672</v>
      </c>
      <c r="C302" s="15">
        <v>44740</v>
      </c>
      <c r="D302" s="4" t="s">
        <v>1676</v>
      </c>
      <c r="E302" s="4" t="s">
        <v>1674</v>
      </c>
      <c r="F302" s="4">
        <v>250</v>
      </c>
      <c r="G302" s="4" t="s">
        <v>15</v>
      </c>
      <c r="H302" s="16">
        <v>2</v>
      </c>
      <c r="I302" s="17">
        <v>0.35240472893682595</v>
      </c>
      <c r="J302" s="4">
        <f>Table_2[[#This Row],[No of Products in one Sale]]*Table_2[[#This Row],[Price of One Product]]</f>
        <v>500</v>
      </c>
      <c r="K302" s="18">
        <f>Table_2[[#This Row],[Revenue-before discount]]*(1-Table_2[[#This Row],[Discount]])</f>
        <v>323.79763553158705</v>
      </c>
      <c r="L302" s="18">
        <f>Table_2[[#This Row],[Revenue]]*Table_2[[#This Row],[Discount]]</f>
        <v>114.10781797989409</v>
      </c>
    </row>
    <row r="303" spans="1:12" x14ac:dyDescent="0.3">
      <c r="A303" s="4" t="s">
        <v>663</v>
      </c>
      <c r="B303" s="4" t="s">
        <v>1675</v>
      </c>
      <c r="C303" s="15">
        <v>44734</v>
      </c>
      <c r="D303" s="4" t="s">
        <v>1678</v>
      </c>
      <c r="E303" s="4" t="s">
        <v>1674</v>
      </c>
      <c r="F303" s="4">
        <v>130</v>
      </c>
      <c r="G303" s="4" t="s">
        <v>20</v>
      </c>
      <c r="H303" s="16">
        <v>3</v>
      </c>
      <c r="I303" s="17">
        <v>0.11208092156242278</v>
      </c>
      <c r="J303" s="4">
        <f>Table_2[[#This Row],[No of Products in one Sale]]*Table_2[[#This Row],[Price of One Product]]</f>
        <v>390</v>
      </c>
      <c r="K303" s="18">
        <f>Table_2[[#This Row],[Revenue-before discount]]*(1-Table_2[[#This Row],[Discount]])</f>
        <v>346.28844059065511</v>
      </c>
      <c r="L303" s="18">
        <f>Table_2[[#This Row],[Revenue]]*Table_2[[#This Row],[Discount]]</f>
        <v>38.812327547814917</v>
      </c>
    </row>
    <row r="304" spans="1:12" x14ac:dyDescent="0.3">
      <c r="A304" s="4" t="s">
        <v>665</v>
      </c>
      <c r="B304" s="4" t="s">
        <v>1677</v>
      </c>
      <c r="C304" s="15">
        <v>44727</v>
      </c>
      <c r="D304" s="4" t="s">
        <v>1680</v>
      </c>
      <c r="E304" s="4" t="s">
        <v>1674</v>
      </c>
      <c r="F304" s="4">
        <v>60</v>
      </c>
      <c r="G304" s="4" t="s">
        <v>26</v>
      </c>
      <c r="H304" s="16">
        <v>10</v>
      </c>
      <c r="I304" s="17">
        <v>0.57839134647100132</v>
      </c>
      <c r="J304" s="4">
        <f>Table_2[[#This Row],[No of Products in one Sale]]*Table_2[[#This Row],[Price of One Product]]</f>
        <v>600</v>
      </c>
      <c r="K304" s="18">
        <f>Table_2[[#This Row],[Revenue-before discount]]*(1-Table_2[[#This Row],[Discount]])</f>
        <v>252.9651921173992</v>
      </c>
      <c r="L304" s="18">
        <f>Table_2[[#This Row],[Revenue]]*Table_2[[#This Row],[Discount]]</f>
        <v>146.31287807907805</v>
      </c>
    </row>
    <row r="305" spans="1:12" x14ac:dyDescent="0.3">
      <c r="A305" s="4" t="s">
        <v>667</v>
      </c>
      <c r="B305" s="4" t="s">
        <v>1679</v>
      </c>
      <c r="C305" s="15">
        <v>44737</v>
      </c>
      <c r="D305" s="4" t="s">
        <v>1670</v>
      </c>
      <c r="E305" s="4" t="s">
        <v>1674</v>
      </c>
      <c r="F305" s="4">
        <v>72</v>
      </c>
      <c r="G305" s="4" t="s">
        <v>15</v>
      </c>
      <c r="H305" s="16">
        <v>9</v>
      </c>
      <c r="I305" s="17">
        <v>0.18785567306752626</v>
      </c>
      <c r="J305" s="4">
        <f>Table_2[[#This Row],[No of Products in one Sale]]*Table_2[[#This Row],[Price of One Product]]</f>
        <v>648</v>
      </c>
      <c r="K305" s="18">
        <f>Table_2[[#This Row],[Revenue-before discount]]*(1-Table_2[[#This Row],[Discount]])</f>
        <v>526.26952385224297</v>
      </c>
      <c r="L305" s="18">
        <f>Table_2[[#This Row],[Revenue]]*Table_2[[#This Row],[Discount]]</f>
        <v>98.862715618189668</v>
      </c>
    </row>
    <row r="306" spans="1:12" x14ac:dyDescent="0.3">
      <c r="A306" s="4" t="s">
        <v>669</v>
      </c>
      <c r="B306" s="4" t="s">
        <v>1669</v>
      </c>
      <c r="C306" s="15">
        <v>44747</v>
      </c>
      <c r="D306" s="4" t="s">
        <v>1673</v>
      </c>
      <c r="E306" s="4" t="s">
        <v>1671</v>
      </c>
      <c r="F306" s="4">
        <v>65</v>
      </c>
      <c r="G306" s="4" t="s">
        <v>20</v>
      </c>
      <c r="H306" s="16">
        <v>8</v>
      </c>
      <c r="I306" s="17">
        <v>0.69234786906479862</v>
      </c>
      <c r="J306" s="4">
        <f>Table_2[[#This Row],[No of Products in one Sale]]*Table_2[[#This Row],[Price of One Product]]</f>
        <v>520</v>
      </c>
      <c r="K306" s="18">
        <f>Table_2[[#This Row],[Revenue-before discount]]*(1-Table_2[[#This Row],[Discount]])</f>
        <v>159.97910808630473</v>
      </c>
      <c r="L306" s="18">
        <f>Table_2[[#This Row],[Revenue]]*Table_2[[#This Row],[Discount]]</f>
        <v>110.76119457844018</v>
      </c>
    </row>
    <row r="307" spans="1:12" x14ac:dyDescent="0.3">
      <c r="A307" s="4" t="s">
        <v>671</v>
      </c>
      <c r="B307" s="4" t="s">
        <v>1672</v>
      </c>
      <c r="C307" s="15">
        <v>44754</v>
      </c>
      <c r="D307" s="4" t="s">
        <v>1676</v>
      </c>
      <c r="E307" s="4" t="s">
        <v>1674</v>
      </c>
      <c r="F307" s="4">
        <v>250</v>
      </c>
      <c r="G307" s="4" t="s">
        <v>26</v>
      </c>
      <c r="H307" s="16">
        <v>3</v>
      </c>
      <c r="I307" s="17">
        <v>0.7313105471637672</v>
      </c>
      <c r="J307" s="4">
        <f>Table_2[[#This Row],[No of Products in one Sale]]*Table_2[[#This Row],[Price of One Product]]</f>
        <v>750</v>
      </c>
      <c r="K307" s="18">
        <f>Table_2[[#This Row],[Revenue-before discount]]*(1-Table_2[[#This Row],[Discount]])</f>
        <v>201.51708962717461</v>
      </c>
      <c r="L307" s="18">
        <f>Table_2[[#This Row],[Revenue]]*Table_2[[#This Row],[Discount]]</f>
        <v>147.37157307809898</v>
      </c>
    </row>
    <row r="308" spans="1:12" x14ac:dyDescent="0.3">
      <c r="A308" s="4" t="s">
        <v>673</v>
      </c>
      <c r="B308" s="4" t="s">
        <v>1675</v>
      </c>
      <c r="C308" s="15">
        <v>44760</v>
      </c>
      <c r="D308" s="4" t="s">
        <v>1678</v>
      </c>
      <c r="E308" s="4" t="s">
        <v>1671</v>
      </c>
      <c r="F308" s="4">
        <v>130</v>
      </c>
      <c r="G308" s="4" t="s">
        <v>15</v>
      </c>
      <c r="H308" s="16">
        <v>3</v>
      </c>
      <c r="I308" s="17">
        <v>0.39651294953245186</v>
      </c>
      <c r="J308" s="4">
        <f>Table_2[[#This Row],[No of Products in one Sale]]*Table_2[[#This Row],[Price of One Product]]</f>
        <v>390</v>
      </c>
      <c r="K308" s="18">
        <f>Table_2[[#This Row],[Revenue-before discount]]*(1-Table_2[[#This Row],[Discount]])</f>
        <v>235.35994968234377</v>
      </c>
      <c r="L308" s="18">
        <f>Table_2[[#This Row],[Revenue]]*Table_2[[#This Row],[Discount]]</f>
        <v>93.323267850355577</v>
      </c>
    </row>
    <row r="309" spans="1:12" x14ac:dyDescent="0.3">
      <c r="A309" s="4" t="s">
        <v>675</v>
      </c>
      <c r="B309" s="4" t="s">
        <v>1677</v>
      </c>
      <c r="C309" s="15">
        <v>44759</v>
      </c>
      <c r="D309" s="4" t="s">
        <v>1670</v>
      </c>
      <c r="E309" s="4" t="s">
        <v>1674</v>
      </c>
      <c r="F309" s="4">
        <v>72</v>
      </c>
      <c r="G309" s="4" t="s">
        <v>20</v>
      </c>
      <c r="H309" s="16">
        <v>5</v>
      </c>
      <c r="I309" s="17">
        <v>0.47053293956185105</v>
      </c>
      <c r="J309" s="4">
        <f>Table_2[[#This Row],[No of Products in one Sale]]*Table_2[[#This Row],[Price of One Product]]</f>
        <v>360</v>
      </c>
      <c r="K309" s="18">
        <f>Table_2[[#This Row],[Revenue-before discount]]*(1-Table_2[[#This Row],[Discount]])</f>
        <v>190.60814175773362</v>
      </c>
      <c r="L309" s="18">
        <f>Table_2[[#This Row],[Revenue]]*Table_2[[#This Row],[Discount]]</f>
        <v>89.687409245688414</v>
      </c>
    </row>
    <row r="310" spans="1:12" x14ac:dyDescent="0.3">
      <c r="A310" s="4" t="s">
        <v>677</v>
      </c>
      <c r="B310" s="4" t="s">
        <v>1669</v>
      </c>
      <c r="C310" s="15">
        <v>44735</v>
      </c>
      <c r="D310" s="4" t="s">
        <v>1673</v>
      </c>
      <c r="E310" s="4" t="s">
        <v>1671</v>
      </c>
      <c r="F310" s="4">
        <v>65</v>
      </c>
      <c r="G310" s="4" t="s">
        <v>26</v>
      </c>
      <c r="H310" s="16">
        <v>9</v>
      </c>
      <c r="I310" s="17">
        <v>0.9022424845836422</v>
      </c>
      <c r="J310" s="4">
        <f>Table_2[[#This Row],[No of Products in one Sale]]*Table_2[[#This Row],[Price of One Product]]</f>
        <v>585</v>
      </c>
      <c r="K310" s="18">
        <f>Table_2[[#This Row],[Revenue-before discount]]*(1-Table_2[[#This Row],[Discount]])</f>
        <v>57.188146518569312</v>
      </c>
      <c r="L310" s="18">
        <f>Table_2[[#This Row],[Revenue]]*Table_2[[#This Row],[Discount]]</f>
        <v>51.59757540364734</v>
      </c>
    </row>
    <row r="311" spans="1:12" x14ac:dyDescent="0.3">
      <c r="A311" s="4" t="s">
        <v>679</v>
      </c>
      <c r="B311" s="4" t="s">
        <v>1672</v>
      </c>
      <c r="C311" s="15">
        <v>44734</v>
      </c>
      <c r="D311" s="4" t="s">
        <v>1676</v>
      </c>
      <c r="E311" s="4" t="s">
        <v>1674</v>
      </c>
      <c r="F311" s="4">
        <v>250</v>
      </c>
      <c r="G311" s="4" t="s">
        <v>15</v>
      </c>
      <c r="H311" s="16">
        <v>1</v>
      </c>
      <c r="I311" s="17">
        <v>0.25057968884738369</v>
      </c>
      <c r="J311" s="4">
        <f>Table_2[[#This Row],[No of Products in one Sale]]*Table_2[[#This Row],[Price of One Product]]</f>
        <v>250</v>
      </c>
      <c r="K311" s="18">
        <f>Table_2[[#This Row],[Revenue-before discount]]*(1-Table_2[[#This Row],[Discount]])</f>
        <v>187.35507778815409</v>
      </c>
      <c r="L311" s="18">
        <f>Table_2[[#This Row],[Revenue]]*Table_2[[#This Row],[Discount]]</f>
        <v>46.947377096133017</v>
      </c>
    </row>
    <row r="312" spans="1:12" x14ac:dyDescent="0.3">
      <c r="A312" s="4" t="s">
        <v>681</v>
      </c>
      <c r="B312" s="4" t="s">
        <v>1675</v>
      </c>
      <c r="C312" s="15">
        <v>44753</v>
      </c>
      <c r="D312" s="4" t="s">
        <v>1678</v>
      </c>
      <c r="E312" s="4" t="s">
        <v>1671</v>
      </c>
      <c r="F312" s="4">
        <v>130</v>
      </c>
      <c r="G312" s="4" t="s">
        <v>20</v>
      </c>
      <c r="H312" s="16">
        <v>4</v>
      </c>
      <c r="I312" s="17">
        <v>0.56892266919679113</v>
      </c>
      <c r="J312" s="4">
        <f>Table_2[[#This Row],[No of Products in one Sale]]*Table_2[[#This Row],[Price of One Product]]</f>
        <v>520</v>
      </c>
      <c r="K312" s="18">
        <f>Table_2[[#This Row],[Revenue-before discount]]*(1-Table_2[[#This Row],[Discount]])</f>
        <v>224.16021201766861</v>
      </c>
      <c r="L312" s="18">
        <f>Table_2[[#This Row],[Revenue]]*Table_2[[#This Row],[Discount]]</f>
        <v>127.52982614881064</v>
      </c>
    </row>
    <row r="313" spans="1:12" x14ac:dyDescent="0.3">
      <c r="A313" s="4" t="s">
        <v>683</v>
      </c>
      <c r="B313" s="4" t="s">
        <v>1677</v>
      </c>
      <c r="C313" s="15">
        <v>44739</v>
      </c>
      <c r="D313" s="4" t="s">
        <v>1680</v>
      </c>
      <c r="E313" s="4" t="s">
        <v>1674</v>
      </c>
      <c r="F313" s="4">
        <v>60</v>
      </c>
      <c r="G313" s="4" t="s">
        <v>26</v>
      </c>
      <c r="H313" s="16">
        <v>6</v>
      </c>
      <c r="I313" s="17">
        <v>3.357106137416721E-2</v>
      </c>
      <c r="J313" s="4">
        <f>Table_2[[#This Row],[No of Products in one Sale]]*Table_2[[#This Row],[Price of One Product]]</f>
        <v>360</v>
      </c>
      <c r="K313" s="18">
        <f>Table_2[[#This Row],[Revenue-before discount]]*(1-Table_2[[#This Row],[Discount]])</f>
        <v>347.91441790529979</v>
      </c>
      <c r="L313" s="18">
        <f>Table_2[[#This Row],[Revenue]]*Table_2[[#This Row],[Discount]]</f>
        <v>11.679856276456478</v>
      </c>
    </row>
    <row r="314" spans="1:12" x14ac:dyDescent="0.3">
      <c r="A314" s="4" t="s">
        <v>685</v>
      </c>
      <c r="B314" s="4" t="s">
        <v>1679</v>
      </c>
      <c r="C314" s="15">
        <v>44740</v>
      </c>
      <c r="D314" s="4" t="s">
        <v>1682</v>
      </c>
      <c r="E314" s="4" t="s">
        <v>1671</v>
      </c>
      <c r="F314" s="4">
        <v>95</v>
      </c>
      <c r="G314" s="4" t="s">
        <v>15</v>
      </c>
      <c r="H314" s="16">
        <v>4</v>
      </c>
      <c r="I314" s="17">
        <v>0.11797039324964398</v>
      </c>
      <c r="J314" s="4">
        <f>Table_2[[#This Row],[No of Products in one Sale]]*Table_2[[#This Row],[Price of One Product]]</f>
        <v>380</v>
      </c>
      <c r="K314" s="18">
        <f>Table_2[[#This Row],[Revenue-before discount]]*(1-Table_2[[#This Row],[Discount]])</f>
        <v>335.17125056513527</v>
      </c>
      <c r="L314" s="18">
        <f>Table_2[[#This Row],[Revenue]]*Table_2[[#This Row],[Discount]]</f>
        <v>39.540284235143965</v>
      </c>
    </row>
    <row r="315" spans="1:12" x14ac:dyDescent="0.3">
      <c r="A315" s="4" t="s">
        <v>687</v>
      </c>
      <c r="B315" s="4" t="s">
        <v>1681</v>
      </c>
      <c r="C315" s="15">
        <v>44748</v>
      </c>
      <c r="D315" s="4" t="s">
        <v>1670</v>
      </c>
      <c r="E315" s="4" t="s">
        <v>1674</v>
      </c>
      <c r="F315" s="4">
        <v>72</v>
      </c>
      <c r="G315" s="4" t="s">
        <v>20</v>
      </c>
      <c r="H315" s="16">
        <v>8</v>
      </c>
      <c r="I315" s="17">
        <v>2.8176385964748696E-2</v>
      </c>
      <c r="J315" s="4">
        <f>Table_2[[#This Row],[No of Products in one Sale]]*Table_2[[#This Row],[Price of One Product]]</f>
        <v>576</v>
      </c>
      <c r="K315" s="18">
        <f>Table_2[[#This Row],[Revenue-before discount]]*(1-Table_2[[#This Row],[Discount]])</f>
        <v>559.77040168430472</v>
      </c>
      <c r="L315" s="18">
        <f>Table_2[[#This Row],[Revenue]]*Table_2[[#This Row],[Discount]]</f>
        <v>15.772306889499383</v>
      </c>
    </row>
    <row r="316" spans="1:12" x14ac:dyDescent="0.3">
      <c r="A316" s="4" t="s">
        <v>689</v>
      </c>
      <c r="B316" s="4" t="s">
        <v>1669</v>
      </c>
      <c r="C316" s="15">
        <v>44731</v>
      </c>
      <c r="D316" s="4" t="s">
        <v>1673</v>
      </c>
      <c r="E316" s="4" t="s">
        <v>1671</v>
      </c>
      <c r="F316" s="4">
        <v>65</v>
      </c>
      <c r="G316" s="4" t="s">
        <v>26</v>
      </c>
      <c r="H316" s="16">
        <v>8</v>
      </c>
      <c r="I316" s="17">
        <v>0.66941136725758887</v>
      </c>
      <c r="J316" s="4">
        <f>Table_2[[#This Row],[No of Products in one Sale]]*Table_2[[#This Row],[Price of One Product]]</f>
        <v>520</v>
      </c>
      <c r="K316" s="18">
        <f>Table_2[[#This Row],[Revenue-before discount]]*(1-Table_2[[#This Row],[Discount]])</f>
        <v>171.90608902605379</v>
      </c>
      <c r="L316" s="18">
        <f>Table_2[[#This Row],[Revenue]]*Table_2[[#This Row],[Discount]]</f>
        <v>115.07589009483546</v>
      </c>
    </row>
    <row r="317" spans="1:12" x14ac:dyDescent="0.3">
      <c r="A317" s="4" t="s">
        <v>691</v>
      </c>
      <c r="B317" s="4" t="s">
        <v>1672</v>
      </c>
      <c r="C317" s="15">
        <v>44763</v>
      </c>
      <c r="D317" s="4" t="s">
        <v>1676</v>
      </c>
      <c r="E317" s="4" t="s">
        <v>1674</v>
      </c>
      <c r="F317" s="4">
        <v>250</v>
      </c>
      <c r="G317" s="4" t="s">
        <v>15</v>
      </c>
      <c r="H317" s="16">
        <v>2</v>
      </c>
      <c r="I317" s="17">
        <v>0.36448172495541775</v>
      </c>
      <c r="J317" s="4">
        <f>Table_2[[#This Row],[No of Products in one Sale]]*Table_2[[#This Row],[Price of One Product]]</f>
        <v>500</v>
      </c>
      <c r="K317" s="18">
        <f>Table_2[[#This Row],[Revenue-before discount]]*(1-Table_2[[#This Row],[Discount]])</f>
        <v>317.7591375222911</v>
      </c>
      <c r="L317" s="18">
        <f>Table_2[[#This Row],[Revenue]]*Table_2[[#This Row],[Discount]]</f>
        <v>115.81739856447047</v>
      </c>
    </row>
    <row r="318" spans="1:12" x14ac:dyDescent="0.3">
      <c r="A318" s="4" t="s">
        <v>693</v>
      </c>
      <c r="B318" s="4" t="s">
        <v>1675</v>
      </c>
      <c r="C318" s="15">
        <v>44733</v>
      </c>
      <c r="D318" s="4" t="s">
        <v>1678</v>
      </c>
      <c r="E318" s="4" t="s">
        <v>1671</v>
      </c>
      <c r="F318" s="4">
        <v>130</v>
      </c>
      <c r="G318" s="4" t="s">
        <v>20</v>
      </c>
      <c r="H318" s="16">
        <v>7</v>
      </c>
      <c r="I318" s="17">
        <v>0.15416488306079768</v>
      </c>
      <c r="J318" s="4">
        <f>Table_2[[#This Row],[No of Products in one Sale]]*Table_2[[#This Row],[Price of One Product]]</f>
        <v>910</v>
      </c>
      <c r="K318" s="18">
        <f>Table_2[[#This Row],[Revenue-before discount]]*(1-Table_2[[#This Row],[Discount]])</f>
        <v>769.70995641467414</v>
      </c>
      <c r="L318" s="18">
        <f>Table_2[[#This Row],[Revenue]]*Table_2[[#This Row],[Discount]]</f>
        <v>118.66224542139992</v>
      </c>
    </row>
    <row r="319" spans="1:12" x14ac:dyDescent="0.3">
      <c r="A319" s="4" t="s">
        <v>695</v>
      </c>
      <c r="B319" s="4" t="s">
        <v>1677</v>
      </c>
      <c r="C319" s="15">
        <v>44746</v>
      </c>
      <c r="D319" s="4" t="s">
        <v>1670</v>
      </c>
      <c r="E319" s="4" t="s">
        <v>1674</v>
      </c>
      <c r="F319" s="4">
        <v>72</v>
      </c>
      <c r="G319" s="4" t="s">
        <v>26</v>
      </c>
      <c r="H319" s="16">
        <v>7</v>
      </c>
      <c r="I319" s="17">
        <v>0.66646609625242947</v>
      </c>
      <c r="J319" s="4">
        <f>Table_2[[#This Row],[No of Products in one Sale]]*Table_2[[#This Row],[Price of One Product]]</f>
        <v>504</v>
      </c>
      <c r="K319" s="18">
        <f>Table_2[[#This Row],[Revenue-before discount]]*(1-Table_2[[#This Row],[Discount]])</f>
        <v>168.10108748877553</v>
      </c>
      <c r="L319" s="18">
        <f>Table_2[[#This Row],[Revenue]]*Table_2[[#This Row],[Discount]]</f>
        <v>112.03367555443235</v>
      </c>
    </row>
    <row r="320" spans="1:12" x14ac:dyDescent="0.3">
      <c r="A320" s="4" t="s">
        <v>697</v>
      </c>
      <c r="B320" s="4" t="s">
        <v>1669</v>
      </c>
      <c r="C320" s="15">
        <v>44755</v>
      </c>
      <c r="D320" s="4" t="s">
        <v>1673</v>
      </c>
      <c r="E320" s="4" t="s">
        <v>1671</v>
      </c>
      <c r="F320" s="4">
        <v>65</v>
      </c>
      <c r="G320" s="4" t="s">
        <v>15</v>
      </c>
      <c r="H320" s="16">
        <v>4</v>
      </c>
      <c r="I320" s="17">
        <v>0.69183752034253276</v>
      </c>
      <c r="J320" s="4">
        <f>Table_2[[#This Row],[No of Products in one Sale]]*Table_2[[#This Row],[Price of One Product]]</f>
        <v>260</v>
      </c>
      <c r="K320" s="18">
        <f>Table_2[[#This Row],[Revenue-before discount]]*(1-Table_2[[#This Row],[Discount]])</f>
        <v>80.122244710941487</v>
      </c>
      <c r="L320" s="18">
        <f>Table_2[[#This Row],[Revenue]]*Table_2[[#This Row],[Discount]]</f>
        <v>55.431575105095369</v>
      </c>
    </row>
    <row r="321" spans="1:12" x14ac:dyDescent="0.3">
      <c r="A321" s="4" t="s">
        <v>699</v>
      </c>
      <c r="B321" s="4" t="s">
        <v>1672</v>
      </c>
      <c r="C321" s="15">
        <v>44755</v>
      </c>
      <c r="D321" s="4" t="s">
        <v>1676</v>
      </c>
      <c r="E321" s="4" t="s">
        <v>1674</v>
      </c>
      <c r="F321" s="4">
        <v>250</v>
      </c>
      <c r="G321" s="4" t="s">
        <v>20</v>
      </c>
      <c r="H321" s="16">
        <v>2</v>
      </c>
      <c r="I321" s="17">
        <v>0.14649599591234685</v>
      </c>
      <c r="J321" s="4">
        <f>Table_2[[#This Row],[No of Products in one Sale]]*Table_2[[#This Row],[Price of One Product]]</f>
        <v>500</v>
      </c>
      <c r="K321" s="18">
        <f>Table_2[[#This Row],[Revenue-before discount]]*(1-Table_2[[#This Row],[Discount]])</f>
        <v>426.75200204382656</v>
      </c>
      <c r="L321" s="18">
        <f>Table_2[[#This Row],[Revenue]]*Table_2[[#This Row],[Discount]]</f>
        <v>62.517459546998253</v>
      </c>
    </row>
    <row r="322" spans="1:12" x14ac:dyDescent="0.3">
      <c r="A322" s="4" t="s">
        <v>701</v>
      </c>
      <c r="B322" s="4" t="s">
        <v>1675</v>
      </c>
      <c r="C322" s="15">
        <v>44727</v>
      </c>
      <c r="D322" s="4" t="s">
        <v>1678</v>
      </c>
      <c r="E322" s="4" t="s">
        <v>1671</v>
      </c>
      <c r="F322" s="4">
        <v>130</v>
      </c>
      <c r="G322" s="4" t="s">
        <v>26</v>
      </c>
      <c r="H322" s="16">
        <v>2</v>
      </c>
      <c r="I322" s="17">
        <v>0.98540635482364014</v>
      </c>
      <c r="J322" s="4">
        <f>Table_2[[#This Row],[No of Products in one Sale]]*Table_2[[#This Row],[Price of One Product]]</f>
        <v>260</v>
      </c>
      <c r="K322" s="18">
        <f>Table_2[[#This Row],[Revenue-before discount]]*(1-Table_2[[#This Row],[Discount]])</f>
        <v>3.7943477458535635</v>
      </c>
      <c r="L322" s="18">
        <f>Table_2[[#This Row],[Revenue]]*Table_2[[#This Row],[Discount]]</f>
        <v>3.7389743811748559</v>
      </c>
    </row>
    <row r="323" spans="1:12" x14ac:dyDescent="0.3">
      <c r="A323" s="4" t="s">
        <v>703</v>
      </c>
      <c r="B323" s="4" t="s">
        <v>1677</v>
      </c>
      <c r="C323" s="15">
        <v>44746</v>
      </c>
      <c r="D323" s="4" t="s">
        <v>1670</v>
      </c>
      <c r="E323" s="4" t="s">
        <v>1674</v>
      </c>
      <c r="F323" s="4">
        <v>72</v>
      </c>
      <c r="G323" s="4" t="s">
        <v>15</v>
      </c>
      <c r="H323" s="16">
        <v>9</v>
      </c>
      <c r="I323" s="17">
        <v>0.32091320735788698</v>
      </c>
      <c r="J323" s="4">
        <f>Table_2[[#This Row],[No of Products in one Sale]]*Table_2[[#This Row],[Price of One Product]]</f>
        <v>648</v>
      </c>
      <c r="K323" s="18">
        <f>Table_2[[#This Row],[Revenue-before discount]]*(1-Table_2[[#This Row],[Discount]])</f>
        <v>440.04824163208923</v>
      </c>
      <c r="L323" s="18">
        <f>Table_2[[#This Row],[Revenue]]*Table_2[[#This Row],[Discount]]</f>
        <v>141.2172926143522</v>
      </c>
    </row>
    <row r="324" spans="1:12" x14ac:dyDescent="0.3">
      <c r="A324" s="4" t="s">
        <v>705</v>
      </c>
      <c r="B324" s="4" t="s">
        <v>1669</v>
      </c>
      <c r="C324" s="15">
        <v>44740</v>
      </c>
      <c r="D324" s="4" t="s">
        <v>1673</v>
      </c>
      <c r="E324" s="4" t="s">
        <v>1674</v>
      </c>
      <c r="F324" s="4">
        <v>65</v>
      </c>
      <c r="G324" s="4" t="s">
        <v>15</v>
      </c>
      <c r="H324" s="16">
        <v>9</v>
      </c>
      <c r="I324" s="17">
        <v>0.94495394109275654</v>
      </c>
      <c r="J324" s="4">
        <f>Table_2[[#This Row],[No of Products in one Sale]]*Table_2[[#This Row],[Price of One Product]]</f>
        <v>585</v>
      </c>
      <c r="K324" s="18">
        <f>Table_2[[#This Row],[Revenue-before discount]]*(1-Table_2[[#This Row],[Discount]])</f>
        <v>32.201944460737423</v>
      </c>
      <c r="L324" s="18">
        <f>Table_2[[#This Row],[Revenue]]*Table_2[[#This Row],[Discount]]</f>
        <v>30.429354329023887</v>
      </c>
    </row>
    <row r="325" spans="1:12" x14ac:dyDescent="0.3">
      <c r="A325" s="4" t="s">
        <v>707</v>
      </c>
      <c r="B325" s="4" t="s">
        <v>1672</v>
      </c>
      <c r="C325" s="15">
        <v>44743</v>
      </c>
      <c r="D325" s="4" t="s">
        <v>1676</v>
      </c>
      <c r="E325" s="4" t="s">
        <v>1674</v>
      </c>
      <c r="F325" s="4">
        <v>250</v>
      </c>
      <c r="G325" s="4" t="s">
        <v>20</v>
      </c>
      <c r="H325" s="16">
        <v>2</v>
      </c>
      <c r="I325" s="17">
        <v>0.50906748027199666</v>
      </c>
      <c r="J325" s="4">
        <f>Table_2[[#This Row],[No of Products in one Sale]]*Table_2[[#This Row],[Price of One Product]]</f>
        <v>500</v>
      </c>
      <c r="K325" s="18">
        <f>Table_2[[#This Row],[Revenue-before discount]]*(1-Table_2[[#This Row],[Discount]])</f>
        <v>245.46625986400167</v>
      </c>
      <c r="L325" s="18">
        <f>Table_2[[#This Row],[Revenue]]*Table_2[[#This Row],[Discount]]</f>
        <v>124.95889040075848</v>
      </c>
    </row>
    <row r="326" spans="1:12" x14ac:dyDescent="0.3">
      <c r="A326" s="4" t="s">
        <v>709</v>
      </c>
      <c r="B326" s="4" t="s">
        <v>1675</v>
      </c>
      <c r="C326" s="15">
        <v>44737</v>
      </c>
      <c r="D326" s="4" t="s">
        <v>1678</v>
      </c>
      <c r="E326" s="4" t="s">
        <v>1674</v>
      </c>
      <c r="F326" s="4">
        <v>130</v>
      </c>
      <c r="G326" s="4" t="s">
        <v>26</v>
      </c>
      <c r="H326" s="16">
        <v>4</v>
      </c>
      <c r="I326" s="17">
        <v>0.66059053266706258</v>
      </c>
      <c r="J326" s="4">
        <f>Table_2[[#This Row],[No of Products in one Sale]]*Table_2[[#This Row],[Price of One Product]]</f>
        <v>520</v>
      </c>
      <c r="K326" s="18">
        <f>Table_2[[#This Row],[Revenue-before discount]]*(1-Table_2[[#This Row],[Discount]])</f>
        <v>176.49292301312747</v>
      </c>
      <c r="L326" s="18">
        <f>Table_2[[#This Row],[Revenue]]*Table_2[[#This Row],[Discount]]</f>
        <v>116.58955402520874</v>
      </c>
    </row>
    <row r="327" spans="1:12" x14ac:dyDescent="0.3">
      <c r="A327" s="4" t="s">
        <v>711</v>
      </c>
      <c r="B327" s="4" t="s">
        <v>1677</v>
      </c>
      <c r="C327" s="15">
        <v>44757</v>
      </c>
      <c r="D327" s="4" t="s">
        <v>1670</v>
      </c>
      <c r="E327" s="4" t="s">
        <v>1674</v>
      </c>
      <c r="F327" s="4">
        <v>72</v>
      </c>
      <c r="G327" s="4" t="s">
        <v>15</v>
      </c>
      <c r="H327" s="16">
        <v>8</v>
      </c>
      <c r="I327" s="17">
        <v>0.89615601403703116</v>
      </c>
      <c r="J327" s="4">
        <f>Table_2[[#This Row],[No of Products in one Sale]]*Table_2[[#This Row],[Price of One Product]]</f>
        <v>576</v>
      </c>
      <c r="K327" s="18">
        <f>Table_2[[#This Row],[Revenue-before discount]]*(1-Table_2[[#This Row],[Discount]])</f>
        <v>59.814135914670054</v>
      </c>
      <c r="L327" s="18">
        <f>Table_2[[#This Row],[Revenue]]*Table_2[[#This Row],[Discount]]</f>
        <v>53.602797624359944</v>
      </c>
    </row>
    <row r="328" spans="1:12" x14ac:dyDescent="0.3">
      <c r="A328" s="4" t="s">
        <v>713</v>
      </c>
      <c r="B328" s="4" t="s">
        <v>1669</v>
      </c>
      <c r="C328" s="15">
        <v>44745</v>
      </c>
      <c r="D328" s="4" t="s">
        <v>1673</v>
      </c>
      <c r="E328" s="4" t="s">
        <v>1671</v>
      </c>
      <c r="F328" s="4">
        <v>65</v>
      </c>
      <c r="G328" s="4" t="s">
        <v>20</v>
      </c>
      <c r="H328" s="16">
        <v>8</v>
      </c>
      <c r="I328" s="17">
        <v>0.133950017527805</v>
      </c>
      <c r="J328" s="4">
        <f>Table_2[[#This Row],[No of Products in one Sale]]*Table_2[[#This Row],[Price of One Product]]</f>
        <v>520</v>
      </c>
      <c r="K328" s="18">
        <f>Table_2[[#This Row],[Revenue-before discount]]*(1-Table_2[[#This Row],[Discount]])</f>
        <v>450.34599088554143</v>
      </c>
      <c r="L328" s="18">
        <f>Table_2[[#This Row],[Revenue]]*Table_2[[#This Row],[Discount]]</f>
        <v>60.323853372694984</v>
      </c>
    </row>
    <row r="329" spans="1:12" x14ac:dyDescent="0.3">
      <c r="A329" s="4" t="s">
        <v>715</v>
      </c>
      <c r="B329" s="4" t="s">
        <v>1672</v>
      </c>
      <c r="C329" s="15">
        <v>44760</v>
      </c>
      <c r="D329" s="4" t="s">
        <v>1676</v>
      </c>
      <c r="E329" s="4" t="s">
        <v>1674</v>
      </c>
      <c r="F329" s="4">
        <v>250</v>
      </c>
      <c r="G329" s="4" t="s">
        <v>26</v>
      </c>
      <c r="H329" s="16">
        <v>4</v>
      </c>
      <c r="I329" s="17">
        <v>0.3823797297998468</v>
      </c>
      <c r="J329" s="4">
        <f>Table_2[[#This Row],[No of Products in one Sale]]*Table_2[[#This Row],[Price of One Product]]</f>
        <v>1000</v>
      </c>
      <c r="K329" s="18">
        <f>Table_2[[#This Row],[Revenue-before discount]]*(1-Table_2[[#This Row],[Discount]])</f>
        <v>617.62027020015319</v>
      </c>
      <c r="L329" s="18">
        <f>Table_2[[#This Row],[Revenue]]*Table_2[[#This Row],[Discount]]</f>
        <v>236.16547203804294</v>
      </c>
    </row>
    <row r="330" spans="1:12" x14ac:dyDescent="0.3">
      <c r="A330" s="4" t="s">
        <v>717</v>
      </c>
      <c r="B330" s="4" t="s">
        <v>1675</v>
      </c>
      <c r="C330" s="15">
        <v>44750</v>
      </c>
      <c r="D330" s="4" t="s">
        <v>1678</v>
      </c>
      <c r="E330" s="4" t="s">
        <v>1671</v>
      </c>
      <c r="F330" s="4">
        <v>130</v>
      </c>
      <c r="G330" s="4" t="s">
        <v>15</v>
      </c>
      <c r="H330" s="16">
        <v>2</v>
      </c>
      <c r="I330" s="17">
        <v>0.15073825601342095</v>
      </c>
      <c r="J330" s="4">
        <f>Table_2[[#This Row],[No of Products in one Sale]]*Table_2[[#This Row],[Price of One Product]]</f>
        <v>260</v>
      </c>
      <c r="K330" s="18">
        <f>Table_2[[#This Row],[Revenue-before discount]]*(1-Table_2[[#This Row],[Discount]])</f>
        <v>220.80805343651056</v>
      </c>
      <c r="L330" s="18">
        <f>Table_2[[#This Row],[Revenue]]*Table_2[[#This Row],[Discount]]</f>
        <v>33.284220888737863</v>
      </c>
    </row>
    <row r="331" spans="1:12" x14ac:dyDescent="0.3">
      <c r="A331" s="4" t="s">
        <v>719</v>
      </c>
      <c r="B331" s="4" t="s">
        <v>1677</v>
      </c>
      <c r="C331" s="15">
        <v>44742</v>
      </c>
      <c r="D331" s="4" t="s">
        <v>1680</v>
      </c>
      <c r="E331" s="4" t="s">
        <v>1674</v>
      </c>
      <c r="F331" s="4">
        <v>60</v>
      </c>
      <c r="G331" s="4" t="s">
        <v>20</v>
      </c>
      <c r="H331" s="16">
        <v>10</v>
      </c>
      <c r="I331" s="17">
        <v>0.96395128247903139</v>
      </c>
      <c r="J331" s="4">
        <f>Table_2[[#This Row],[No of Products in one Sale]]*Table_2[[#This Row],[Price of One Product]]</f>
        <v>600</v>
      </c>
      <c r="K331" s="18">
        <f>Table_2[[#This Row],[Revenue-before discount]]*(1-Table_2[[#This Row],[Discount]])</f>
        <v>21.629230512581167</v>
      </c>
      <c r="L331" s="18">
        <f>Table_2[[#This Row],[Revenue]]*Table_2[[#This Row],[Discount]]</f>
        <v>20.849524491637212</v>
      </c>
    </row>
    <row r="332" spans="1:12" x14ac:dyDescent="0.3">
      <c r="A332" s="4" t="s">
        <v>721</v>
      </c>
      <c r="B332" s="4" t="s">
        <v>1679</v>
      </c>
      <c r="C332" s="15">
        <v>44754</v>
      </c>
      <c r="D332" s="4" t="s">
        <v>1670</v>
      </c>
      <c r="E332" s="4" t="s">
        <v>1671</v>
      </c>
      <c r="F332" s="4">
        <v>72</v>
      </c>
      <c r="G332" s="4" t="s">
        <v>26</v>
      </c>
      <c r="H332" s="16">
        <v>5</v>
      </c>
      <c r="I332" s="17">
        <v>0.93894083705684528</v>
      </c>
      <c r="J332" s="4">
        <f>Table_2[[#This Row],[No of Products in one Sale]]*Table_2[[#This Row],[Price of One Product]]</f>
        <v>360</v>
      </c>
      <c r="K332" s="18">
        <f>Table_2[[#This Row],[Revenue-before discount]]*(1-Table_2[[#This Row],[Discount]])</f>
        <v>21.9812986595357</v>
      </c>
      <c r="L332" s="18">
        <f>Table_2[[#This Row],[Revenue]]*Table_2[[#This Row],[Discount]]</f>
        <v>20.639138962980962</v>
      </c>
    </row>
    <row r="333" spans="1:12" x14ac:dyDescent="0.3">
      <c r="A333" s="4" t="s">
        <v>723</v>
      </c>
      <c r="B333" s="4" t="s">
        <v>1669</v>
      </c>
      <c r="C333" s="15">
        <v>44746</v>
      </c>
      <c r="D333" s="4" t="s">
        <v>1673</v>
      </c>
      <c r="E333" s="4" t="s">
        <v>1674</v>
      </c>
      <c r="F333" s="4">
        <v>65</v>
      </c>
      <c r="G333" s="4" t="s">
        <v>15</v>
      </c>
      <c r="H333" s="16">
        <v>7</v>
      </c>
      <c r="I333" s="17">
        <v>0.90335270578489546</v>
      </c>
      <c r="J333" s="4">
        <f>Table_2[[#This Row],[No of Products in one Sale]]*Table_2[[#This Row],[Price of One Product]]</f>
        <v>455</v>
      </c>
      <c r="K333" s="18">
        <f>Table_2[[#This Row],[Revenue-before discount]]*(1-Table_2[[#This Row],[Discount]])</f>
        <v>43.974518867872568</v>
      </c>
      <c r="L333" s="18">
        <f>Table_2[[#This Row],[Revenue]]*Table_2[[#This Row],[Discount]]</f>
        <v>39.724500604881619</v>
      </c>
    </row>
    <row r="334" spans="1:12" x14ac:dyDescent="0.3">
      <c r="A334" s="4" t="s">
        <v>725</v>
      </c>
      <c r="B334" s="4" t="s">
        <v>1672</v>
      </c>
      <c r="C334" s="15">
        <v>44752</v>
      </c>
      <c r="D334" s="4" t="s">
        <v>1676</v>
      </c>
      <c r="E334" s="4" t="s">
        <v>1671</v>
      </c>
      <c r="F334" s="4">
        <v>250</v>
      </c>
      <c r="G334" s="4" t="s">
        <v>20</v>
      </c>
      <c r="H334" s="16">
        <v>2</v>
      </c>
      <c r="I334" s="17">
        <v>0.62209777321995885</v>
      </c>
      <c r="J334" s="4">
        <f>Table_2[[#This Row],[No of Products in one Sale]]*Table_2[[#This Row],[Price of One Product]]</f>
        <v>500</v>
      </c>
      <c r="K334" s="18">
        <f>Table_2[[#This Row],[Revenue-before discount]]*(1-Table_2[[#This Row],[Discount]])</f>
        <v>188.95111339002057</v>
      </c>
      <c r="L334" s="18">
        <f>Table_2[[#This Row],[Revenue]]*Table_2[[#This Row],[Discount]]</f>
        <v>117.54606688736375</v>
      </c>
    </row>
    <row r="335" spans="1:12" x14ac:dyDescent="0.3">
      <c r="A335" s="4" t="s">
        <v>727</v>
      </c>
      <c r="B335" s="4" t="s">
        <v>1675</v>
      </c>
      <c r="C335" s="15">
        <v>44725</v>
      </c>
      <c r="D335" s="4" t="s">
        <v>1678</v>
      </c>
      <c r="E335" s="4" t="s">
        <v>1674</v>
      </c>
      <c r="F335" s="4">
        <v>130</v>
      </c>
      <c r="G335" s="4" t="s">
        <v>26</v>
      </c>
      <c r="H335" s="16">
        <v>5</v>
      </c>
      <c r="I335" s="17">
        <v>6.1676790443396468E-2</v>
      </c>
      <c r="J335" s="4">
        <f>Table_2[[#This Row],[No of Products in one Sale]]*Table_2[[#This Row],[Price of One Product]]</f>
        <v>650</v>
      </c>
      <c r="K335" s="18">
        <f>Table_2[[#This Row],[Revenue-before discount]]*(1-Table_2[[#This Row],[Discount]])</f>
        <v>609.9100862117923</v>
      </c>
      <c r="L335" s="18">
        <f>Table_2[[#This Row],[Revenue]]*Table_2[[#This Row],[Discount]]</f>
        <v>37.617296576598591</v>
      </c>
    </row>
    <row r="336" spans="1:12" x14ac:dyDescent="0.3">
      <c r="A336" s="4" t="s">
        <v>729</v>
      </c>
      <c r="B336" s="4" t="s">
        <v>1677</v>
      </c>
      <c r="C336" s="15">
        <v>44734</v>
      </c>
      <c r="D336" s="4" t="s">
        <v>1670</v>
      </c>
      <c r="E336" s="4" t="s">
        <v>1671</v>
      </c>
      <c r="F336" s="4">
        <v>72</v>
      </c>
      <c r="G336" s="4" t="s">
        <v>15</v>
      </c>
      <c r="H336" s="16">
        <v>12</v>
      </c>
      <c r="I336" s="17">
        <v>0.49213521317421138</v>
      </c>
      <c r="J336" s="4">
        <f>Table_2[[#This Row],[No of Products in one Sale]]*Table_2[[#This Row],[Price of One Product]]</f>
        <v>864</v>
      </c>
      <c r="K336" s="18">
        <f>Table_2[[#This Row],[Revenue-before discount]]*(1-Table_2[[#This Row],[Discount]])</f>
        <v>438.79517581748138</v>
      </c>
      <c r="L336" s="18">
        <f>Table_2[[#This Row],[Revenue]]*Table_2[[#This Row],[Discount]]</f>
        <v>215.94655739075176</v>
      </c>
    </row>
    <row r="337" spans="1:12" x14ac:dyDescent="0.3">
      <c r="A337" s="4" t="s">
        <v>731</v>
      </c>
      <c r="B337" s="4" t="s">
        <v>1669</v>
      </c>
      <c r="C337" s="15">
        <v>44761</v>
      </c>
      <c r="D337" s="4" t="s">
        <v>1673</v>
      </c>
      <c r="E337" s="4" t="s">
        <v>1674</v>
      </c>
      <c r="F337" s="4">
        <v>65</v>
      </c>
      <c r="G337" s="4" t="s">
        <v>20</v>
      </c>
      <c r="H337" s="16">
        <v>9</v>
      </c>
      <c r="I337" s="17">
        <v>0.69552711985994919</v>
      </c>
      <c r="J337" s="4">
        <f>Table_2[[#This Row],[No of Products in one Sale]]*Table_2[[#This Row],[Price of One Product]]</f>
        <v>585</v>
      </c>
      <c r="K337" s="18">
        <f>Table_2[[#This Row],[Revenue-before discount]]*(1-Table_2[[#This Row],[Discount]])</f>
        <v>178.11663488192971</v>
      </c>
      <c r="L337" s="18">
        <f>Table_2[[#This Row],[Revenue]]*Table_2[[#This Row],[Discount]]</f>
        <v>123.88495005857473</v>
      </c>
    </row>
    <row r="338" spans="1:12" x14ac:dyDescent="0.3">
      <c r="A338" s="4" t="s">
        <v>733</v>
      </c>
      <c r="B338" s="4" t="s">
        <v>1672</v>
      </c>
      <c r="C338" s="15">
        <v>44735</v>
      </c>
      <c r="D338" s="4" t="s">
        <v>1676</v>
      </c>
      <c r="E338" s="4" t="s">
        <v>1671</v>
      </c>
      <c r="F338" s="4">
        <v>250</v>
      </c>
      <c r="G338" s="4" t="s">
        <v>26</v>
      </c>
      <c r="H338" s="16">
        <v>4</v>
      </c>
      <c r="I338" s="17">
        <v>0.54528907278354111</v>
      </c>
      <c r="J338" s="4">
        <f>Table_2[[#This Row],[No of Products in one Sale]]*Table_2[[#This Row],[Price of One Product]]</f>
        <v>1000</v>
      </c>
      <c r="K338" s="18">
        <f>Table_2[[#This Row],[Revenue-before discount]]*(1-Table_2[[#This Row],[Discount]])</f>
        <v>454.71092721645891</v>
      </c>
      <c r="L338" s="18">
        <f>Table_2[[#This Row],[Revenue]]*Table_2[[#This Row],[Discount]]</f>
        <v>247.94889988640713</v>
      </c>
    </row>
    <row r="339" spans="1:12" x14ac:dyDescent="0.3">
      <c r="A339" s="4" t="s">
        <v>735</v>
      </c>
      <c r="B339" s="4" t="s">
        <v>1675</v>
      </c>
      <c r="C339" s="15">
        <v>44753</v>
      </c>
      <c r="D339" s="4" t="s">
        <v>1678</v>
      </c>
      <c r="E339" s="4" t="s">
        <v>1674</v>
      </c>
      <c r="F339" s="4">
        <v>130</v>
      </c>
      <c r="G339" s="4" t="s">
        <v>15</v>
      </c>
      <c r="H339" s="16">
        <v>4</v>
      </c>
      <c r="I339" s="17">
        <v>0.35199536538224718</v>
      </c>
      <c r="J339" s="4">
        <f>Table_2[[#This Row],[No of Products in one Sale]]*Table_2[[#This Row],[Price of One Product]]</f>
        <v>520</v>
      </c>
      <c r="K339" s="18">
        <f>Table_2[[#This Row],[Revenue-before discount]]*(1-Table_2[[#This Row],[Discount]])</f>
        <v>336.96241000123149</v>
      </c>
      <c r="L339" s="18">
        <f>Table_2[[#This Row],[Revenue]]*Table_2[[#This Row],[Discount]]</f>
        <v>118.60920662846605</v>
      </c>
    </row>
    <row r="340" spans="1:12" x14ac:dyDescent="0.3">
      <c r="A340" s="4" t="s">
        <v>737</v>
      </c>
      <c r="B340" s="4" t="s">
        <v>1677</v>
      </c>
      <c r="C340" s="15">
        <v>44732</v>
      </c>
      <c r="D340" s="4" t="s">
        <v>1680</v>
      </c>
      <c r="E340" s="4" t="s">
        <v>1671</v>
      </c>
      <c r="F340" s="4">
        <v>60</v>
      </c>
      <c r="G340" s="4" t="s">
        <v>20</v>
      </c>
      <c r="H340" s="16">
        <v>6</v>
      </c>
      <c r="I340" s="17">
        <v>6.0292533629099143E-2</v>
      </c>
      <c r="J340" s="4">
        <f>Table_2[[#This Row],[No of Products in one Sale]]*Table_2[[#This Row],[Price of One Product]]</f>
        <v>360</v>
      </c>
      <c r="K340" s="18">
        <f>Table_2[[#This Row],[Revenue-before discount]]*(1-Table_2[[#This Row],[Discount]])</f>
        <v>338.29468789352433</v>
      </c>
      <c r="L340" s="18">
        <f>Table_2[[#This Row],[Revenue]]*Table_2[[#This Row],[Discount]]</f>
        <v>20.396643846365915</v>
      </c>
    </row>
    <row r="341" spans="1:12" x14ac:dyDescent="0.3">
      <c r="A341" s="4" t="s">
        <v>739</v>
      </c>
      <c r="B341" s="4" t="s">
        <v>1679</v>
      </c>
      <c r="C341" s="15">
        <v>44748</v>
      </c>
      <c r="D341" s="4" t="s">
        <v>1682</v>
      </c>
      <c r="E341" s="4" t="s">
        <v>1674</v>
      </c>
      <c r="F341" s="4">
        <v>95</v>
      </c>
      <c r="G341" s="4" t="s">
        <v>26</v>
      </c>
      <c r="H341" s="16">
        <v>7</v>
      </c>
      <c r="I341" s="17">
        <v>4.1434457281700587E-2</v>
      </c>
      <c r="J341" s="4">
        <f>Table_2[[#This Row],[No of Products in one Sale]]*Table_2[[#This Row],[Price of One Product]]</f>
        <v>665</v>
      </c>
      <c r="K341" s="18">
        <f>Table_2[[#This Row],[Revenue-before discount]]*(1-Table_2[[#This Row],[Discount]])</f>
        <v>637.44608590766916</v>
      </c>
      <c r="L341" s="18">
        <f>Table_2[[#This Row],[Revenue]]*Table_2[[#This Row],[Discount]]</f>
        <v>26.412232615928559</v>
      </c>
    </row>
    <row r="342" spans="1:12" x14ac:dyDescent="0.3">
      <c r="A342" s="4" t="s">
        <v>741</v>
      </c>
      <c r="B342" s="4" t="s">
        <v>1681</v>
      </c>
      <c r="C342" s="15">
        <v>44731</v>
      </c>
      <c r="D342" s="4" t="s">
        <v>1670</v>
      </c>
      <c r="E342" s="4" t="s">
        <v>1671</v>
      </c>
      <c r="F342" s="4">
        <v>72</v>
      </c>
      <c r="G342" s="4" t="s">
        <v>15</v>
      </c>
      <c r="H342" s="16">
        <v>3</v>
      </c>
      <c r="I342" s="17">
        <v>0.29516274884520199</v>
      </c>
      <c r="J342" s="4">
        <f>Table_2[[#This Row],[No of Products in one Sale]]*Table_2[[#This Row],[Price of One Product]]</f>
        <v>216</v>
      </c>
      <c r="K342" s="18">
        <f>Table_2[[#This Row],[Revenue-before discount]]*(1-Table_2[[#This Row],[Discount]])</f>
        <v>152.24484624943636</v>
      </c>
      <c r="L342" s="18">
        <f>Table_2[[#This Row],[Revenue]]*Table_2[[#This Row],[Discount]]</f>
        <v>44.937007316498779</v>
      </c>
    </row>
    <row r="343" spans="1:12" x14ac:dyDescent="0.3">
      <c r="A343" s="4" t="s">
        <v>743</v>
      </c>
      <c r="B343" s="4" t="s">
        <v>1669</v>
      </c>
      <c r="C343" s="15">
        <v>44725</v>
      </c>
      <c r="D343" s="4" t="s">
        <v>1673</v>
      </c>
      <c r="E343" s="4" t="s">
        <v>1674</v>
      </c>
      <c r="F343" s="4">
        <v>65</v>
      </c>
      <c r="G343" s="4" t="s">
        <v>20</v>
      </c>
      <c r="H343" s="16">
        <v>4</v>
      </c>
      <c r="I343" s="17">
        <v>0.68154294540119276</v>
      </c>
      <c r="J343" s="4">
        <f>Table_2[[#This Row],[No of Products in one Sale]]*Table_2[[#This Row],[Price of One Product]]</f>
        <v>260</v>
      </c>
      <c r="K343" s="18">
        <f>Table_2[[#This Row],[Revenue-before discount]]*(1-Table_2[[#This Row],[Discount]])</f>
        <v>82.798834195689878</v>
      </c>
      <c r="L343" s="18">
        <f>Table_2[[#This Row],[Revenue]]*Table_2[[#This Row],[Discount]]</f>
        <v>56.430961333515476</v>
      </c>
    </row>
    <row r="344" spans="1:12" x14ac:dyDescent="0.3">
      <c r="A344" s="4" t="s">
        <v>745</v>
      </c>
      <c r="B344" s="4" t="s">
        <v>1672</v>
      </c>
      <c r="C344" s="15">
        <v>44753</v>
      </c>
      <c r="D344" s="4" t="s">
        <v>1676</v>
      </c>
      <c r="E344" s="4" t="s">
        <v>1671</v>
      </c>
      <c r="F344" s="4">
        <v>250</v>
      </c>
      <c r="G344" s="4" t="s">
        <v>26</v>
      </c>
      <c r="H344" s="16">
        <v>1</v>
      </c>
      <c r="I344" s="17">
        <v>0.52632346520297391</v>
      </c>
      <c r="J344" s="4">
        <f>Table_2[[#This Row],[No of Products in one Sale]]*Table_2[[#This Row],[Price of One Product]]</f>
        <v>250</v>
      </c>
      <c r="K344" s="18">
        <f>Table_2[[#This Row],[Revenue-before discount]]*(1-Table_2[[#This Row],[Discount]])</f>
        <v>118.41913369925652</v>
      </c>
      <c r="L344" s="18">
        <f>Table_2[[#This Row],[Revenue]]*Table_2[[#This Row],[Discount]]</f>
        <v>62.326768794926956</v>
      </c>
    </row>
    <row r="345" spans="1:12" x14ac:dyDescent="0.3">
      <c r="A345" s="4" t="s">
        <v>747</v>
      </c>
      <c r="B345" s="4" t="s">
        <v>1675</v>
      </c>
      <c r="C345" s="15">
        <v>44738</v>
      </c>
      <c r="D345" s="4" t="s">
        <v>1678</v>
      </c>
      <c r="E345" s="4" t="s">
        <v>1674</v>
      </c>
      <c r="F345" s="4">
        <v>130</v>
      </c>
      <c r="G345" s="4" t="s">
        <v>15</v>
      </c>
      <c r="H345" s="16">
        <v>6</v>
      </c>
      <c r="I345" s="17">
        <v>5.4437687903536869E-2</v>
      </c>
      <c r="J345" s="4">
        <f>Table_2[[#This Row],[No of Products in one Sale]]*Table_2[[#This Row],[Price of One Product]]</f>
        <v>780</v>
      </c>
      <c r="K345" s="18">
        <f>Table_2[[#This Row],[Revenue-before discount]]*(1-Table_2[[#This Row],[Discount]])</f>
        <v>737.53860343524127</v>
      </c>
      <c r="L345" s="18">
        <f>Table_2[[#This Row],[Revenue]]*Table_2[[#This Row],[Discount]]</f>
        <v>40.149896310618111</v>
      </c>
    </row>
    <row r="346" spans="1:12" x14ac:dyDescent="0.3">
      <c r="A346" s="4" t="s">
        <v>749</v>
      </c>
      <c r="B346" s="4" t="s">
        <v>1677</v>
      </c>
      <c r="C346" s="15">
        <v>44762</v>
      </c>
      <c r="D346" s="4" t="s">
        <v>1670</v>
      </c>
      <c r="E346" s="4" t="s">
        <v>1674</v>
      </c>
      <c r="F346" s="4">
        <v>72</v>
      </c>
      <c r="G346" s="4" t="s">
        <v>20</v>
      </c>
      <c r="H346" s="16">
        <v>10</v>
      </c>
      <c r="I346" s="17">
        <v>0.95350738842174898</v>
      </c>
      <c r="J346" s="4">
        <f>Table_2[[#This Row],[No of Products in one Sale]]*Table_2[[#This Row],[Price of One Product]]</f>
        <v>720</v>
      </c>
      <c r="K346" s="18">
        <f>Table_2[[#This Row],[Revenue-before discount]]*(1-Table_2[[#This Row],[Discount]])</f>
        <v>33.474680336340732</v>
      </c>
      <c r="L346" s="18">
        <f>Table_2[[#This Row],[Revenue]]*Table_2[[#This Row],[Discount]]</f>
        <v>31.918355025757126</v>
      </c>
    </row>
    <row r="347" spans="1:12" x14ac:dyDescent="0.3">
      <c r="A347" s="4" t="s">
        <v>751</v>
      </c>
      <c r="B347" s="4" t="s">
        <v>1669</v>
      </c>
      <c r="C347" s="15">
        <v>44756</v>
      </c>
      <c r="D347" s="4" t="s">
        <v>1673</v>
      </c>
      <c r="E347" s="4" t="s">
        <v>1674</v>
      </c>
      <c r="F347" s="4">
        <v>65</v>
      </c>
      <c r="G347" s="4" t="s">
        <v>26</v>
      </c>
      <c r="H347" s="16">
        <v>4</v>
      </c>
      <c r="I347" s="17">
        <v>0.46726651348176196</v>
      </c>
      <c r="J347" s="4">
        <f>Table_2[[#This Row],[No of Products in one Sale]]*Table_2[[#This Row],[Price of One Product]]</f>
        <v>260</v>
      </c>
      <c r="K347" s="18">
        <f>Table_2[[#This Row],[Revenue-before discount]]*(1-Table_2[[#This Row],[Discount]])</f>
        <v>138.5107064947419</v>
      </c>
      <c r="L347" s="18">
        <f>Table_2[[#This Row],[Revenue]]*Table_2[[#This Row],[Discount]]</f>
        <v>64.721414903693685</v>
      </c>
    </row>
    <row r="348" spans="1:12" x14ac:dyDescent="0.3">
      <c r="A348" s="4" t="s">
        <v>753</v>
      </c>
      <c r="B348" s="4" t="s">
        <v>1672</v>
      </c>
      <c r="C348" s="15">
        <v>44744</v>
      </c>
      <c r="D348" s="4" t="s">
        <v>1676</v>
      </c>
      <c r="E348" s="4" t="s">
        <v>1674</v>
      </c>
      <c r="F348" s="4">
        <v>250</v>
      </c>
      <c r="G348" s="4" t="s">
        <v>15</v>
      </c>
      <c r="H348" s="16">
        <v>2</v>
      </c>
      <c r="I348" s="17">
        <v>0.6015089815611987</v>
      </c>
      <c r="J348" s="4">
        <f>Table_2[[#This Row],[No of Products in one Sale]]*Table_2[[#This Row],[Price of One Product]]</f>
        <v>500</v>
      </c>
      <c r="K348" s="18">
        <f>Table_2[[#This Row],[Revenue-before discount]]*(1-Table_2[[#This Row],[Discount]])</f>
        <v>199.24550921940065</v>
      </c>
      <c r="L348" s="18">
        <f>Table_2[[#This Row],[Revenue]]*Table_2[[#This Row],[Discount]]</f>
        <v>119.84796333120411</v>
      </c>
    </row>
    <row r="349" spans="1:12" x14ac:dyDescent="0.3">
      <c r="A349" s="4" t="s">
        <v>755</v>
      </c>
      <c r="B349" s="4" t="s">
        <v>1675</v>
      </c>
      <c r="C349" s="15">
        <v>44753</v>
      </c>
      <c r="D349" s="4" t="s">
        <v>1678</v>
      </c>
      <c r="E349" s="4" t="s">
        <v>1674</v>
      </c>
      <c r="F349" s="4">
        <v>130</v>
      </c>
      <c r="G349" s="4" t="s">
        <v>20</v>
      </c>
      <c r="H349" s="16">
        <v>7</v>
      </c>
      <c r="I349" s="17">
        <v>0.17158764742187849</v>
      </c>
      <c r="J349" s="4">
        <f>Table_2[[#This Row],[No of Products in one Sale]]*Table_2[[#This Row],[Price of One Product]]</f>
        <v>910</v>
      </c>
      <c r="K349" s="18">
        <f>Table_2[[#This Row],[Revenue-before discount]]*(1-Table_2[[#This Row],[Discount]])</f>
        <v>753.85524084609062</v>
      </c>
      <c r="L349" s="18">
        <f>Table_2[[#This Row],[Revenue]]*Table_2[[#This Row],[Discount]]</f>
        <v>129.3522472734343</v>
      </c>
    </row>
    <row r="350" spans="1:12" x14ac:dyDescent="0.3">
      <c r="A350" s="4" t="s">
        <v>757</v>
      </c>
      <c r="B350" s="4" t="s">
        <v>1677</v>
      </c>
      <c r="C350" s="15">
        <v>44762</v>
      </c>
      <c r="D350" s="4" t="s">
        <v>1680</v>
      </c>
      <c r="E350" s="4" t="s">
        <v>1671</v>
      </c>
      <c r="F350" s="4">
        <v>60</v>
      </c>
      <c r="G350" s="4" t="s">
        <v>26</v>
      </c>
      <c r="H350" s="16">
        <v>11</v>
      </c>
      <c r="I350" s="17">
        <v>0.44731050880102885</v>
      </c>
      <c r="J350" s="4">
        <f>Table_2[[#This Row],[No of Products in one Sale]]*Table_2[[#This Row],[Price of One Product]]</f>
        <v>660</v>
      </c>
      <c r="K350" s="18">
        <f>Table_2[[#This Row],[Revenue-before discount]]*(1-Table_2[[#This Row],[Discount]])</f>
        <v>364.77506419132095</v>
      </c>
      <c r="L350" s="18">
        <f>Table_2[[#This Row],[Revenue]]*Table_2[[#This Row],[Discount]]</f>
        <v>163.16771956134772</v>
      </c>
    </row>
    <row r="351" spans="1:12" x14ac:dyDescent="0.3">
      <c r="A351" s="4" t="s">
        <v>759</v>
      </c>
      <c r="B351" s="4" t="s">
        <v>1679</v>
      </c>
      <c r="C351" s="15">
        <v>44740</v>
      </c>
      <c r="D351" s="4" t="s">
        <v>1670</v>
      </c>
      <c r="E351" s="4" t="s">
        <v>1674</v>
      </c>
      <c r="F351" s="4">
        <v>72</v>
      </c>
      <c r="G351" s="4" t="s">
        <v>15</v>
      </c>
      <c r="H351" s="16">
        <v>8</v>
      </c>
      <c r="I351" s="17">
        <v>0.54246953050958213</v>
      </c>
      <c r="J351" s="4">
        <f>Table_2[[#This Row],[No of Products in one Sale]]*Table_2[[#This Row],[Price of One Product]]</f>
        <v>576</v>
      </c>
      <c r="K351" s="18">
        <f>Table_2[[#This Row],[Revenue-before discount]]*(1-Table_2[[#This Row],[Discount]])</f>
        <v>263.53755042648072</v>
      </c>
      <c r="L351" s="18">
        <f>Table_2[[#This Row],[Revenue]]*Table_2[[#This Row],[Discount]]</f>
        <v>142.96109125149832</v>
      </c>
    </row>
    <row r="352" spans="1:12" x14ac:dyDescent="0.3">
      <c r="A352" s="4" t="s">
        <v>761</v>
      </c>
      <c r="B352" s="4" t="s">
        <v>1669</v>
      </c>
      <c r="C352" s="15">
        <v>44729</v>
      </c>
      <c r="D352" s="4" t="s">
        <v>1673</v>
      </c>
      <c r="E352" s="4" t="s">
        <v>1671</v>
      </c>
      <c r="F352" s="4">
        <v>65</v>
      </c>
      <c r="G352" s="4" t="s">
        <v>20</v>
      </c>
      <c r="H352" s="16">
        <v>11</v>
      </c>
      <c r="I352" s="17">
        <v>0.50484804947298401</v>
      </c>
      <c r="J352" s="4">
        <f>Table_2[[#This Row],[No of Products in one Sale]]*Table_2[[#This Row],[Price of One Product]]</f>
        <v>715</v>
      </c>
      <c r="K352" s="18">
        <f>Table_2[[#This Row],[Revenue-before discount]]*(1-Table_2[[#This Row],[Discount]])</f>
        <v>354.03364462681645</v>
      </c>
      <c r="L352" s="18">
        <f>Table_2[[#This Row],[Revenue]]*Table_2[[#This Row],[Discount]]</f>
        <v>178.73319493765987</v>
      </c>
    </row>
    <row r="353" spans="1:12" x14ac:dyDescent="0.3">
      <c r="A353" s="4" t="s">
        <v>763</v>
      </c>
      <c r="B353" s="4" t="s">
        <v>1672</v>
      </c>
      <c r="C353" s="15">
        <v>44727</v>
      </c>
      <c r="D353" s="4" t="s">
        <v>1676</v>
      </c>
      <c r="E353" s="4" t="s">
        <v>1674</v>
      </c>
      <c r="F353" s="4">
        <v>250</v>
      </c>
      <c r="G353" s="4" t="s">
        <v>26</v>
      </c>
      <c r="H353" s="16">
        <v>4</v>
      </c>
      <c r="I353" s="17">
        <v>9.2316747421295475E-2</v>
      </c>
      <c r="J353" s="4">
        <f>Table_2[[#This Row],[No of Products in one Sale]]*Table_2[[#This Row],[Price of One Product]]</f>
        <v>1000</v>
      </c>
      <c r="K353" s="18">
        <f>Table_2[[#This Row],[Revenue-before discount]]*(1-Table_2[[#This Row],[Discount]])</f>
        <v>907.68325257870447</v>
      </c>
      <c r="L353" s="18">
        <f>Table_2[[#This Row],[Revenue]]*Table_2[[#This Row],[Discount]]</f>
        <v>83.794365566848199</v>
      </c>
    </row>
    <row r="354" spans="1:12" x14ac:dyDescent="0.3">
      <c r="A354" s="4" t="s">
        <v>765</v>
      </c>
      <c r="B354" s="4" t="s">
        <v>1675</v>
      </c>
      <c r="C354" s="15">
        <v>44734</v>
      </c>
      <c r="D354" s="4" t="s">
        <v>1678</v>
      </c>
      <c r="E354" s="4" t="s">
        <v>1671</v>
      </c>
      <c r="F354" s="4">
        <v>130</v>
      </c>
      <c r="G354" s="4" t="s">
        <v>15</v>
      </c>
      <c r="H354" s="16">
        <v>7</v>
      </c>
      <c r="I354" s="17">
        <v>0.34907542272706216</v>
      </c>
      <c r="J354" s="4">
        <f>Table_2[[#This Row],[No of Products in one Sale]]*Table_2[[#This Row],[Price of One Product]]</f>
        <v>910</v>
      </c>
      <c r="K354" s="18">
        <f>Table_2[[#This Row],[Revenue-before discount]]*(1-Table_2[[#This Row],[Discount]])</f>
        <v>592.34136531837339</v>
      </c>
      <c r="L354" s="18">
        <f>Table_2[[#This Row],[Revenue]]*Table_2[[#This Row],[Discount]]</f>
        <v>206.77181249723634</v>
      </c>
    </row>
    <row r="355" spans="1:12" x14ac:dyDescent="0.3">
      <c r="A355" s="4" t="s">
        <v>767</v>
      </c>
      <c r="B355" s="4" t="s">
        <v>1677</v>
      </c>
      <c r="C355" s="15">
        <v>44744</v>
      </c>
      <c r="D355" s="4" t="s">
        <v>1670</v>
      </c>
      <c r="E355" s="4" t="s">
        <v>1674</v>
      </c>
      <c r="F355" s="4">
        <v>72</v>
      </c>
      <c r="G355" s="4" t="s">
        <v>20</v>
      </c>
      <c r="H355" s="16">
        <v>4</v>
      </c>
      <c r="I355" s="17">
        <v>0.90031823580716619</v>
      </c>
      <c r="J355" s="4">
        <f>Table_2[[#This Row],[No of Products in one Sale]]*Table_2[[#This Row],[Price of One Product]]</f>
        <v>288</v>
      </c>
      <c r="K355" s="18">
        <f>Table_2[[#This Row],[Revenue-before discount]]*(1-Table_2[[#This Row],[Discount]])</f>
        <v>28.708348087536137</v>
      </c>
      <c r="L355" s="18">
        <f>Table_2[[#This Row],[Revenue]]*Table_2[[#This Row],[Discount]]</f>
        <v>25.84664930310857</v>
      </c>
    </row>
    <row r="356" spans="1:12" x14ac:dyDescent="0.3">
      <c r="A356" s="4" t="s">
        <v>769</v>
      </c>
      <c r="B356" s="4" t="s">
        <v>1669</v>
      </c>
      <c r="C356" s="15">
        <v>44737</v>
      </c>
      <c r="D356" s="4" t="s">
        <v>1673</v>
      </c>
      <c r="E356" s="4" t="s">
        <v>1671</v>
      </c>
      <c r="F356" s="4">
        <v>65</v>
      </c>
      <c r="G356" s="4" t="s">
        <v>26</v>
      </c>
      <c r="H356" s="16">
        <v>5</v>
      </c>
      <c r="I356" s="17">
        <v>0.18050692795462731</v>
      </c>
      <c r="J356" s="4">
        <f>Table_2[[#This Row],[No of Products in one Sale]]*Table_2[[#This Row],[Price of One Product]]</f>
        <v>325</v>
      </c>
      <c r="K356" s="18">
        <f>Table_2[[#This Row],[Revenue-before discount]]*(1-Table_2[[#This Row],[Discount]])</f>
        <v>266.3352484147461</v>
      </c>
      <c r="L356" s="18">
        <f>Table_2[[#This Row],[Revenue]]*Table_2[[#This Row],[Discount]]</f>
        <v>48.075357497378342</v>
      </c>
    </row>
    <row r="357" spans="1:12" x14ac:dyDescent="0.3">
      <c r="A357" s="4" t="s">
        <v>771</v>
      </c>
      <c r="B357" s="4" t="s">
        <v>1672</v>
      </c>
      <c r="C357" s="15">
        <v>44752</v>
      </c>
      <c r="D357" s="4" t="s">
        <v>1676</v>
      </c>
      <c r="E357" s="4" t="s">
        <v>1674</v>
      </c>
      <c r="F357" s="4">
        <v>250</v>
      </c>
      <c r="G357" s="4" t="s">
        <v>15</v>
      </c>
      <c r="H357" s="16">
        <v>1</v>
      </c>
      <c r="I357" s="17">
        <v>2.5445092820001292E-2</v>
      </c>
      <c r="J357" s="4">
        <f>Table_2[[#This Row],[No of Products in one Sale]]*Table_2[[#This Row],[Price of One Product]]</f>
        <v>250</v>
      </c>
      <c r="K357" s="18">
        <f>Table_2[[#This Row],[Revenue-before discount]]*(1-Table_2[[#This Row],[Discount]])</f>
        <v>243.63872679499968</v>
      </c>
      <c r="L357" s="18">
        <f>Table_2[[#This Row],[Revenue]]*Table_2[[#This Row],[Discount]]</f>
        <v>6.199410017845703</v>
      </c>
    </row>
    <row r="358" spans="1:12" x14ac:dyDescent="0.3">
      <c r="A358" s="4" t="s">
        <v>773</v>
      </c>
      <c r="B358" s="4" t="s">
        <v>1675</v>
      </c>
      <c r="C358" s="15">
        <v>44736</v>
      </c>
      <c r="D358" s="4" t="s">
        <v>1678</v>
      </c>
      <c r="E358" s="4" t="s">
        <v>1671</v>
      </c>
      <c r="F358" s="4">
        <v>130</v>
      </c>
      <c r="G358" s="4" t="s">
        <v>20</v>
      </c>
      <c r="H358" s="16">
        <v>2</v>
      </c>
      <c r="I358" s="17">
        <v>0.79643741142705549</v>
      </c>
      <c r="J358" s="4">
        <f>Table_2[[#This Row],[No of Products in one Sale]]*Table_2[[#This Row],[Price of One Product]]</f>
        <v>260</v>
      </c>
      <c r="K358" s="18">
        <f>Table_2[[#This Row],[Revenue-before discount]]*(1-Table_2[[#This Row],[Discount]])</f>
        <v>52.926273028965575</v>
      </c>
      <c r="L358" s="18">
        <f>Table_2[[#This Row],[Revenue]]*Table_2[[#This Row],[Discount]]</f>
        <v>42.152463887670926</v>
      </c>
    </row>
    <row r="359" spans="1:12" x14ac:dyDescent="0.3">
      <c r="A359" s="4" t="s">
        <v>775</v>
      </c>
      <c r="B359" s="4" t="s">
        <v>1677</v>
      </c>
      <c r="C359" s="15">
        <v>44752</v>
      </c>
      <c r="D359" s="4" t="s">
        <v>1680</v>
      </c>
      <c r="E359" s="4" t="s">
        <v>1674</v>
      </c>
      <c r="F359" s="4">
        <v>60</v>
      </c>
      <c r="G359" s="4" t="s">
        <v>26</v>
      </c>
      <c r="H359" s="16">
        <v>14</v>
      </c>
      <c r="I359" s="17">
        <v>0.16077213359827813</v>
      </c>
      <c r="J359" s="4">
        <f>Table_2[[#This Row],[No of Products in one Sale]]*Table_2[[#This Row],[Price of One Product]]</f>
        <v>840</v>
      </c>
      <c r="K359" s="18">
        <f>Table_2[[#This Row],[Revenue-before discount]]*(1-Table_2[[#This Row],[Discount]])</f>
        <v>704.95140777744632</v>
      </c>
      <c r="L359" s="18">
        <f>Table_2[[#This Row],[Revenue]]*Table_2[[#This Row],[Discount]]</f>
        <v>113.33654191148985</v>
      </c>
    </row>
    <row r="360" spans="1:12" x14ac:dyDescent="0.3">
      <c r="A360" s="4" t="s">
        <v>777</v>
      </c>
      <c r="B360" s="4" t="s">
        <v>1679</v>
      </c>
      <c r="C360" s="15">
        <v>44759</v>
      </c>
      <c r="D360" s="4" t="s">
        <v>1682</v>
      </c>
      <c r="E360" s="4" t="s">
        <v>1671</v>
      </c>
      <c r="F360" s="4">
        <v>95</v>
      </c>
      <c r="G360" s="4" t="s">
        <v>15</v>
      </c>
      <c r="H360" s="16">
        <v>9</v>
      </c>
      <c r="I360" s="17">
        <v>0.24693836978869843</v>
      </c>
      <c r="J360" s="4">
        <f>Table_2[[#This Row],[No of Products in one Sale]]*Table_2[[#This Row],[Price of One Product]]</f>
        <v>855</v>
      </c>
      <c r="K360" s="18">
        <f>Table_2[[#This Row],[Revenue-before discount]]*(1-Table_2[[#This Row],[Discount]])</f>
        <v>643.8676938306628</v>
      </c>
      <c r="L360" s="18">
        <f>Table_2[[#This Row],[Revenue]]*Table_2[[#This Row],[Discount]]</f>
        <v>158.99563867415267</v>
      </c>
    </row>
    <row r="361" spans="1:12" x14ac:dyDescent="0.3">
      <c r="A361" s="4" t="s">
        <v>779</v>
      </c>
      <c r="B361" s="4" t="s">
        <v>1681</v>
      </c>
      <c r="C361" s="15">
        <v>44763</v>
      </c>
      <c r="D361" s="4" t="s">
        <v>1670</v>
      </c>
      <c r="E361" s="4" t="s">
        <v>1674</v>
      </c>
      <c r="F361" s="4">
        <v>72</v>
      </c>
      <c r="G361" s="4" t="s">
        <v>20</v>
      </c>
      <c r="H361" s="16">
        <v>8</v>
      </c>
      <c r="I361" s="17">
        <v>0.22148207946738752</v>
      </c>
      <c r="J361" s="4">
        <f>Table_2[[#This Row],[No of Products in one Sale]]*Table_2[[#This Row],[Price of One Product]]</f>
        <v>576</v>
      </c>
      <c r="K361" s="18">
        <f>Table_2[[#This Row],[Revenue-before discount]]*(1-Table_2[[#This Row],[Discount]])</f>
        <v>448.42632222678481</v>
      </c>
      <c r="L361" s="18">
        <f>Table_2[[#This Row],[Revenue]]*Table_2[[#This Row],[Discount]]</f>
        <v>99.318394334701068</v>
      </c>
    </row>
    <row r="362" spans="1:12" x14ac:dyDescent="0.3">
      <c r="A362" s="4" t="s">
        <v>781</v>
      </c>
      <c r="B362" s="4" t="s">
        <v>1669</v>
      </c>
      <c r="C362" s="15">
        <v>44763</v>
      </c>
      <c r="D362" s="4" t="s">
        <v>1673</v>
      </c>
      <c r="E362" s="4" t="s">
        <v>1671</v>
      </c>
      <c r="F362" s="4">
        <v>65</v>
      </c>
      <c r="G362" s="4" t="s">
        <v>26</v>
      </c>
      <c r="H362" s="16">
        <v>11</v>
      </c>
      <c r="I362" s="17">
        <v>0.71458846230959472</v>
      </c>
      <c r="J362" s="4">
        <f>Table_2[[#This Row],[No of Products in one Sale]]*Table_2[[#This Row],[Price of One Product]]</f>
        <v>715</v>
      </c>
      <c r="K362" s="18">
        <f>Table_2[[#This Row],[Revenue-before discount]]*(1-Table_2[[#This Row],[Discount]])</f>
        <v>204.06924944863977</v>
      </c>
      <c r="L362" s="18">
        <f>Table_2[[#This Row],[Revenue]]*Table_2[[#This Row],[Discount]]</f>
        <v>145.82553116817661</v>
      </c>
    </row>
    <row r="363" spans="1:12" x14ac:dyDescent="0.3">
      <c r="A363" s="4" t="s">
        <v>783</v>
      </c>
      <c r="B363" s="4" t="s">
        <v>1672</v>
      </c>
      <c r="C363" s="15">
        <v>44750</v>
      </c>
      <c r="D363" s="4" t="s">
        <v>1676</v>
      </c>
      <c r="E363" s="4" t="s">
        <v>1674</v>
      </c>
      <c r="F363" s="4">
        <v>250</v>
      </c>
      <c r="G363" s="4" t="s">
        <v>15</v>
      </c>
      <c r="H363" s="16">
        <v>4</v>
      </c>
      <c r="I363" s="17">
        <v>0.11286694488931481</v>
      </c>
      <c r="J363" s="4">
        <f>Table_2[[#This Row],[No of Products in one Sale]]*Table_2[[#This Row],[Price of One Product]]</f>
        <v>1000</v>
      </c>
      <c r="K363" s="18">
        <f>Table_2[[#This Row],[Revenue-before discount]]*(1-Table_2[[#This Row],[Discount]])</f>
        <v>887.13305511068518</v>
      </c>
      <c r="L363" s="18">
        <f>Table_2[[#This Row],[Revenue]]*Table_2[[#This Row],[Discount]]</f>
        <v>100.12799764066719</v>
      </c>
    </row>
    <row r="364" spans="1:12" x14ac:dyDescent="0.3">
      <c r="A364" s="4" t="s">
        <v>785</v>
      </c>
      <c r="B364" s="4" t="s">
        <v>1675</v>
      </c>
      <c r="C364" s="15">
        <v>44751</v>
      </c>
      <c r="D364" s="4" t="s">
        <v>1678</v>
      </c>
      <c r="E364" s="4" t="s">
        <v>1671</v>
      </c>
      <c r="F364" s="4">
        <v>130</v>
      </c>
      <c r="G364" s="4" t="s">
        <v>20</v>
      </c>
      <c r="H364" s="16">
        <v>6</v>
      </c>
      <c r="I364" s="17">
        <v>6.5283590828819849E-2</v>
      </c>
      <c r="J364" s="4">
        <f>Table_2[[#This Row],[No of Products in one Sale]]*Table_2[[#This Row],[Price of One Product]]</f>
        <v>780</v>
      </c>
      <c r="K364" s="18">
        <f>Table_2[[#This Row],[Revenue-before discount]]*(1-Table_2[[#This Row],[Discount]])</f>
        <v>729.07879915352055</v>
      </c>
      <c r="L364" s="18">
        <f>Table_2[[#This Row],[Revenue]]*Table_2[[#This Row],[Discount]]</f>
        <v>47.596882005905762</v>
      </c>
    </row>
    <row r="365" spans="1:12" x14ac:dyDescent="0.3">
      <c r="A365" s="4" t="s">
        <v>787</v>
      </c>
      <c r="B365" s="4" t="s">
        <v>1677</v>
      </c>
      <c r="C365" s="15">
        <v>44736</v>
      </c>
      <c r="D365" s="4" t="s">
        <v>1670</v>
      </c>
      <c r="E365" s="4" t="s">
        <v>1674</v>
      </c>
      <c r="F365" s="4">
        <v>72</v>
      </c>
      <c r="G365" s="4" t="s">
        <v>26</v>
      </c>
      <c r="H365" s="16">
        <v>11</v>
      </c>
      <c r="I365" s="17">
        <v>0.46681751998353072</v>
      </c>
      <c r="J365" s="4">
        <f>Table_2[[#This Row],[No of Products in one Sale]]*Table_2[[#This Row],[Price of One Product]]</f>
        <v>792</v>
      </c>
      <c r="K365" s="18">
        <f>Table_2[[#This Row],[Revenue-before discount]]*(1-Table_2[[#This Row],[Discount]])</f>
        <v>422.28052417304366</v>
      </c>
      <c r="L365" s="18">
        <f>Table_2[[#This Row],[Revenue]]*Table_2[[#This Row],[Discount]]</f>
        <v>197.12794703180563</v>
      </c>
    </row>
    <row r="366" spans="1:12" x14ac:dyDescent="0.3">
      <c r="A366" s="4" t="s">
        <v>789</v>
      </c>
      <c r="B366" s="4" t="s">
        <v>1669</v>
      </c>
      <c r="C366" s="15">
        <v>44737</v>
      </c>
      <c r="D366" s="4" t="s">
        <v>1673</v>
      </c>
      <c r="E366" s="4" t="s">
        <v>1671</v>
      </c>
      <c r="F366" s="4">
        <v>65</v>
      </c>
      <c r="G366" s="4" t="s">
        <v>15</v>
      </c>
      <c r="H366" s="16">
        <v>9</v>
      </c>
      <c r="I366" s="17">
        <v>0.92202770154223668</v>
      </c>
      <c r="J366" s="4">
        <f>Table_2[[#This Row],[No of Products in one Sale]]*Table_2[[#This Row],[Price of One Product]]</f>
        <v>585</v>
      </c>
      <c r="K366" s="18">
        <f>Table_2[[#This Row],[Revenue-before discount]]*(1-Table_2[[#This Row],[Discount]])</f>
        <v>45.613794597791546</v>
      </c>
      <c r="L366" s="18">
        <f>Table_2[[#This Row],[Revenue]]*Table_2[[#This Row],[Discount]]</f>
        <v>42.057182191621429</v>
      </c>
    </row>
    <row r="367" spans="1:12" x14ac:dyDescent="0.3">
      <c r="A367" s="4" t="s">
        <v>791</v>
      </c>
      <c r="B367" s="4" t="s">
        <v>1672</v>
      </c>
      <c r="C367" s="15">
        <v>44744</v>
      </c>
      <c r="D367" s="4" t="s">
        <v>1676</v>
      </c>
      <c r="E367" s="4" t="s">
        <v>1674</v>
      </c>
      <c r="F367" s="4">
        <v>250</v>
      </c>
      <c r="G367" s="4" t="s">
        <v>20</v>
      </c>
      <c r="H367" s="16">
        <v>2</v>
      </c>
      <c r="I367" s="17">
        <v>0.18840485753727232</v>
      </c>
      <c r="J367" s="4">
        <f>Table_2[[#This Row],[No of Products in one Sale]]*Table_2[[#This Row],[Price of One Product]]</f>
        <v>500</v>
      </c>
      <c r="K367" s="18">
        <f>Table_2[[#This Row],[Revenue-before discount]]*(1-Table_2[[#This Row],[Discount]])</f>
        <v>405.79757123136386</v>
      </c>
      <c r="L367" s="18">
        <f>Table_2[[#This Row],[Revenue]]*Table_2[[#This Row],[Discount]]</f>
        <v>76.454233596816223</v>
      </c>
    </row>
    <row r="368" spans="1:12" x14ac:dyDescent="0.3">
      <c r="A368" s="4" t="s">
        <v>793</v>
      </c>
      <c r="B368" s="4" t="s">
        <v>1675</v>
      </c>
      <c r="C368" s="15">
        <v>44735</v>
      </c>
      <c r="D368" s="4" t="s">
        <v>1678</v>
      </c>
      <c r="E368" s="4" t="s">
        <v>1674</v>
      </c>
      <c r="F368" s="4">
        <v>130</v>
      </c>
      <c r="G368" s="4" t="s">
        <v>26</v>
      </c>
      <c r="H368" s="16">
        <v>2</v>
      </c>
      <c r="I368" s="17">
        <v>0.27847072137209206</v>
      </c>
      <c r="J368" s="4">
        <f>Table_2[[#This Row],[No of Products in one Sale]]*Table_2[[#This Row],[Price of One Product]]</f>
        <v>260</v>
      </c>
      <c r="K368" s="18">
        <f>Table_2[[#This Row],[Revenue-before discount]]*(1-Table_2[[#This Row],[Discount]])</f>
        <v>187.59761244325605</v>
      </c>
      <c r="L368" s="18">
        <f>Table_2[[#This Row],[Revenue]]*Table_2[[#This Row],[Discount]]</f>
        <v>52.240442464755667</v>
      </c>
    </row>
    <row r="369" spans="1:12" x14ac:dyDescent="0.3">
      <c r="A369" s="4" t="s">
        <v>795</v>
      </c>
      <c r="B369" s="4" t="s">
        <v>1669</v>
      </c>
      <c r="C369" s="15">
        <v>44751</v>
      </c>
      <c r="D369" s="4" t="s">
        <v>1670</v>
      </c>
      <c r="E369" s="4" t="s">
        <v>1674</v>
      </c>
      <c r="F369" s="4">
        <v>72</v>
      </c>
      <c r="G369" s="4" t="s">
        <v>15</v>
      </c>
      <c r="H369" s="16">
        <v>10</v>
      </c>
      <c r="I369" s="17">
        <v>0.78884251376405168</v>
      </c>
      <c r="J369" s="4">
        <f>Table_2[[#This Row],[No of Products in one Sale]]*Table_2[[#This Row],[Price of One Product]]</f>
        <v>720</v>
      </c>
      <c r="K369" s="18">
        <f>Table_2[[#This Row],[Revenue-before discount]]*(1-Table_2[[#This Row],[Discount]])</f>
        <v>152.0333900898828</v>
      </c>
      <c r="L369" s="18">
        <f>Table_2[[#This Row],[Revenue]]*Table_2[[#This Row],[Discount]]</f>
        <v>119.93040161457381</v>
      </c>
    </row>
    <row r="370" spans="1:12" x14ac:dyDescent="0.3">
      <c r="A370" s="4" t="s">
        <v>797</v>
      </c>
      <c r="B370" s="4" t="s">
        <v>1672</v>
      </c>
      <c r="C370" s="15">
        <v>44726</v>
      </c>
      <c r="D370" s="4" t="s">
        <v>1673</v>
      </c>
      <c r="E370" s="4" t="s">
        <v>1674</v>
      </c>
      <c r="F370" s="4">
        <v>65</v>
      </c>
      <c r="G370" s="4" t="s">
        <v>15</v>
      </c>
      <c r="H370" s="16">
        <v>5</v>
      </c>
      <c r="I370" s="17">
        <v>0.18299168548896383</v>
      </c>
      <c r="J370" s="4">
        <f>Table_2[[#This Row],[No of Products in one Sale]]*Table_2[[#This Row],[Price of One Product]]</f>
        <v>325</v>
      </c>
      <c r="K370" s="18">
        <f>Table_2[[#This Row],[Revenue-before discount]]*(1-Table_2[[#This Row],[Discount]])</f>
        <v>265.52770221608677</v>
      </c>
      <c r="L370" s="18">
        <f>Table_2[[#This Row],[Revenue]]*Table_2[[#This Row],[Discount]]</f>
        <v>48.589361772533394</v>
      </c>
    </row>
    <row r="371" spans="1:12" x14ac:dyDescent="0.3">
      <c r="A371" s="4" t="s">
        <v>799</v>
      </c>
      <c r="B371" s="4" t="s">
        <v>1675</v>
      </c>
      <c r="C371" s="15">
        <v>44749</v>
      </c>
      <c r="D371" s="4" t="s">
        <v>1676</v>
      </c>
      <c r="E371" s="4" t="s">
        <v>1674</v>
      </c>
      <c r="F371" s="4">
        <v>250</v>
      </c>
      <c r="G371" s="4" t="s">
        <v>20</v>
      </c>
      <c r="H371" s="16">
        <v>3</v>
      </c>
      <c r="I371" s="17">
        <v>0.20591715888096995</v>
      </c>
      <c r="J371" s="4">
        <f>Table_2[[#This Row],[No of Products in one Sale]]*Table_2[[#This Row],[Price of One Product]]</f>
        <v>750</v>
      </c>
      <c r="K371" s="18">
        <f>Table_2[[#This Row],[Revenue-before discount]]*(1-Table_2[[#This Row],[Discount]])</f>
        <v>595.56213083927253</v>
      </c>
      <c r="L371" s="18">
        <f>Table_2[[#This Row],[Revenue]]*Table_2[[#This Row],[Discount]]</f>
        <v>122.63646191951949</v>
      </c>
    </row>
    <row r="372" spans="1:12" x14ac:dyDescent="0.3">
      <c r="A372" s="4" t="s">
        <v>801</v>
      </c>
      <c r="B372" s="4" t="s">
        <v>1677</v>
      </c>
      <c r="C372" s="15">
        <v>44734</v>
      </c>
      <c r="D372" s="4" t="s">
        <v>1678</v>
      </c>
      <c r="E372" s="4" t="s">
        <v>1671</v>
      </c>
      <c r="F372" s="4">
        <v>130</v>
      </c>
      <c r="G372" s="4" t="s">
        <v>26</v>
      </c>
      <c r="H372" s="16">
        <v>2</v>
      </c>
      <c r="I372" s="17">
        <v>2.128339836887938E-2</v>
      </c>
      <c r="J372" s="4">
        <f>Table_2[[#This Row],[No of Products in one Sale]]*Table_2[[#This Row],[Price of One Product]]</f>
        <v>260</v>
      </c>
      <c r="K372" s="18">
        <f>Table_2[[#This Row],[Revenue-before discount]]*(1-Table_2[[#This Row],[Discount]])</f>
        <v>254.46631642409136</v>
      </c>
      <c r="L372" s="18">
        <f>Table_2[[#This Row],[Revenue]]*Table_2[[#This Row],[Discount]]</f>
        <v>5.4159079839152504</v>
      </c>
    </row>
    <row r="373" spans="1:12" x14ac:dyDescent="0.3">
      <c r="A373" s="4" t="s">
        <v>803</v>
      </c>
      <c r="B373" s="4" t="s">
        <v>1669</v>
      </c>
      <c r="C373" s="15">
        <v>44726</v>
      </c>
      <c r="D373" s="4" t="s">
        <v>1670</v>
      </c>
      <c r="E373" s="4" t="s">
        <v>1674</v>
      </c>
      <c r="F373" s="4">
        <v>72</v>
      </c>
      <c r="G373" s="4" t="s">
        <v>15</v>
      </c>
      <c r="H373" s="16">
        <v>4</v>
      </c>
      <c r="I373" s="17">
        <v>2.2806889019524657E-2</v>
      </c>
      <c r="J373" s="4">
        <f>Table_2[[#This Row],[No of Products in one Sale]]*Table_2[[#This Row],[Price of One Product]]</f>
        <v>288</v>
      </c>
      <c r="K373" s="18">
        <f>Table_2[[#This Row],[Revenue-before discount]]*(1-Table_2[[#This Row],[Discount]])</f>
        <v>281.4316159623769</v>
      </c>
      <c r="L373" s="18">
        <f>Table_2[[#This Row],[Revenue]]*Table_2[[#This Row],[Discount]]</f>
        <v>6.4185796318394139</v>
      </c>
    </row>
    <row r="374" spans="1:12" x14ac:dyDescent="0.3">
      <c r="A374" s="4" t="s">
        <v>805</v>
      </c>
      <c r="B374" s="4" t="s">
        <v>1672</v>
      </c>
      <c r="C374" s="15">
        <v>44743</v>
      </c>
      <c r="D374" s="4" t="s">
        <v>1673</v>
      </c>
      <c r="E374" s="4" t="s">
        <v>1671</v>
      </c>
      <c r="F374" s="4">
        <v>65</v>
      </c>
      <c r="G374" s="4" t="s">
        <v>20</v>
      </c>
      <c r="H374" s="16">
        <v>6</v>
      </c>
      <c r="I374" s="17">
        <v>0.66448214030499053</v>
      </c>
      <c r="J374" s="4">
        <f>Table_2[[#This Row],[No of Products in one Sale]]*Table_2[[#This Row],[Price of One Product]]</f>
        <v>390</v>
      </c>
      <c r="K374" s="18">
        <f>Table_2[[#This Row],[Revenue-before discount]]*(1-Table_2[[#This Row],[Discount]])</f>
        <v>130.85196528105368</v>
      </c>
      <c r="L374" s="18">
        <f>Table_2[[#This Row],[Revenue]]*Table_2[[#This Row],[Discount]]</f>
        <v>86.948793953068858</v>
      </c>
    </row>
    <row r="375" spans="1:12" x14ac:dyDescent="0.3">
      <c r="A375" s="4" t="s">
        <v>807</v>
      </c>
      <c r="B375" s="4" t="s">
        <v>1675</v>
      </c>
      <c r="C375" s="15">
        <v>44742</v>
      </c>
      <c r="D375" s="4" t="s">
        <v>1676</v>
      </c>
      <c r="E375" s="4" t="s">
        <v>1674</v>
      </c>
      <c r="F375" s="4">
        <v>250</v>
      </c>
      <c r="G375" s="4" t="s">
        <v>26</v>
      </c>
      <c r="H375" s="16">
        <v>3</v>
      </c>
      <c r="I375" s="17">
        <v>0.29151955249280481</v>
      </c>
      <c r="J375" s="4">
        <f>Table_2[[#This Row],[No of Products in one Sale]]*Table_2[[#This Row],[Price of One Product]]</f>
        <v>750</v>
      </c>
      <c r="K375" s="18">
        <f>Table_2[[#This Row],[Revenue-before discount]]*(1-Table_2[[#This Row],[Discount]])</f>
        <v>531.36033563039643</v>
      </c>
      <c r="L375" s="18">
        <f>Table_2[[#This Row],[Revenue]]*Table_2[[#This Row],[Discount]]</f>
        <v>154.90192725539973</v>
      </c>
    </row>
    <row r="376" spans="1:12" x14ac:dyDescent="0.3">
      <c r="A376" s="4" t="s">
        <v>809</v>
      </c>
      <c r="B376" s="4" t="s">
        <v>1677</v>
      </c>
      <c r="C376" s="15">
        <v>44747</v>
      </c>
      <c r="D376" s="4" t="s">
        <v>1678</v>
      </c>
      <c r="E376" s="4" t="s">
        <v>1671</v>
      </c>
      <c r="F376" s="4">
        <v>130</v>
      </c>
      <c r="G376" s="4" t="s">
        <v>15</v>
      </c>
      <c r="H376" s="16">
        <v>5</v>
      </c>
      <c r="I376" s="17">
        <v>0.55684098110336311</v>
      </c>
      <c r="J376" s="4">
        <f>Table_2[[#This Row],[No of Products in one Sale]]*Table_2[[#This Row],[Price of One Product]]</f>
        <v>650</v>
      </c>
      <c r="K376" s="18">
        <f>Table_2[[#This Row],[Revenue-before discount]]*(1-Table_2[[#This Row],[Discount]])</f>
        <v>288.05336228281396</v>
      </c>
      <c r="L376" s="18">
        <f>Table_2[[#This Row],[Revenue]]*Table_2[[#This Row],[Discount]]</f>
        <v>160.39991686368461</v>
      </c>
    </row>
    <row r="377" spans="1:12" x14ac:dyDescent="0.3">
      <c r="A377" s="4" t="s">
        <v>811</v>
      </c>
      <c r="B377" s="4" t="s">
        <v>1679</v>
      </c>
      <c r="C377" s="15">
        <v>44764</v>
      </c>
      <c r="D377" s="4" t="s">
        <v>1680</v>
      </c>
      <c r="E377" s="4" t="s">
        <v>1674</v>
      </c>
      <c r="F377" s="4">
        <v>60</v>
      </c>
      <c r="G377" s="4" t="s">
        <v>20</v>
      </c>
      <c r="H377" s="16">
        <v>14</v>
      </c>
      <c r="I377" s="17">
        <v>0.57240542144015649</v>
      </c>
      <c r="J377" s="4">
        <f>Table_2[[#This Row],[No of Products in one Sale]]*Table_2[[#This Row],[Price of One Product]]</f>
        <v>840</v>
      </c>
      <c r="K377" s="18">
        <f>Table_2[[#This Row],[Revenue-before discount]]*(1-Table_2[[#This Row],[Discount]])</f>
        <v>359.17944599026856</v>
      </c>
      <c r="L377" s="18">
        <f>Table_2[[#This Row],[Revenue]]*Table_2[[#This Row],[Discount]]</f>
        <v>205.59626215470161</v>
      </c>
    </row>
    <row r="378" spans="1:12" x14ac:dyDescent="0.3">
      <c r="A378" s="4" t="s">
        <v>813</v>
      </c>
      <c r="B378" s="4" t="s">
        <v>1669</v>
      </c>
      <c r="C378" s="15">
        <v>44735</v>
      </c>
      <c r="D378" s="4" t="s">
        <v>1670</v>
      </c>
      <c r="E378" s="4" t="s">
        <v>1671</v>
      </c>
      <c r="F378" s="4">
        <v>72</v>
      </c>
      <c r="G378" s="4" t="s">
        <v>26</v>
      </c>
      <c r="H378" s="16">
        <v>3</v>
      </c>
      <c r="I378" s="17">
        <v>8.6221643115211744E-2</v>
      </c>
      <c r="J378" s="4">
        <f>Table_2[[#This Row],[No of Products in one Sale]]*Table_2[[#This Row],[Price of One Product]]</f>
        <v>216</v>
      </c>
      <c r="K378" s="18">
        <f>Table_2[[#This Row],[Revenue-before discount]]*(1-Table_2[[#This Row],[Discount]])</f>
        <v>197.37612508711427</v>
      </c>
      <c r="L378" s="18">
        <f>Table_2[[#This Row],[Revenue]]*Table_2[[#This Row],[Discount]]</f>
        <v>17.018093816724559</v>
      </c>
    </row>
    <row r="379" spans="1:12" x14ac:dyDescent="0.3">
      <c r="A379" s="4" t="s">
        <v>815</v>
      </c>
      <c r="B379" s="4" t="s">
        <v>1672</v>
      </c>
      <c r="C379" s="15">
        <v>44737</v>
      </c>
      <c r="D379" s="4" t="s">
        <v>1673</v>
      </c>
      <c r="E379" s="4" t="s">
        <v>1674</v>
      </c>
      <c r="F379" s="4">
        <v>65</v>
      </c>
      <c r="G379" s="4" t="s">
        <v>15</v>
      </c>
      <c r="H379" s="16">
        <v>10</v>
      </c>
      <c r="I379" s="17">
        <v>0.95609718609661631</v>
      </c>
      <c r="J379" s="4">
        <f>Table_2[[#This Row],[No of Products in one Sale]]*Table_2[[#This Row],[Price of One Product]]</f>
        <v>650</v>
      </c>
      <c r="K379" s="18">
        <f>Table_2[[#This Row],[Revenue-before discount]]*(1-Table_2[[#This Row],[Discount]])</f>
        <v>28.536829037199396</v>
      </c>
      <c r="L379" s="18">
        <f>Table_2[[#This Row],[Revenue]]*Table_2[[#This Row],[Discount]]</f>
        <v>27.283981942586557</v>
      </c>
    </row>
    <row r="380" spans="1:12" x14ac:dyDescent="0.3">
      <c r="A380" s="4" t="s">
        <v>817</v>
      </c>
      <c r="B380" s="4" t="s">
        <v>1675</v>
      </c>
      <c r="C380" s="15">
        <v>44749</v>
      </c>
      <c r="D380" s="4" t="s">
        <v>1676</v>
      </c>
      <c r="E380" s="4" t="s">
        <v>1671</v>
      </c>
      <c r="F380" s="4">
        <v>250</v>
      </c>
      <c r="G380" s="4" t="s">
        <v>20</v>
      </c>
      <c r="H380" s="16">
        <v>2</v>
      </c>
      <c r="I380" s="17">
        <v>0.2455223768222089</v>
      </c>
      <c r="J380" s="4">
        <f>Table_2[[#This Row],[No of Products in one Sale]]*Table_2[[#This Row],[Price of One Product]]</f>
        <v>500</v>
      </c>
      <c r="K380" s="18">
        <f>Table_2[[#This Row],[Revenue-before discount]]*(1-Table_2[[#This Row],[Discount]])</f>
        <v>377.23881158889554</v>
      </c>
      <c r="L380" s="18">
        <f>Table_2[[#This Row],[Revenue]]*Table_2[[#This Row],[Discount]]</f>
        <v>92.620569650891071</v>
      </c>
    </row>
    <row r="381" spans="1:12" x14ac:dyDescent="0.3">
      <c r="A381" s="4" t="s">
        <v>819</v>
      </c>
      <c r="B381" s="4" t="s">
        <v>1677</v>
      </c>
      <c r="C381" s="15">
        <v>44729</v>
      </c>
      <c r="D381" s="4" t="s">
        <v>1678</v>
      </c>
      <c r="E381" s="4" t="s">
        <v>1674</v>
      </c>
      <c r="F381" s="4">
        <v>130</v>
      </c>
      <c r="G381" s="4" t="s">
        <v>26</v>
      </c>
      <c r="H381" s="16">
        <v>7</v>
      </c>
      <c r="I381" s="17">
        <v>0.56637632681080741</v>
      </c>
      <c r="J381" s="4">
        <f>Table_2[[#This Row],[No of Products in one Sale]]*Table_2[[#This Row],[Price of One Product]]</f>
        <v>910</v>
      </c>
      <c r="K381" s="18">
        <f>Table_2[[#This Row],[Revenue-before discount]]*(1-Table_2[[#This Row],[Discount]])</f>
        <v>394.59754260216528</v>
      </c>
      <c r="L381" s="18">
        <f>Table_2[[#This Row],[Revenue]]*Table_2[[#This Row],[Discount]]</f>
        <v>223.49070674758545</v>
      </c>
    </row>
    <row r="382" spans="1:12" x14ac:dyDescent="0.3">
      <c r="A382" s="4" t="s">
        <v>821</v>
      </c>
      <c r="B382" s="4" t="s">
        <v>1669</v>
      </c>
      <c r="C382" s="15">
        <v>44738</v>
      </c>
      <c r="D382" s="4" t="s">
        <v>1670</v>
      </c>
      <c r="E382" s="4" t="s">
        <v>1671</v>
      </c>
      <c r="F382" s="4">
        <v>72</v>
      </c>
      <c r="G382" s="4" t="s">
        <v>15</v>
      </c>
      <c r="H382" s="16">
        <v>11</v>
      </c>
      <c r="I382" s="17">
        <v>4.5179835219914199E-2</v>
      </c>
      <c r="J382" s="4">
        <f>Table_2[[#This Row],[No of Products in one Sale]]*Table_2[[#This Row],[Price of One Product]]</f>
        <v>792</v>
      </c>
      <c r="K382" s="18">
        <f>Table_2[[#This Row],[Revenue-before discount]]*(1-Table_2[[#This Row],[Discount]])</f>
        <v>756.21757050582801</v>
      </c>
      <c r="L382" s="18">
        <f>Table_2[[#This Row],[Revenue]]*Table_2[[#This Row],[Discount]]</f>
        <v>34.165785225857157</v>
      </c>
    </row>
    <row r="383" spans="1:12" x14ac:dyDescent="0.3">
      <c r="A383" s="4" t="s">
        <v>823</v>
      </c>
      <c r="B383" s="4" t="s">
        <v>1672</v>
      </c>
      <c r="C383" s="15">
        <v>44740</v>
      </c>
      <c r="D383" s="4" t="s">
        <v>1673</v>
      </c>
      <c r="E383" s="4" t="s">
        <v>1674</v>
      </c>
      <c r="F383" s="4">
        <v>65</v>
      </c>
      <c r="G383" s="4" t="s">
        <v>20</v>
      </c>
      <c r="H383" s="16">
        <v>13</v>
      </c>
      <c r="I383" s="17">
        <v>0.97345529924354934</v>
      </c>
      <c r="J383" s="4">
        <f>Table_2[[#This Row],[No of Products in one Sale]]*Table_2[[#This Row],[Price of One Product]]</f>
        <v>845</v>
      </c>
      <c r="K383" s="18">
        <f>Table_2[[#This Row],[Revenue-before discount]]*(1-Table_2[[#This Row],[Discount]])</f>
        <v>22.430272139200806</v>
      </c>
      <c r="L383" s="18">
        <f>Table_2[[#This Row],[Revenue]]*Table_2[[#This Row],[Discount]]</f>
        <v>21.834867277379967</v>
      </c>
    </row>
    <row r="384" spans="1:12" x14ac:dyDescent="0.3">
      <c r="A384" s="4" t="s">
        <v>825</v>
      </c>
      <c r="B384" s="4" t="s">
        <v>1675</v>
      </c>
      <c r="C384" s="15">
        <v>44755</v>
      </c>
      <c r="D384" s="4" t="s">
        <v>1676</v>
      </c>
      <c r="E384" s="4" t="s">
        <v>1671</v>
      </c>
      <c r="F384" s="4">
        <v>250</v>
      </c>
      <c r="G384" s="4" t="s">
        <v>26</v>
      </c>
      <c r="H384" s="16">
        <v>3</v>
      </c>
      <c r="I384" s="17">
        <v>0.56733394419124217</v>
      </c>
      <c r="J384" s="4">
        <f>Table_2[[#This Row],[No of Products in one Sale]]*Table_2[[#This Row],[Price of One Product]]</f>
        <v>750</v>
      </c>
      <c r="K384" s="18">
        <f>Table_2[[#This Row],[Revenue-before discount]]*(1-Table_2[[#This Row],[Discount]])</f>
        <v>324.49954185656838</v>
      </c>
      <c r="L384" s="18">
        <f>Table_2[[#This Row],[Revenue]]*Table_2[[#This Row],[Discount]]</f>
        <v>184.09960496973801</v>
      </c>
    </row>
    <row r="385" spans="1:12" x14ac:dyDescent="0.3">
      <c r="A385" s="4" t="s">
        <v>827</v>
      </c>
      <c r="B385" s="4" t="s">
        <v>1677</v>
      </c>
      <c r="C385" s="15">
        <v>44755</v>
      </c>
      <c r="D385" s="4" t="s">
        <v>1678</v>
      </c>
      <c r="E385" s="4" t="s">
        <v>1674</v>
      </c>
      <c r="F385" s="4">
        <v>130</v>
      </c>
      <c r="G385" s="4" t="s">
        <v>15</v>
      </c>
      <c r="H385" s="16">
        <v>6</v>
      </c>
      <c r="I385" s="17">
        <v>0.37928431149731212</v>
      </c>
      <c r="J385" s="4">
        <f>Table_2[[#This Row],[No of Products in one Sale]]*Table_2[[#This Row],[Price of One Product]]</f>
        <v>780</v>
      </c>
      <c r="K385" s="18">
        <f>Table_2[[#This Row],[Revenue-before discount]]*(1-Table_2[[#This Row],[Discount]])</f>
        <v>484.15823703209657</v>
      </c>
      <c r="L385" s="18">
        <f>Table_2[[#This Row],[Revenue]]*Table_2[[#This Row],[Discount]]</f>
        <v>183.63362358847118</v>
      </c>
    </row>
    <row r="386" spans="1:12" x14ac:dyDescent="0.3">
      <c r="A386" s="4" t="s">
        <v>829</v>
      </c>
      <c r="B386" s="4" t="s">
        <v>1679</v>
      </c>
      <c r="C386" s="15">
        <v>44764</v>
      </c>
      <c r="D386" s="4" t="s">
        <v>1680</v>
      </c>
      <c r="E386" s="4" t="s">
        <v>1671</v>
      </c>
      <c r="F386" s="4">
        <v>60</v>
      </c>
      <c r="G386" s="4" t="s">
        <v>20</v>
      </c>
      <c r="H386" s="16">
        <v>15</v>
      </c>
      <c r="I386" s="17">
        <v>0.62865911330533553</v>
      </c>
      <c r="J386" s="4">
        <f>Table_2[[#This Row],[No of Products in one Sale]]*Table_2[[#This Row],[Price of One Product]]</f>
        <v>900</v>
      </c>
      <c r="K386" s="18">
        <f>Table_2[[#This Row],[Revenue-before discount]]*(1-Table_2[[#This Row],[Discount]])</f>
        <v>334.20679802519805</v>
      </c>
      <c r="L386" s="18">
        <f>Table_2[[#This Row],[Revenue]]*Table_2[[#This Row],[Discount]]</f>
        <v>210.10214930713636</v>
      </c>
    </row>
    <row r="387" spans="1:12" x14ac:dyDescent="0.3">
      <c r="A387" s="4" t="s">
        <v>831</v>
      </c>
      <c r="B387" s="4" t="s">
        <v>1681</v>
      </c>
      <c r="C387" s="15">
        <v>44735</v>
      </c>
      <c r="D387" s="4" t="s">
        <v>1682</v>
      </c>
      <c r="E387" s="4" t="s">
        <v>1674</v>
      </c>
      <c r="F387" s="4">
        <v>95</v>
      </c>
      <c r="G387" s="4" t="s">
        <v>26</v>
      </c>
      <c r="H387" s="16">
        <v>6</v>
      </c>
      <c r="I387" s="17">
        <v>0.37937934610324464</v>
      </c>
      <c r="J387" s="4">
        <f>Table_2[[#This Row],[No of Products in one Sale]]*Table_2[[#This Row],[Price of One Product]]</f>
        <v>570</v>
      </c>
      <c r="K387" s="18">
        <f>Table_2[[#This Row],[Revenue-before discount]]*(1-Table_2[[#This Row],[Discount]])</f>
        <v>353.75377272115054</v>
      </c>
      <c r="L387" s="18">
        <f>Table_2[[#This Row],[Revenue]]*Table_2[[#This Row],[Discount]]</f>
        <v>134.2068749765059</v>
      </c>
    </row>
    <row r="388" spans="1:12" x14ac:dyDescent="0.3">
      <c r="A388" s="4" t="s">
        <v>833</v>
      </c>
      <c r="B388" s="4" t="s">
        <v>1669</v>
      </c>
      <c r="C388" s="15">
        <v>44734</v>
      </c>
      <c r="D388" s="4" t="s">
        <v>1670</v>
      </c>
      <c r="E388" s="4" t="s">
        <v>1671</v>
      </c>
      <c r="F388" s="4">
        <v>72</v>
      </c>
      <c r="G388" s="4" t="s">
        <v>15</v>
      </c>
      <c r="H388" s="16">
        <v>11</v>
      </c>
      <c r="I388" s="17">
        <v>0.35891515866951118</v>
      </c>
      <c r="J388" s="4">
        <f>Table_2[[#This Row],[No of Products in one Sale]]*Table_2[[#This Row],[Price of One Product]]</f>
        <v>792</v>
      </c>
      <c r="K388" s="18">
        <f>Table_2[[#This Row],[Revenue-before discount]]*(1-Table_2[[#This Row],[Discount]])</f>
        <v>507.73919433374715</v>
      </c>
      <c r="L388" s="18">
        <f>Table_2[[#This Row],[Revenue]]*Table_2[[#This Row],[Discount]]</f>
        <v>182.23529349702662</v>
      </c>
    </row>
    <row r="389" spans="1:12" x14ac:dyDescent="0.3">
      <c r="A389" s="4" t="s">
        <v>835</v>
      </c>
      <c r="B389" s="4" t="s">
        <v>1672</v>
      </c>
      <c r="C389" s="15">
        <v>44728</v>
      </c>
      <c r="D389" s="4" t="s">
        <v>1673</v>
      </c>
      <c r="E389" s="4" t="s">
        <v>1674</v>
      </c>
      <c r="F389" s="4">
        <v>65</v>
      </c>
      <c r="G389" s="4" t="s">
        <v>20</v>
      </c>
      <c r="H389" s="16">
        <v>13</v>
      </c>
      <c r="I389" s="17">
        <v>0.90122352916020354</v>
      </c>
      <c r="J389" s="4">
        <f>Table_2[[#This Row],[No of Products in one Sale]]*Table_2[[#This Row],[Price of One Product]]</f>
        <v>845</v>
      </c>
      <c r="K389" s="18">
        <f>Table_2[[#This Row],[Revenue-before discount]]*(1-Table_2[[#This Row],[Discount]])</f>
        <v>83.466117859628014</v>
      </c>
      <c r="L389" s="18">
        <f>Table_2[[#This Row],[Revenue]]*Table_2[[#This Row],[Discount]]</f>
        <v>75.221629302755446</v>
      </c>
    </row>
    <row r="390" spans="1:12" x14ac:dyDescent="0.3">
      <c r="A390" s="4" t="s">
        <v>837</v>
      </c>
      <c r="B390" s="4" t="s">
        <v>1675</v>
      </c>
      <c r="C390" s="15">
        <v>44739</v>
      </c>
      <c r="D390" s="4" t="s">
        <v>1676</v>
      </c>
      <c r="E390" s="4" t="s">
        <v>1674</v>
      </c>
      <c r="F390" s="4">
        <v>250</v>
      </c>
      <c r="G390" s="4" t="s">
        <v>26</v>
      </c>
      <c r="H390" s="16">
        <v>3</v>
      </c>
      <c r="I390" s="17">
        <v>0.37786597877728811</v>
      </c>
      <c r="J390" s="4">
        <f>Table_2[[#This Row],[No of Products in one Sale]]*Table_2[[#This Row],[Price of One Product]]</f>
        <v>750</v>
      </c>
      <c r="K390" s="18">
        <f>Table_2[[#This Row],[Revenue-before discount]]*(1-Table_2[[#This Row],[Discount]])</f>
        <v>466.60051591703393</v>
      </c>
      <c r="L390" s="18">
        <f>Table_2[[#This Row],[Revenue]]*Table_2[[#This Row],[Discount]]</f>
        <v>176.31246064497762</v>
      </c>
    </row>
    <row r="391" spans="1:12" x14ac:dyDescent="0.3">
      <c r="A391" s="4" t="s">
        <v>839</v>
      </c>
      <c r="B391" s="4" t="s">
        <v>1677</v>
      </c>
      <c r="C391" s="15">
        <v>44765</v>
      </c>
      <c r="D391" s="4" t="s">
        <v>1678</v>
      </c>
      <c r="E391" s="4" t="s">
        <v>1674</v>
      </c>
      <c r="F391" s="4">
        <v>130</v>
      </c>
      <c r="G391" s="4" t="s">
        <v>15</v>
      </c>
      <c r="H391" s="16">
        <v>3</v>
      </c>
      <c r="I391" s="17">
        <v>0.38913445453338702</v>
      </c>
      <c r="J391" s="4">
        <f>Table_2[[#This Row],[No of Products in one Sale]]*Table_2[[#This Row],[Price of One Product]]</f>
        <v>390</v>
      </c>
      <c r="K391" s="18">
        <f>Table_2[[#This Row],[Revenue-before discount]]*(1-Table_2[[#This Row],[Discount]])</f>
        <v>238.23756273197907</v>
      </c>
      <c r="L391" s="18">
        <f>Table_2[[#This Row],[Revenue]]*Table_2[[#This Row],[Discount]]</f>
        <v>92.706444023072251</v>
      </c>
    </row>
    <row r="392" spans="1:12" x14ac:dyDescent="0.3">
      <c r="A392" s="4" t="s">
        <v>841</v>
      </c>
      <c r="B392" s="4" t="s">
        <v>1669</v>
      </c>
      <c r="C392" s="15">
        <v>44740</v>
      </c>
      <c r="D392" s="4" t="s">
        <v>1670</v>
      </c>
      <c r="E392" s="4" t="s">
        <v>1674</v>
      </c>
      <c r="F392" s="4">
        <v>72</v>
      </c>
      <c r="G392" s="4" t="s">
        <v>20</v>
      </c>
      <c r="H392" s="16">
        <v>12</v>
      </c>
      <c r="I392" s="17">
        <v>0.60714667724340543</v>
      </c>
      <c r="J392" s="4">
        <f>Table_2[[#This Row],[No of Products in one Sale]]*Table_2[[#This Row],[Price of One Product]]</f>
        <v>864</v>
      </c>
      <c r="K392" s="18">
        <f>Table_2[[#This Row],[Revenue-before discount]]*(1-Table_2[[#This Row],[Discount]])</f>
        <v>339.4252708616977</v>
      </c>
      <c r="L392" s="18">
        <f>Table_2[[#This Row],[Revenue]]*Table_2[[#This Row],[Discount]]</f>
        <v>206.08092537612265</v>
      </c>
    </row>
    <row r="393" spans="1:12" x14ac:dyDescent="0.3">
      <c r="A393" s="4" t="s">
        <v>843</v>
      </c>
      <c r="B393" s="4" t="s">
        <v>1672</v>
      </c>
      <c r="C393" s="15">
        <v>44734</v>
      </c>
      <c r="D393" s="4" t="s">
        <v>1673</v>
      </c>
      <c r="E393" s="4" t="s">
        <v>1674</v>
      </c>
      <c r="F393" s="4">
        <v>65</v>
      </c>
      <c r="G393" s="4" t="s">
        <v>26</v>
      </c>
      <c r="H393" s="16">
        <v>8</v>
      </c>
      <c r="I393" s="17">
        <v>0.17261163513710231</v>
      </c>
      <c r="J393" s="4">
        <f>Table_2[[#This Row],[No of Products in one Sale]]*Table_2[[#This Row],[Price of One Product]]</f>
        <v>520</v>
      </c>
      <c r="K393" s="18">
        <f>Table_2[[#This Row],[Revenue-before discount]]*(1-Table_2[[#This Row],[Discount]])</f>
        <v>430.2419497287068</v>
      </c>
      <c r="L393" s="18">
        <f>Table_2[[#This Row],[Revenue]]*Table_2[[#This Row],[Discount]]</f>
        <v>74.264766447247055</v>
      </c>
    </row>
    <row r="394" spans="1:12" x14ac:dyDescent="0.3">
      <c r="A394" s="4" t="s">
        <v>845</v>
      </c>
      <c r="B394" s="4" t="s">
        <v>1675</v>
      </c>
      <c r="C394" s="15">
        <v>44727</v>
      </c>
      <c r="D394" s="4" t="s">
        <v>1676</v>
      </c>
      <c r="E394" s="4" t="s">
        <v>1671</v>
      </c>
      <c r="F394" s="4">
        <v>250</v>
      </c>
      <c r="G394" s="4" t="s">
        <v>15</v>
      </c>
      <c r="H394" s="16">
        <v>1</v>
      </c>
      <c r="I394" s="17">
        <v>3.4451566476951467E-2</v>
      </c>
      <c r="J394" s="4">
        <f>Table_2[[#This Row],[No of Products in one Sale]]*Table_2[[#This Row],[Price of One Product]]</f>
        <v>250</v>
      </c>
      <c r="K394" s="18">
        <f>Table_2[[#This Row],[Revenue-before discount]]*(1-Table_2[[#This Row],[Discount]])</f>
        <v>241.38710838076213</v>
      </c>
      <c r="L394" s="18">
        <f>Table_2[[#This Row],[Revenue]]*Table_2[[#This Row],[Discount]]</f>
        <v>8.3161640110589143</v>
      </c>
    </row>
    <row r="395" spans="1:12" x14ac:dyDescent="0.3">
      <c r="A395" s="4" t="s">
        <v>847</v>
      </c>
      <c r="B395" s="4" t="s">
        <v>1677</v>
      </c>
      <c r="C395" s="15">
        <v>44737</v>
      </c>
      <c r="D395" s="4" t="s">
        <v>1678</v>
      </c>
      <c r="E395" s="4" t="s">
        <v>1674</v>
      </c>
      <c r="F395" s="4">
        <v>130</v>
      </c>
      <c r="G395" s="4" t="s">
        <v>20</v>
      </c>
      <c r="H395" s="16">
        <v>4</v>
      </c>
      <c r="I395" s="17">
        <v>0.36600821552214791</v>
      </c>
      <c r="J395" s="4">
        <f>Table_2[[#This Row],[No of Products in one Sale]]*Table_2[[#This Row],[Price of One Product]]</f>
        <v>520</v>
      </c>
      <c r="K395" s="18">
        <f>Table_2[[#This Row],[Revenue-before discount]]*(1-Table_2[[#This Row],[Discount]])</f>
        <v>329.67572792848307</v>
      </c>
      <c r="L395" s="18">
        <f>Table_2[[#This Row],[Revenue]]*Table_2[[#This Row],[Discount]]</f>
        <v>120.66402488006922</v>
      </c>
    </row>
    <row r="396" spans="1:12" x14ac:dyDescent="0.3">
      <c r="A396" s="4" t="s">
        <v>849</v>
      </c>
      <c r="B396" s="4" t="s">
        <v>1679</v>
      </c>
      <c r="C396" s="15">
        <v>44747</v>
      </c>
      <c r="D396" s="4" t="s">
        <v>1680</v>
      </c>
      <c r="E396" s="4" t="s">
        <v>1671</v>
      </c>
      <c r="F396" s="4">
        <v>60</v>
      </c>
      <c r="G396" s="4" t="s">
        <v>26</v>
      </c>
      <c r="H396" s="16">
        <v>4</v>
      </c>
      <c r="I396" s="17">
        <v>0.36876304797324455</v>
      </c>
      <c r="J396" s="4">
        <f>Table_2[[#This Row],[No of Products in one Sale]]*Table_2[[#This Row],[Price of One Product]]</f>
        <v>240</v>
      </c>
      <c r="K396" s="18">
        <f>Table_2[[#This Row],[Revenue-before discount]]*(1-Table_2[[#This Row],[Discount]])</f>
        <v>151.49686848642131</v>
      </c>
      <c r="L396" s="18">
        <f>Table_2[[#This Row],[Revenue]]*Table_2[[#This Row],[Discount]]</f>
        <v>55.866446981454501</v>
      </c>
    </row>
    <row r="397" spans="1:12" x14ac:dyDescent="0.3">
      <c r="A397" s="4" t="s">
        <v>851</v>
      </c>
      <c r="B397" s="4" t="s">
        <v>1669</v>
      </c>
      <c r="C397" s="15">
        <v>44754</v>
      </c>
      <c r="D397" s="4" t="s">
        <v>1670</v>
      </c>
      <c r="E397" s="4" t="s">
        <v>1674</v>
      </c>
      <c r="F397" s="4">
        <v>72</v>
      </c>
      <c r="G397" s="4" t="s">
        <v>15</v>
      </c>
      <c r="H397" s="16">
        <v>12</v>
      </c>
      <c r="I397" s="17">
        <v>0.78491525862060318</v>
      </c>
      <c r="J397" s="4">
        <f>Table_2[[#This Row],[No of Products in one Sale]]*Table_2[[#This Row],[Price of One Product]]</f>
        <v>864</v>
      </c>
      <c r="K397" s="18">
        <f>Table_2[[#This Row],[Revenue-before discount]]*(1-Table_2[[#This Row],[Discount]])</f>
        <v>185.83321655179884</v>
      </c>
      <c r="L397" s="18">
        <f>Table_2[[#This Row],[Revenue]]*Table_2[[#This Row],[Discount]]</f>
        <v>145.86332723005376</v>
      </c>
    </row>
    <row r="398" spans="1:12" x14ac:dyDescent="0.3">
      <c r="A398" s="4" t="s">
        <v>853</v>
      </c>
      <c r="B398" s="4" t="s">
        <v>1672</v>
      </c>
      <c r="C398" s="15">
        <v>44760</v>
      </c>
      <c r="D398" s="4" t="s">
        <v>1673</v>
      </c>
      <c r="E398" s="4" t="s">
        <v>1671</v>
      </c>
      <c r="F398" s="4">
        <v>65</v>
      </c>
      <c r="G398" s="4" t="s">
        <v>20</v>
      </c>
      <c r="H398" s="16">
        <v>4</v>
      </c>
      <c r="I398" s="17">
        <v>0.89433154555842931</v>
      </c>
      <c r="J398" s="4">
        <f>Table_2[[#This Row],[No of Products in one Sale]]*Table_2[[#This Row],[Price of One Product]]</f>
        <v>260</v>
      </c>
      <c r="K398" s="18">
        <f>Table_2[[#This Row],[Revenue-before discount]]*(1-Table_2[[#This Row],[Discount]])</f>
        <v>27.473798154808378</v>
      </c>
      <c r="L398" s="18">
        <f>Table_2[[#This Row],[Revenue]]*Table_2[[#This Row],[Discount]]</f>
        <v>24.5706843661501</v>
      </c>
    </row>
    <row r="399" spans="1:12" x14ac:dyDescent="0.3">
      <c r="A399" s="4" t="s">
        <v>855</v>
      </c>
      <c r="B399" s="4" t="s">
        <v>1675</v>
      </c>
      <c r="C399" s="15">
        <v>44759</v>
      </c>
      <c r="D399" s="4" t="s">
        <v>1676</v>
      </c>
      <c r="E399" s="4" t="s">
        <v>1674</v>
      </c>
      <c r="F399" s="4">
        <v>250</v>
      </c>
      <c r="G399" s="4" t="s">
        <v>26</v>
      </c>
      <c r="H399" s="16">
        <v>1</v>
      </c>
      <c r="I399" s="17">
        <v>0.54494310667938251</v>
      </c>
      <c r="J399" s="4">
        <f>Table_2[[#This Row],[No of Products in one Sale]]*Table_2[[#This Row],[Price of One Product]]</f>
        <v>250</v>
      </c>
      <c r="K399" s="18">
        <f>Table_2[[#This Row],[Revenue-before discount]]*(1-Table_2[[#This Row],[Discount]])</f>
        <v>113.76422333015438</v>
      </c>
      <c r="L399" s="18">
        <f>Table_2[[#This Row],[Revenue]]*Table_2[[#This Row],[Discount]]</f>
        <v>61.995029290501414</v>
      </c>
    </row>
    <row r="400" spans="1:12" x14ac:dyDescent="0.3">
      <c r="A400" s="4" t="s">
        <v>857</v>
      </c>
      <c r="B400" s="4" t="s">
        <v>1677</v>
      </c>
      <c r="C400" s="15">
        <v>44735</v>
      </c>
      <c r="D400" s="4" t="s">
        <v>1678</v>
      </c>
      <c r="E400" s="4" t="s">
        <v>1671</v>
      </c>
      <c r="F400" s="4">
        <v>130</v>
      </c>
      <c r="G400" s="4" t="s">
        <v>15</v>
      </c>
      <c r="H400" s="16">
        <v>7</v>
      </c>
      <c r="I400" s="17">
        <v>0.84443209424513666</v>
      </c>
      <c r="J400" s="4">
        <f>Table_2[[#This Row],[No of Products in one Sale]]*Table_2[[#This Row],[Price of One Product]]</f>
        <v>910</v>
      </c>
      <c r="K400" s="18">
        <f>Table_2[[#This Row],[Revenue-before discount]]*(1-Table_2[[#This Row],[Discount]])</f>
        <v>141.56679423692563</v>
      </c>
      <c r="L400" s="18">
        <f>Table_2[[#This Row],[Revenue]]*Table_2[[#This Row],[Discount]]</f>
        <v>119.54354453305746</v>
      </c>
    </row>
    <row r="401" spans="1:12" x14ac:dyDescent="0.3">
      <c r="A401" s="4" t="s">
        <v>859</v>
      </c>
      <c r="B401" s="4" t="s">
        <v>1669</v>
      </c>
      <c r="C401" s="15">
        <v>44734</v>
      </c>
      <c r="D401" s="4" t="s">
        <v>1670</v>
      </c>
      <c r="E401" s="4" t="s">
        <v>1674</v>
      </c>
      <c r="F401" s="4">
        <v>72</v>
      </c>
      <c r="G401" s="4" t="s">
        <v>20</v>
      </c>
      <c r="H401" s="16">
        <v>7</v>
      </c>
      <c r="I401" s="17">
        <v>0.11084077878058052</v>
      </c>
      <c r="J401" s="4">
        <f>Table_2[[#This Row],[No of Products in one Sale]]*Table_2[[#This Row],[Price of One Product]]</f>
        <v>504</v>
      </c>
      <c r="K401" s="18">
        <f>Table_2[[#This Row],[Revenue-before discount]]*(1-Table_2[[#This Row],[Discount]])</f>
        <v>448.13624749458739</v>
      </c>
      <c r="L401" s="18">
        <f>Table_2[[#This Row],[Revenue]]*Table_2[[#This Row],[Discount]]</f>
        <v>49.671770672107044</v>
      </c>
    </row>
    <row r="402" spans="1:12" x14ac:dyDescent="0.3">
      <c r="A402" s="4" t="s">
        <v>861</v>
      </c>
      <c r="B402" s="4" t="s">
        <v>1672</v>
      </c>
      <c r="C402" s="15">
        <v>44753</v>
      </c>
      <c r="D402" s="4" t="s">
        <v>1673</v>
      </c>
      <c r="E402" s="4" t="s">
        <v>1671</v>
      </c>
      <c r="F402" s="4">
        <v>65</v>
      </c>
      <c r="G402" s="4" t="s">
        <v>26</v>
      </c>
      <c r="H402" s="16">
        <v>9</v>
      </c>
      <c r="I402" s="17">
        <v>0.26630312920291821</v>
      </c>
      <c r="J402" s="4">
        <f>Table_2[[#This Row],[No of Products in one Sale]]*Table_2[[#This Row],[Price of One Product]]</f>
        <v>585</v>
      </c>
      <c r="K402" s="18">
        <f>Table_2[[#This Row],[Revenue-before discount]]*(1-Table_2[[#This Row],[Discount]])</f>
        <v>429.21266941629284</v>
      </c>
      <c r="L402" s="18">
        <f>Table_2[[#This Row],[Revenue]]*Table_2[[#This Row],[Discount]]</f>
        <v>114.30067695909645</v>
      </c>
    </row>
    <row r="403" spans="1:12" x14ac:dyDescent="0.3">
      <c r="A403" s="4" t="s">
        <v>863</v>
      </c>
      <c r="B403" s="4" t="s">
        <v>1675</v>
      </c>
      <c r="C403" s="15">
        <v>44739</v>
      </c>
      <c r="D403" s="4" t="s">
        <v>1676</v>
      </c>
      <c r="E403" s="4" t="s">
        <v>1674</v>
      </c>
      <c r="F403" s="4">
        <v>250</v>
      </c>
      <c r="G403" s="4" t="s">
        <v>15</v>
      </c>
      <c r="H403" s="16">
        <v>3</v>
      </c>
      <c r="I403" s="17">
        <v>0.13279161787420113</v>
      </c>
      <c r="J403" s="4">
        <f>Table_2[[#This Row],[No of Products in one Sale]]*Table_2[[#This Row],[Price of One Product]]</f>
        <v>750</v>
      </c>
      <c r="K403" s="18">
        <f>Table_2[[#This Row],[Revenue-before discount]]*(1-Table_2[[#This Row],[Discount]])</f>
        <v>650.40628659434913</v>
      </c>
      <c r="L403" s="18">
        <f>Table_2[[#This Row],[Revenue]]*Table_2[[#This Row],[Discount]]</f>
        <v>86.368503072414953</v>
      </c>
    </row>
    <row r="404" spans="1:12" x14ac:dyDescent="0.3">
      <c r="A404" s="4" t="s">
        <v>865</v>
      </c>
      <c r="B404" s="4" t="s">
        <v>1677</v>
      </c>
      <c r="C404" s="15">
        <v>44740</v>
      </c>
      <c r="D404" s="4" t="s">
        <v>1678</v>
      </c>
      <c r="E404" s="4" t="s">
        <v>1671</v>
      </c>
      <c r="F404" s="4">
        <v>130</v>
      </c>
      <c r="G404" s="4" t="s">
        <v>20</v>
      </c>
      <c r="H404" s="16">
        <v>4</v>
      </c>
      <c r="I404" s="17">
        <v>0.20794478004129135</v>
      </c>
      <c r="J404" s="4">
        <f>Table_2[[#This Row],[No of Products in one Sale]]*Table_2[[#This Row],[Price of One Product]]</f>
        <v>520</v>
      </c>
      <c r="K404" s="18">
        <f>Table_2[[#This Row],[Revenue-before discount]]*(1-Table_2[[#This Row],[Discount]])</f>
        <v>411.86871437852852</v>
      </c>
      <c r="L404" s="18">
        <f>Table_2[[#This Row],[Revenue]]*Table_2[[#This Row],[Discount]]</f>
        <v>85.645949217332571</v>
      </c>
    </row>
    <row r="405" spans="1:12" x14ac:dyDescent="0.3">
      <c r="A405" s="4" t="s">
        <v>867</v>
      </c>
      <c r="B405" s="4" t="s">
        <v>1679</v>
      </c>
      <c r="C405" s="15">
        <v>44748</v>
      </c>
      <c r="D405" s="4" t="s">
        <v>1680</v>
      </c>
      <c r="E405" s="4" t="s">
        <v>1674</v>
      </c>
      <c r="F405" s="4">
        <v>60</v>
      </c>
      <c r="G405" s="4" t="s">
        <v>26</v>
      </c>
      <c r="H405" s="16">
        <v>12</v>
      </c>
      <c r="I405" s="17">
        <v>0.76031378549826045</v>
      </c>
      <c r="J405" s="4">
        <f>Table_2[[#This Row],[No of Products in one Sale]]*Table_2[[#This Row],[Price of One Product]]</f>
        <v>720</v>
      </c>
      <c r="K405" s="18">
        <f>Table_2[[#This Row],[Revenue-before discount]]*(1-Table_2[[#This Row],[Discount]])</f>
        <v>172.57407444125246</v>
      </c>
      <c r="L405" s="18">
        <f>Table_2[[#This Row],[Revenue]]*Table_2[[#This Row],[Discount]]</f>
        <v>131.21044781728725</v>
      </c>
    </row>
    <row r="406" spans="1:12" x14ac:dyDescent="0.3">
      <c r="A406" s="4" t="s">
        <v>869</v>
      </c>
      <c r="B406" s="4" t="s">
        <v>1681</v>
      </c>
      <c r="C406" s="15">
        <v>44731</v>
      </c>
      <c r="D406" s="4" t="s">
        <v>1682</v>
      </c>
      <c r="E406" s="4" t="s">
        <v>1671</v>
      </c>
      <c r="F406" s="4">
        <v>95</v>
      </c>
      <c r="G406" s="4" t="s">
        <v>15</v>
      </c>
      <c r="H406" s="16">
        <v>8</v>
      </c>
      <c r="I406" s="17">
        <v>0.23804641255169789</v>
      </c>
      <c r="J406" s="4">
        <f>Table_2[[#This Row],[No of Products in one Sale]]*Table_2[[#This Row],[Price of One Product]]</f>
        <v>760</v>
      </c>
      <c r="K406" s="18">
        <f>Table_2[[#This Row],[Revenue-before discount]]*(1-Table_2[[#This Row],[Discount]])</f>
        <v>579.08472646070959</v>
      </c>
      <c r="L406" s="18">
        <f>Table_2[[#This Row],[Revenue]]*Table_2[[#This Row],[Discount]]</f>
        <v>137.8490416974532</v>
      </c>
    </row>
    <row r="407" spans="1:12" x14ac:dyDescent="0.3">
      <c r="A407" s="4" t="s">
        <v>871</v>
      </c>
      <c r="B407" s="4" t="s">
        <v>1669</v>
      </c>
      <c r="C407" s="15">
        <v>44763</v>
      </c>
      <c r="D407" s="4" t="s">
        <v>1670</v>
      </c>
      <c r="E407" s="4" t="s">
        <v>1674</v>
      </c>
      <c r="F407" s="4">
        <v>72</v>
      </c>
      <c r="G407" s="4" t="s">
        <v>20</v>
      </c>
      <c r="H407" s="16">
        <v>5</v>
      </c>
      <c r="I407" s="17">
        <v>0.12523689369936652</v>
      </c>
      <c r="J407" s="4">
        <f>Table_2[[#This Row],[No of Products in one Sale]]*Table_2[[#This Row],[Price of One Product]]</f>
        <v>360</v>
      </c>
      <c r="K407" s="18">
        <f>Table_2[[#This Row],[Revenue-before discount]]*(1-Table_2[[#This Row],[Discount]])</f>
        <v>314.91471826822806</v>
      </c>
      <c r="L407" s="18">
        <f>Table_2[[#This Row],[Revenue]]*Table_2[[#This Row],[Discount]]</f>
        <v>39.438941096124033</v>
      </c>
    </row>
    <row r="408" spans="1:12" x14ac:dyDescent="0.3">
      <c r="A408" s="4" t="s">
        <v>873</v>
      </c>
      <c r="B408" s="4" t="s">
        <v>1672</v>
      </c>
      <c r="C408" s="15">
        <v>44733</v>
      </c>
      <c r="D408" s="4" t="s">
        <v>1673</v>
      </c>
      <c r="E408" s="4" t="s">
        <v>1671</v>
      </c>
      <c r="F408" s="4">
        <v>65</v>
      </c>
      <c r="G408" s="4" t="s">
        <v>26</v>
      </c>
      <c r="H408" s="16">
        <v>4</v>
      </c>
      <c r="I408" s="17">
        <v>6.7101746358327108E-2</v>
      </c>
      <c r="J408" s="4">
        <f>Table_2[[#This Row],[No of Products in one Sale]]*Table_2[[#This Row],[Price of One Product]]</f>
        <v>260</v>
      </c>
      <c r="K408" s="18">
        <f>Table_2[[#This Row],[Revenue-before discount]]*(1-Table_2[[#This Row],[Discount]])</f>
        <v>242.55354594683496</v>
      </c>
      <c r="L408" s="18">
        <f>Table_2[[#This Row],[Revenue]]*Table_2[[#This Row],[Discount]]</f>
        <v>16.275766518437358</v>
      </c>
    </row>
    <row r="409" spans="1:12" x14ac:dyDescent="0.3">
      <c r="A409" s="4" t="s">
        <v>875</v>
      </c>
      <c r="B409" s="4" t="s">
        <v>1675</v>
      </c>
      <c r="C409" s="15">
        <v>44746</v>
      </c>
      <c r="D409" s="4" t="s">
        <v>1676</v>
      </c>
      <c r="E409" s="4" t="s">
        <v>1674</v>
      </c>
      <c r="F409" s="4">
        <v>250</v>
      </c>
      <c r="G409" s="4" t="s">
        <v>15</v>
      </c>
      <c r="H409" s="16">
        <v>2</v>
      </c>
      <c r="I409" s="17">
        <v>0.98970617123906524</v>
      </c>
      <c r="J409" s="4">
        <f>Table_2[[#This Row],[No of Products in one Sale]]*Table_2[[#This Row],[Price of One Product]]</f>
        <v>500</v>
      </c>
      <c r="K409" s="18">
        <f>Table_2[[#This Row],[Revenue-before discount]]*(1-Table_2[[#This Row],[Discount]])</f>
        <v>5.1469143804673827</v>
      </c>
      <c r="L409" s="18">
        <f>Table_2[[#This Row],[Revenue]]*Table_2[[#This Row],[Discount]]</f>
        <v>5.0939329251876586</v>
      </c>
    </row>
    <row r="410" spans="1:12" x14ac:dyDescent="0.3">
      <c r="A410" s="4" t="s">
        <v>877</v>
      </c>
      <c r="B410" s="4" t="s">
        <v>1677</v>
      </c>
      <c r="C410" s="15">
        <v>44755</v>
      </c>
      <c r="D410" s="4" t="s">
        <v>1678</v>
      </c>
      <c r="E410" s="4" t="s">
        <v>1671</v>
      </c>
      <c r="F410" s="4">
        <v>130</v>
      </c>
      <c r="G410" s="4" t="s">
        <v>20</v>
      </c>
      <c r="H410" s="16">
        <v>2</v>
      </c>
      <c r="I410" s="17">
        <v>0.26202679185175082</v>
      </c>
      <c r="J410" s="4">
        <f>Table_2[[#This Row],[No of Products in one Sale]]*Table_2[[#This Row],[Price of One Product]]</f>
        <v>260</v>
      </c>
      <c r="K410" s="18">
        <f>Table_2[[#This Row],[Revenue-before discount]]*(1-Table_2[[#This Row],[Discount]])</f>
        <v>191.87303411854478</v>
      </c>
      <c r="L410" s="18">
        <f>Table_2[[#This Row],[Revenue]]*Table_2[[#This Row],[Discount]]</f>
        <v>50.275875572943818</v>
      </c>
    </row>
    <row r="411" spans="1:12" x14ac:dyDescent="0.3">
      <c r="A411" s="4" t="s">
        <v>879</v>
      </c>
      <c r="B411" s="4" t="s">
        <v>1669</v>
      </c>
      <c r="C411" s="15">
        <v>44755</v>
      </c>
      <c r="D411" s="4" t="s">
        <v>1670</v>
      </c>
      <c r="E411" s="4" t="s">
        <v>1674</v>
      </c>
      <c r="F411" s="4">
        <v>72</v>
      </c>
      <c r="G411" s="4" t="s">
        <v>26</v>
      </c>
      <c r="H411" s="16">
        <v>10</v>
      </c>
      <c r="I411" s="17">
        <v>0.87263143953916489</v>
      </c>
      <c r="J411" s="4">
        <f>Table_2[[#This Row],[No of Products in one Sale]]*Table_2[[#This Row],[Price of One Product]]</f>
        <v>720</v>
      </c>
      <c r="K411" s="18">
        <f>Table_2[[#This Row],[Revenue-before discount]]*(1-Table_2[[#This Row],[Discount]])</f>
        <v>91.705363531801282</v>
      </c>
      <c r="L411" s="18">
        <f>Table_2[[#This Row],[Revenue]]*Table_2[[#This Row],[Discount]]</f>
        <v>80.024983392218189</v>
      </c>
    </row>
    <row r="412" spans="1:12" x14ac:dyDescent="0.3">
      <c r="A412" s="4" t="s">
        <v>881</v>
      </c>
      <c r="B412" s="4" t="s">
        <v>1672</v>
      </c>
      <c r="C412" s="15">
        <v>44727</v>
      </c>
      <c r="D412" s="4" t="s">
        <v>1673</v>
      </c>
      <c r="E412" s="4" t="s">
        <v>1674</v>
      </c>
      <c r="F412" s="4">
        <v>65</v>
      </c>
      <c r="G412" s="4" t="s">
        <v>15</v>
      </c>
      <c r="H412" s="16">
        <v>6</v>
      </c>
      <c r="I412" s="17">
        <v>0.76778137062272289</v>
      </c>
      <c r="J412" s="4">
        <f>Table_2[[#This Row],[No of Products in one Sale]]*Table_2[[#This Row],[Price of One Product]]</f>
        <v>390</v>
      </c>
      <c r="K412" s="18">
        <f>Table_2[[#This Row],[Revenue-before discount]]*(1-Table_2[[#This Row],[Discount]])</f>
        <v>90.565265457138068</v>
      </c>
      <c r="L412" s="18">
        <f>Table_2[[#This Row],[Revenue]]*Table_2[[#This Row],[Discount]]</f>
        <v>69.534323643492201</v>
      </c>
    </row>
    <row r="413" spans="1:12" x14ac:dyDescent="0.3">
      <c r="A413" s="4" t="s">
        <v>883</v>
      </c>
      <c r="B413" s="4" t="s">
        <v>1675</v>
      </c>
      <c r="C413" s="15">
        <v>44746</v>
      </c>
      <c r="D413" s="4" t="s">
        <v>1676</v>
      </c>
      <c r="E413" s="4" t="s">
        <v>1674</v>
      </c>
      <c r="F413" s="4">
        <v>250</v>
      </c>
      <c r="G413" s="4" t="s">
        <v>20</v>
      </c>
      <c r="H413" s="16">
        <v>1</v>
      </c>
      <c r="I413" s="17">
        <v>0.15750010631121669</v>
      </c>
      <c r="J413" s="4">
        <f>Table_2[[#This Row],[No of Products in one Sale]]*Table_2[[#This Row],[Price of One Product]]</f>
        <v>250</v>
      </c>
      <c r="K413" s="18">
        <f>Table_2[[#This Row],[Revenue-before discount]]*(1-Table_2[[#This Row],[Discount]])</f>
        <v>210.62497342219584</v>
      </c>
      <c r="L413" s="18">
        <f>Table_2[[#This Row],[Revenue]]*Table_2[[#This Row],[Discount]]</f>
        <v>33.173455705793032</v>
      </c>
    </row>
    <row r="414" spans="1:12" x14ac:dyDescent="0.3">
      <c r="A414" s="4" t="s">
        <v>885</v>
      </c>
      <c r="B414" s="4" t="s">
        <v>1677</v>
      </c>
      <c r="C414" s="15">
        <v>44740</v>
      </c>
      <c r="D414" s="4" t="s">
        <v>1670</v>
      </c>
      <c r="E414" s="4" t="s">
        <v>1674</v>
      </c>
      <c r="F414" s="4">
        <v>72</v>
      </c>
      <c r="G414" s="4" t="s">
        <v>26</v>
      </c>
      <c r="H414" s="16">
        <v>9</v>
      </c>
      <c r="I414" s="17">
        <v>0.53570171465492589</v>
      </c>
      <c r="J414" s="4">
        <f>Table_2[[#This Row],[No of Products in one Sale]]*Table_2[[#This Row],[Price of One Product]]</f>
        <v>648</v>
      </c>
      <c r="K414" s="18">
        <f>Table_2[[#This Row],[Revenue-before discount]]*(1-Table_2[[#This Row],[Discount]])</f>
        <v>300.86528890360802</v>
      </c>
      <c r="L414" s="18">
        <f>Table_2[[#This Row],[Revenue]]*Table_2[[#This Row],[Discount]]</f>
        <v>161.17405114581246</v>
      </c>
    </row>
    <row r="415" spans="1:12" x14ac:dyDescent="0.3">
      <c r="A415" s="4" t="s">
        <v>887</v>
      </c>
      <c r="B415" s="4" t="s">
        <v>1669</v>
      </c>
      <c r="C415" s="15">
        <v>44743</v>
      </c>
      <c r="D415" s="4" t="s">
        <v>1673</v>
      </c>
      <c r="E415" s="4" t="s">
        <v>1674</v>
      </c>
      <c r="F415" s="4">
        <v>65</v>
      </c>
      <c r="G415" s="4" t="s">
        <v>15</v>
      </c>
      <c r="H415" s="16">
        <v>7</v>
      </c>
      <c r="I415" s="17">
        <v>0.88217490075954386</v>
      </c>
      <c r="J415" s="4">
        <f>Table_2[[#This Row],[No of Products in one Sale]]*Table_2[[#This Row],[Price of One Product]]</f>
        <v>455</v>
      </c>
      <c r="K415" s="18">
        <f>Table_2[[#This Row],[Revenue-before discount]]*(1-Table_2[[#This Row],[Discount]])</f>
        <v>53.610420154407542</v>
      </c>
      <c r="L415" s="18">
        <f>Table_2[[#This Row],[Revenue]]*Table_2[[#This Row],[Discount]]</f>
        <v>47.293767079391927</v>
      </c>
    </row>
    <row r="416" spans="1:12" x14ac:dyDescent="0.3">
      <c r="A416" s="4" t="s">
        <v>889</v>
      </c>
      <c r="B416" s="4" t="s">
        <v>1672</v>
      </c>
      <c r="C416" s="15">
        <v>44737</v>
      </c>
      <c r="D416" s="4" t="s">
        <v>1676</v>
      </c>
      <c r="E416" s="4" t="s">
        <v>1671</v>
      </c>
      <c r="F416" s="4">
        <v>250</v>
      </c>
      <c r="G416" s="4" t="s">
        <v>15</v>
      </c>
      <c r="H416" s="16">
        <v>3</v>
      </c>
      <c r="I416" s="17">
        <v>7.4850081465574259E-2</v>
      </c>
      <c r="J416" s="4">
        <f>Table_2[[#This Row],[No of Products in one Sale]]*Table_2[[#This Row],[Price of One Product]]</f>
        <v>750</v>
      </c>
      <c r="K416" s="18">
        <f>Table_2[[#This Row],[Revenue-before discount]]*(1-Table_2[[#This Row],[Discount]])</f>
        <v>693.86243890081926</v>
      </c>
      <c r="L416" s="18">
        <f>Table_2[[#This Row],[Revenue]]*Table_2[[#This Row],[Discount]]</f>
        <v>51.935660077628363</v>
      </c>
    </row>
    <row r="417" spans="1:12" x14ac:dyDescent="0.3">
      <c r="A417" s="4" t="s">
        <v>891</v>
      </c>
      <c r="B417" s="4" t="s">
        <v>1675</v>
      </c>
      <c r="C417" s="15">
        <v>44757</v>
      </c>
      <c r="D417" s="4" t="s">
        <v>1678</v>
      </c>
      <c r="E417" s="4" t="s">
        <v>1674</v>
      </c>
      <c r="F417" s="4">
        <v>130</v>
      </c>
      <c r="G417" s="4" t="s">
        <v>20</v>
      </c>
      <c r="H417" s="16">
        <v>4</v>
      </c>
      <c r="I417" s="17">
        <v>0.4623515242530305</v>
      </c>
      <c r="J417" s="4">
        <f>Table_2[[#This Row],[No of Products in one Sale]]*Table_2[[#This Row],[Price of One Product]]</f>
        <v>520</v>
      </c>
      <c r="K417" s="18">
        <f>Table_2[[#This Row],[Revenue-before discount]]*(1-Table_2[[#This Row],[Discount]])</f>
        <v>279.57720738842414</v>
      </c>
      <c r="L417" s="18">
        <f>Table_2[[#This Row],[Revenue]]*Table_2[[#This Row],[Discount]]</f>
        <v>129.26294798244354</v>
      </c>
    </row>
    <row r="418" spans="1:12" x14ac:dyDescent="0.3">
      <c r="A418" s="4" t="s">
        <v>893</v>
      </c>
      <c r="B418" s="4" t="s">
        <v>1677</v>
      </c>
      <c r="C418" s="15">
        <v>44745</v>
      </c>
      <c r="D418" s="4" t="s">
        <v>1670</v>
      </c>
      <c r="E418" s="4" t="s">
        <v>1671</v>
      </c>
      <c r="F418" s="4">
        <v>72</v>
      </c>
      <c r="G418" s="4" t="s">
        <v>26</v>
      </c>
      <c r="H418" s="16">
        <v>10</v>
      </c>
      <c r="I418" s="17">
        <v>0.34462700763177134</v>
      </c>
      <c r="J418" s="4">
        <f>Table_2[[#This Row],[No of Products in one Sale]]*Table_2[[#This Row],[Price of One Product]]</f>
        <v>720</v>
      </c>
      <c r="K418" s="18">
        <f>Table_2[[#This Row],[Revenue-before discount]]*(1-Table_2[[#This Row],[Discount]])</f>
        <v>471.86855450512462</v>
      </c>
      <c r="L418" s="18">
        <f>Table_2[[#This Row],[Revenue]]*Table_2[[#This Row],[Discount]]</f>
        <v>162.6186479346305</v>
      </c>
    </row>
    <row r="419" spans="1:12" x14ac:dyDescent="0.3">
      <c r="A419" s="4" t="s">
        <v>895</v>
      </c>
      <c r="B419" s="4" t="s">
        <v>1669</v>
      </c>
      <c r="C419" s="15">
        <v>44760</v>
      </c>
      <c r="D419" s="4" t="s">
        <v>1673</v>
      </c>
      <c r="E419" s="4" t="s">
        <v>1674</v>
      </c>
      <c r="F419" s="4">
        <v>65</v>
      </c>
      <c r="G419" s="4" t="s">
        <v>15</v>
      </c>
      <c r="H419" s="16">
        <v>7</v>
      </c>
      <c r="I419" s="17">
        <v>0.69911624131260175</v>
      </c>
      <c r="J419" s="4">
        <f>Table_2[[#This Row],[No of Products in one Sale]]*Table_2[[#This Row],[Price of One Product]]</f>
        <v>455</v>
      </c>
      <c r="K419" s="18">
        <f>Table_2[[#This Row],[Revenue-before discount]]*(1-Table_2[[#This Row],[Discount]])</f>
        <v>136.90211020276621</v>
      </c>
      <c r="L419" s="18">
        <f>Table_2[[#This Row],[Revenue]]*Table_2[[#This Row],[Discount]]</f>
        <v>95.710488712721499</v>
      </c>
    </row>
    <row r="420" spans="1:12" x14ac:dyDescent="0.3">
      <c r="A420" s="4" t="s">
        <v>897</v>
      </c>
      <c r="B420" s="4" t="s">
        <v>1672</v>
      </c>
      <c r="C420" s="15">
        <v>44750</v>
      </c>
      <c r="D420" s="4" t="s">
        <v>1676</v>
      </c>
      <c r="E420" s="4" t="s">
        <v>1671</v>
      </c>
      <c r="F420" s="4">
        <v>250</v>
      </c>
      <c r="G420" s="4" t="s">
        <v>20</v>
      </c>
      <c r="H420" s="16">
        <v>1</v>
      </c>
      <c r="I420" s="17">
        <v>1.890946986705988E-2</v>
      </c>
      <c r="J420" s="4">
        <f>Table_2[[#This Row],[No of Products in one Sale]]*Table_2[[#This Row],[Price of One Product]]</f>
        <v>250</v>
      </c>
      <c r="K420" s="18">
        <f>Table_2[[#This Row],[Revenue-before discount]]*(1-Table_2[[#This Row],[Discount]])</f>
        <v>245.27263253323503</v>
      </c>
      <c r="L420" s="18">
        <f>Table_2[[#This Row],[Revenue]]*Table_2[[#This Row],[Discount]]</f>
        <v>4.6379754541016585</v>
      </c>
    </row>
    <row r="421" spans="1:12" x14ac:dyDescent="0.3">
      <c r="A421" s="4" t="s">
        <v>899</v>
      </c>
      <c r="B421" s="4" t="s">
        <v>1675</v>
      </c>
      <c r="C421" s="15">
        <v>44742</v>
      </c>
      <c r="D421" s="4" t="s">
        <v>1678</v>
      </c>
      <c r="E421" s="4" t="s">
        <v>1674</v>
      </c>
      <c r="F421" s="4">
        <v>130</v>
      </c>
      <c r="G421" s="4" t="s">
        <v>26</v>
      </c>
      <c r="H421" s="16">
        <v>5</v>
      </c>
      <c r="I421" s="17">
        <v>0.73245470088007136</v>
      </c>
      <c r="J421" s="4">
        <f>Table_2[[#This Row],[No of Products in one Sale]]*Table_2[[#This Row],[Price of One Product]]</f>
        <v>650</v>
      </c>
      <c r="K421" s="18">
        <f>Table_2[[#This Row],[Revenue-before discount]]*(1-Table_2[[#This Row],[Discount]])</f>
        <v>173.90444442795362</v>
      </c>
      <c r="L421" s="18">
        <f>Table_2[[#This Row],[Revenue]]*Table_2[[#This Row],[Discount]]</f>
        <v>127.37712782519176</v>
      </c>
    </row>
    <row r="422" spans="1:12" x14ac:dyDescent="0.3">
      <c r="A422" s="4" t="s">
        <v>901</v>
      </c>
      <c r="B422" s="4" t="s">
        <v>1677</v>
      </c>
      <c r="C422" s="15">
        <v>44754</v>
      </c>
      <c r="D422" s="4" t="s">
        <v>1680</v>
      </c>
      <c r="E422" s="4" t="s">
        <v>1671</v>
      </c>
      <c r="F422" s="4">
        <v>60</v>
      </c>
      <c r="G422" s="4" t="s">
        <v>15</v>
      </c>
      <c r="H422" s="16">
        <v>5</v>
      </c>
      <c r="I422" s="17">
        <v>0.72297451744539321</v>
      </c>
      <c r="J422" s="4">
        <f>Table_2[[#This Row],[No of Products in one Sale]]*Table_2[[#This Row],[Price of One Product]]</f>
        <v>300</v>
      </c>
      <c r="K422" s="18">
        <f>Table_2[[#This Row],[Revenue-before discount]]*(1-Table_2[[#This Row],[Discount]])</f>
        <v>83.107644766382037</v>
      </c>
      <c r="L422" s="18">
        <f>Table_2[[#This Row],[Revenue]]*Table_2[[#This Row],[Discount]]</f>
        <v>60.084709370998212</v>
      </c>
    </row>
    <row r="423" spans="1:12" x14ac:dyDescent="0.3">
      <c r="A423" s="4" t="s">
        <v>903</v>
      </c>
      <c r="B423" s="4" t="s">
        <v>1679</v>
      </c>
      <c r="C423" s="15">
        <v>44746</v>
      </c>
      <c r="D423" s="4" t="s">
        <v>1670</v>
      </c>
      <c r="E423" s="4" t="s">
        <v>1674</v>
      </c>
      <c r="F423" s="4">
        <v>72</v>
      </c>
      <c r="G423" s="4" t="s">
        <v>20</v>
      </c>
      <c r="H423" s="16">
        <v>9</v>
      </c>
      <c r="I423" s="17">
        <v>0.97417776505363807</v>
      </c>
      <c r="J423" s="4">
        <f>Table_2[[#This Row],[No of Products in one Sale]]*Table_2[[#This Row],[Price of One Product]]</f>
        <v>648</v>
      </c>
      <c r="K423" s="18">
        <f>Table_2[[#This Row],[Revenue-before discount]]*(1-Table_2[[#This Row],[Discount]])</f>
        <v>16.732808245242531</v>
      </c>
      <c r="L423" s="18">
        <f>Table_2[[#This Row],[Revenue]]*Table_2[[#This Row],[Discount]]</f>
        <v>16.300729739421456</v>
      </c>
    </row>
    <row r="424" spans="1:12" x14ac:dyDescent="0.3">
      <c r="A424" s="4" t="s">
        <v>905</v>
      </c>
      <c r="B424" s="4" t="s">
        <v>1669</v>
      </c>
      <c r="C424" s="15">
        <v>44752</v>
      </c>
      <c r="D424" s="4" t="s">
        <v>1673</v>
      </c>
      <c r="E424" s="4" t="s">
        <v>1671</v>
      </c>
      <c r="F424" s="4">
        <v>65</v>
      </c>
      <c r="G424" s="4" t="s">
        <v>26</v>
      </c>
      <c r="H424" s="16">
        <v>7</v>
      </c>
      <c r="I424" s="17">
        <v>0.92441295707634297</v>
      </c>
      <c r="J424" s="4">
        <f>Table_2[[#This Row],[No of Products in one Sale]]*Table_2[[#This Row],[Price of One Product]]</f>
        <v>455</v>
      </c>
      <c r="K424" s="18">
        <f>Table_2[[#This Row],[Revenue-before discount]]*(1-Table_2[[#This Row],[Discount]])</f>
        <v>34.39210453026395</v>
      </c>
      <c r="L424" s="18">
        <f>Table_2[[#This Row],[Revenue]]*Table_2[[#This Row],[Discount]]</f>
        <v>31.792507048899989</v>
      </c>
    </row>
    <row r="425" spans="1:12" x14ac:dyDescent="0.3">
      <c r="A425" s="4" t="s">
        <v>907</v>
      </c>
      <c r="B425" s="4" t="s">
        <v>1672</v>
      </c>
      <c r="C425" s="15">
        <v>44725</v>
      </c>
      <c r="D425" s="4" t="s">
        <v>1676</v>
      </c>
      <c r="E425" s="4" t="s">
        <v>1674</v>
      </c>
      <c r="F425" s="4">
        <v>250</v>
      </c>
      <c r="G425" s="4" t="s">
        <v>15</v>
      </c>
      <c r="H425" s="16">
        <v>3</v>
      </c>
      <c r="I425" s="17">
        <v>0.34841204291363526</v>
      </c>
      <c r="J425" s="4">
        <f>Table_2[[#This Row],[No of Products in one Sale]]*Table_2[[#This Row],[Price of One Product]]</f>
        <v>750</v>
      </c>
      <c r="K425" s="18">
        <f>Table_2[[#This Row],[Revenue-before discount]]*(1-Table_2[[#This Row],[Discount]])</f>
        <v>488.69096781477356</v>
      </c>
      <c r="L425" s="18">
        <f>Table_2[[#This Row],[Revenue]]*Table_2[[#This Row],[Discount]]</f>
        <v>170.26581844978682</v>
      </c>
    </row>
    <row r="426" spans="1:12" x14ac:dyDescent="0.3">
      <c r="A426" s="4" t="s">
        <v>909</v>
      </c>
      <c r="B426" s="4" t="s">
        <v>1675</v>
      </c>
      <c r="C426" s="15">
        <v>44734</v>
      </c>
      <c r="D426" s="4" t="s">
        <v>1678</v>
      </c>
      <c r="E426" s="4" t="s">
        <v>1671</v>
      </c>
      <c r="F426" s="4">
        <v>130</v>
      </c>
      <c r="G426" s="4" t="s">
        <v>20</v>
      </c>
      <c r="H426" s="16">
        <v>7</v>
      </c>
      <c r="I426" s="17">
        <v>0.36862795502486845</v>
      </c>
      <c r="J426" s="4">
        <f>Table_2[[#This Row],[No of Products in one Sale]]*Table_2[[#This Row],[Price of One Product]]</f>
        <v>910</v>
      </c>
      <c r="K426" s="18">
        <f>Table_2[[#This Row],[Revenue-before discount]]*(1-Table_2[[#This Row],[Discount]])</f>
        <v>574.54856092736975</v>
      </c>
      <c r="L426" s="18">
        <f>Table_2[[#This Row],[Revenue]]*Table_2[[#This Row],[Discount]]</f>
        <v>211.79466107713733</v>
      </c>
    </row>
    <row r="427" spans="1:12" x14ac:dyDescent="0.3">
      <c r="A427" s="4" t="s">
        <v>911</v>
      </c>
      <c r="B427" s="4" t="s">
        <v>1677</v>
      </c>
      <c r="C427" s="15">
        <v>44761</v>
      </c>
      <c r="D427" s="4" t="s">
        <v>1670</v>
      </c>
      <c r="E427" s="4" t="s">
        <v>1674</v>
      </c>
      <c r="F427" s="4">
        <v>72</v>
      </c>
      <c r="G427" s="4" t="s">
        <v>26</v>
      </c>
      <c r="H427" s="16">
        <v>12</v>
      </c>
      <c r="I427" s="17">
        <v>0.38279600115505574</v>
      </c>
      <c r="J427" s="4">
        <f>Table_2[[#This Row],[No of Products in one Sale]]*Table_2[[#This Row],[Price of One Product]]</f>
        <v>864</v>
      </c>
      <c r="K427" s="18">
        <f>Table_2[[#This Row],[Revenue-before discount]]*(1-Table_2[[#This Row],[Discount]])</f>
        <v>533.26425500203186</v>
      </c>
      <c r="L427" s="18">
        <f>Table_2[[#This Row],[Revenue]]*Table_2[[#This Row],[Discount]]</f>
        <v>204.13142437370772</v>
      </c>
    </row>
    <row r="428" spans="1:12" x14ac:dyDescent="0.3">
      <c r="A428" s="4" t="s">
        <v>913</v>
      </c>
      <c r="B428" s="4" t="s">
        <v>1669</v>
      </c>
      <c r="C428" s="15">
        <v>44735</v>
      </c>
      <c r="D428" s="4" t="s">
        <v>1673</v>
      </c>
      <c r="E428" s="4" t="s">
        <v>1671</v>
      </c>
      <c r="F428" s="4">
        <v>65</v>
      </c>
      <c r="G428" s="4" t="s">
        <v>15</v>
      </c>
      <c r="H428" s="16">
        <v>7</v>
      </c>
      <c r="I428" s="17">
        <v>0.77278161923763322</v>
      </c>
      <c r="J428" s="4">
        <f>Table_2[[#This Row],[No of Products in one Sale]]*Table_2[[#This Row],[Price of One Product]]</f>
        <v>455</v>
      </c>
      <c r="K428" s="18">
        <f>Table_2[[#This Row],[Revenue-before discount]]*(1-Table_2[[#This Row],[Discount]])</f>
        <v>103.38436324687689</v>
      </c>
      <c r="L428" s="18">
        <f>Table_2[[#This Row],[Revenue]]*Table_2[[#This Row],[Discount]]</f>
        <v>79.893535633773183</v>
      </c>
    </row>
    <row r="429" spans="1:12" x14ac:dyDescent="0.3">
      <c r="A429" s="4" t="s">
        <v>915</v>
      </c>
      <c r="B429" s="4" t="s">
        <v>1672</v>
      </c>
      <c r="C429" s="15">
        <v>44753</v>
      </c>
      <c r="D429" s="4" t="s">
        <v>1676</v>
      </c>
      <c r="E429" s="4" t="s">
        <v>1674</v>
      </c>
      <c r="F429" s="4">
        <v>250</v>
      </c>
      <c r="G429" s="4" t="s">
        <v>20</v>
      </c>
      <c r="H429" s="16">
        <v>3</v>
      </c>
      <c r="I429" s="17">
        <v>0.98194581947705439</v>
      </c>
      <c r="J429" s="4">
        <f>Table_2[[#This Row],[No of Products in one Sale]]*Table_2[[#This Row],[Price of One Product]]</f>
        <v>750</v>
      </c>
      <c r="K429" s="18">
        <f>Table_2[[#This Row],[Revenue-before discount]]*(1-Table_2[[#This Row],[Discount]])</f>
        <v>13.540635392209206</v>
      </c>
      <c r="L429" s="18">
        <f>Table_2[[#This Row],[Revenue]]*Table_2[[#This Row],[Discount]]</f>
        <v>13.296170316442874</v>
      </c>
    </row>
    <row r="430" spans="1:12" x14ac:dyDescent="0.3">
      <c r="A430" s="4" t="s">
        <v>917</v>
      </c>
      <c r="B430" s="4" t="s">
        <v>1675</v>
      </c>
      <c r="C430" s="15">
        <v>44732</v>
      </c>
      <c r="D430" s="4" t="s">
        <v>1678</v>
      </c>
      <c r="E430" s="4" t="s">
        <v>1671</v>
      </c>
      <c r="F430" s="4">
        <v>130</v>
      </c>
      <c r="G430" s="4" t="s">
        <v>26</v>
      </c>
      <c r="H430" s="16">
        <v>6</v>
      </c>
      <c r="I430" s="17">
        <v>0.24372632968767749</v>
      </c>
      <c r="J430" s="4">
        <f>Table_2[[#This Row],[No of Products in one Sale]]*Table_2[[#This Row],[Price of One Product]]</f>
        <v>780</v>
      </c>
      <c r="K430" s="18">
        <f>Table_2[[#This Row],[Revenue-before discount]]*(1-Table_2[[#This Row],[Discount]])</f>
        <v>589.89346284361159</v>
      </c>
      <c r="L430" s="18">
        <f>Table_2[[#This Row],[Revenue]]*Table_2[[#This Row],[Discount]]</f>
        <v>143.77256860562781</v>
      </c>
    </row>
    <row r="431" spans="1:12" x14ac:dyDescent="0.3">
      <c r="A431" s="4" t="s">
        <v>919</v>
      </c>
      <c r="B431" s="4" t="s">
        <v>1677</v>
      </c>
      <c r="C431" s="15">
        <v>44748</v>
      </c>
      <c r="D431" s="4" t="s">
        <v>1680</v>
      </c>
      <c r="E431" s="4" t="s">
        <v>1674</v>
      </c>
      <c r="F431" s="4">
        <v>60</v>
      </c>
      <c r="G431" s="4" t="s">
        <v>15</v>
      </c>
      <c r="H431" s="16">
        <v>14</v>
      </c>
      <c r="I431" s="17">
        <v>0.50977491571581557</v>
      </c>
      <c r="J431" s="4">
        <f>Table_2[[#This Row],[No of Products in one Sale]]*Table_2[[#This Row],[Price of One Product]]</f>
        <v>840</v>
      </c>
      <c r="K431" s="18">
        <f>Table_2[[#This Row],[Revenue-before discount]]*(1-Table_2[[#This Row],[Discount]])</f>
        <v>411.78907079871493</v>
      </c>
      <c r="L431" s="18">
        <f>Table_2[[#This Row],[Revenue]]*Table_2[[#This Row],[Discount]]</f>
        <v>209.91973885910892</v>
      </c>
    </row>
    <row r="432" spans="1:12" x14ac:dyDescent="0.3">
      <c r="A432" s="4" t="s">
        <v>921</v>
      </c>
      <c r="B432" s="4" t="s">
        <v>1679</v>
      </c>
      <c r="C432" s="15">
        <v>44731</v>
      </c>
      <c r="D432" s="4" t="s">
        <v>1682</v>
      </c>
      <c r="E432" s="4" t="s">
        <v>1671</v>
      </c>
      <c r="F432" s="4">
        <v>95</v>
      </c>
      <c r="G432" s="4" t="s">
        <v>20</v>
      </c>
      <c r="H432" s="16">
        <v>7</v>
      </c>
      <c r="I432" s="17">
        <v>0.99123744515485723</v>
      </c>
      <c r="J432" s="4">
        <f>Table_2[[#This Row],[No of Products in one Sale]]*Table_2[[#This Row],[Price of One Product]]</f>
        <v>665</v>
      </c>
      <c r="K432" s="18">
        <f>Table_2[[#This Row],[Revenue-before discount]]*(1-Table_2[[#This Row],[Discount]])</f>
        <v>5.8270989720199404</v>
      </c>
      <c r="L432" s="18">
        <f>Table_2[[#This Row],[Revenue]]*Table_2[[#This Row],[Discount]]</f>
        <v>5.7760386976895406</v>
      </c>
    </row>
    <row r="433" spans="1:12" x14ac:dyDescent="0.3">
      <c r="A433" s="4" t="s">
        <v>923</v>
      </c>
      <c r="B433" s="4" t="s">
        <v>1681</v>
      </c>
      <c r="C433" s="15">
        <v>44725</v>
      </c>
      <c r="D433" s="4" t="s">
        <v>1670</v>
      </c>
      <c r="E433" s="4" t="s">
        <v>1674</v>
      </c>
      <c r="F433" s="4">
        <v>72</v>
      </c>
      <c r="G433" s="4" t="s">
        <v>26</v>
      </c>
      <c r="H433" s="16">
        <v>5</v>
      </c>
      <c r="I433" s="17">
        <v>0.58001027642401182</v>
      </c>
      <c r="J433" s="4">
        <f>Table_2[[#This Row],[No of Products in one Sale]]*Table_2[[#This Row],[Price of One Product]]</f>
        <v>360</v>
      </c>
      <c r="K433" s="18">
        <f>Table_2[[#This Row],[Revenue-before discount]]*(1-Table_2[[#This Row],[Discount]])</f>
        <v>151.19630048735576</v>
      </c>
      <c r="L433" s="18">
        <f>Table_2[[#This Row],[Revenue]]*Table_2[[#This Row],[Discount]]</f>
        <v>87.695408039959162</v>
      </c>
    </row>
    <row r="434" spans="1:12" x14ac:dyDescent="0.3">
      <c r="A434" s="4" t="s">
        <v>925</v>
      </c>
      <c r="B434" s="4" t="s">
        <v>1669</v>
      </c>
      <c r="C434" s="15">
        <v>44753</v>
      </c>
      <c r="D434" s="4" t="s">
        <v>1673</v>
      </c>
      <c r="E434" s="4" t="s">
        <v>1674</v>
      </c>
      <c r="F434" s="4">
        <v>65</v>
      </c>
      <c r="G434" s="4" t="s">
        <v>15</v>
      </c>
      <c r="H434" s="16">
        <v>8</v>
      </c>
      <c r="I434" s="17">
        <v>0.20099809520802481</v>
      </c>
      <c r="J434" s="4">
        <f>Table_2[[#This Row],[No of Products in one Sale]]*Table_2[[#This Row],[Price of One Product]]</f>
        <v>520</v>
      </c>
      <c r="K434" s="18">
        <f>Table_2[[#This Row],[Revenue-before discount]]*(1-Table_2[[#This Row],[Discount]])</f>
        <v>415.48099049182713</v>
      </c>
      <c r="L434" s="18">
        <f>Table_2[[#This Row],[Revenue]]*Table_2[[#This Row],[Discount]]</f>
        <v>83.510887684000721</v>
      </c>
    </row>
    <row r="435" spans="1:12" x14ac:dyDescent="0.3">
      <c r="A435" s="4" t="s">
        <v>927</v>
      </c>
      <c r="B435" s="4" t="s">
        <v>1672</v>
      </c>
      <c r="C435" s="15">
        <v>44738</v>
      </c>
      <c r="D435" s="4" t="s">
        <v>1676</v>
      </c>
      <c r="E435" s="4" t="s">
        <v>1674</v>
      </c>
      <c r="F435" s="4">
        <v>250</v>
      </c>
      <c r="G435" s="4" t="s">
        <v>20</v>
      </c>
      <c r="H435" s="16">
        <v>3</v>
      </c>
      <c r="I435" s="17">
        <v>8.7589082057090373E-2</v>
      </c>
      <c r="J435" s="4">
        <f>Table_2[[#This Row],[No of Products in one Sale]]*Table_2[[#This Row],[Price of One Product]]</f>
        <v>750</v>
      </c>
      <c r="K435" s="18">
        <f>Table_2[[#This Row],[Revenue-before discount]]*(1-Table_2[[#This Row],[Discount]])</f>
        <v>684.30818845718227</v>
      </c>
      <c r="L435" s="18">
        <f>Table_2[[#This Row],[Revenue]]*Table_2[[#This Row],[Discount]]</f>
        <v>59.937926071115001</v>
      </c>
    </row>
    <row r="436" spans="1:12" x14ac:dyDescent="0.3">
      <c r="A436" s="4" t="s">
        <v>929</v>
      </c>
      <c r="B436" s="4" t="s">
        <v>1675</v>
      </c>
      <c r="C436" s="15">
        <v>44762</v>
      </c>
      <c r="D436" s="4" t="s">
        <v>1678</v>
      </c>
      <c r="E436" s="4" t="s">
        <v>1674</v>
      </c>
      <c r="F436" s="4">
        <v>130</v>
      </c>
      <c r="G436" s="4" t="s">
        <v>26</v>
      </c>
      <c r="H436" s="16">
        <v>4</v>
      </c>
      <c r="I436" s="17">
        <v>0.92203517798439572</v>
      </c>
      <c r="J436" s="4">
        <f>Table_2[[#This Row],[No of Products in one Sale]]*Table_2[[#This Row],[Price of One Product]]</f>
        <v>520</v>
      </c>
      <c r="K436" s="18">
        <f>Table_2[[#This Row],[Revenue-before discount]]*(1-Table_2[[#This Row],[Discount]])</f>
        <v>40.541707448114231</v>
      </c>
      <c r="L436" s="18">
        <f>Table_2[[#This Row],[Revenue]]*Table_2[[#This Row],[Discount]]</f>
        <v>37.380880442713305</v>
      </c>
    </row>
    <row r="437" spans="1:12" x14ac:dyDescent="0.3">
      <c r="A437" s="4" t="s">
        <v>931</v>
      </c>
      <c r="B437" s="4" t="s">
        <v>1677</v>
      </c>
      <c r="C437" s="15">
        <v>44756</v>
      </c>
      <c r="D437" s="4" t="s">
        <v>1670</v>
      </c>
      <c r="E437" s="4" t="s">
        <v>1674</v>
      </c>
      <c r="F437" s="4">
        <v>72</v>
      </c>
      <c r="G437" s="4" t="s">
        <v>15</v>
      </c>
      <c r="H437" s="16">
        <v>10</v>
      </c>
      <c r="I437" s="17">
        <v>0.40646951216415605</v>
      </c>
      <c r="J437" s="4">
        <f>Table_2[[#This Row],[No of Products in one Sale]]*Table_2[[#This Row],[Price of One Product]]</f>
        <v>720</v>
      </c>
      <c r="K437" s="18">
        <f>Table_2[[#This Row],[Revenue-before discount]]*(1-Table_2[[#This Row],[Discount]])</f>
        <v>427.34195124180764</v>
      </c>
      <c r="L437" s="18">
        <f>Table_2[[#This Row],[Revenue]]*Table_2[[#This Row],[Discount]]</f>
        <v>173.70147444853612</v>
      </c>
    </row>
    <row r="438" spans="1:12" x14ac:dyDescent="0.3">
      <c r="A438" s="4" t="s">
        <v>933</v>
      </c>
      <c r="B438" s="4" t="s">
        <v>1669</v>
      </c>
      <c r="C438" s="15">
        <v>44744</v>
      </c>
      <c r="D438" s="4" t="s">
        <v>1673</v>
      </c>
      <c r="E438" s="4" t="s">
        <v>1671</v>
      </c>
      <c r="F438" s="4">
        <v>65</v>
      </c>
      <c r="G438" s="4" t="s">
        <v>20</v>
      </c>
      <c r="H438" s="16">
        <v>4</v>
      </c>
      <c r="I438" s="17">
        <v>0.45522048494031297</v>
      </c>
      <c r="J438" s="4">
        <f>Table_2[[#This Row],[No of Products in one Sale]]*Table_2[[#This Row],[Price of One Product]]</f>
        <v>260</v>
      </c>
      <c r="K438" s="18">
        <f>Table_2[[#This Row],[Revenue-before discount]]*(1-Table_2[[#This Row],[Discount]])</f>
        <v>141.64267391551863</v>
      </c>
      <c r="L438" s="18">
        <f>Table_2[[#This Row],[Revenue]]*Table_2[[#This Row],[Discount]]</f>
        <v>64.478646708065014</v>
      </c>
    </row>
    <row r="439" spans="1:12" x14ac:dyDescent="0.3">
      <c r="A439" s="4" t="s">
        <v>935</v>
      </c>
      <c r="B439" s="4" t="s">
        <v>1672</v>
      </c>
      <c r="C439" s="15">
        <v>44753</v>
      </c>
      <c r="D439" s="4" t="s">
        <v>1676</v>
      </c>
      <c r="E439" s="4" t="s">
        <v>1674</v>
      </c>
      <c r="F439" s="4">
        <v>250</v>
      </c>
      <c r="G439" s="4" t="s">
        <v>26</v>
      </c>
      <c r="H439" s="16">
        <v>3</v>
      </c>
      <c r="I439" s="17">
        <v>0.45514828780898176</v>
      </c>
      <c r="J439" s="4">
        <f>Table_2[[#This Row],[No of Products in one Sale]]*Table_2[[#This Row],[Price of One Product]]</f>
        <v>750</v>
      </c>
      <c r="K439" s="18">
        <f>Table_2[[#This Row],[Revenue-before discount]]*(1-Table_2[[#This Row],[Discount]])</f>
        <v>408.63878414326371</v>
      </c>
      <c r="L439" s="18">
        <f>Table_2[[#This Row],[Revenue]]*Table_2[[#This Row],[Discount]]</f>
        <v>185.99124293515055</v>
      </c>
    </row>
    <row r="440" spans="1:12" x14ac:dyDescent="0.3">
      <c r="A440" s="4" t="s">
        <v>937</v>
      </c>
      <c r="B440" s="4" t="s">
        <v>1675</v>
      </c>
      <c r="C440" s="15">
        <v>44762</v>
      </c>
      <c r="D440" s="4" t="s">
        <v>1678</v>
      </c>
      <c r="E440" s="4" t="s">
        <v>1671</v>
      </c>
      <c r="F440" s="4">
        <v>130</v>
      </c>
      <c r="G440" s="4" t="s">
        <v>15</v>
      </c>
      <c r="H440" s="16">
        <v>2</v>
      </c>
      <c r="I440" s="17">
        <v>0.30126486834826394</v>
      </c>
      <c r="J440" s="4">
        <f>Table_2[[#This Row],[No of Products in one Sale]]*Table_2[[#This Row],[Price of One Product]]</f>
        <v>260</v>
      </c>
      <c r="K440" s="18">
        <f>Table_2[[#This Row],[Revenue-before discount]]*(1-Table_2[[#This Row],[Discount]])</f>
        <v>181.67113422945138</v>
      </c>
      <c r="L440" s="18">
        <f>Table_2[[#This Row],[Revenue]]*Table_2[[#This Row],[Discount]]</f>
        <v>54.731130336315459</v>
      </c>
    </row>
    <row r="441" spans="1:12" x14ac:dyDescent="0.3">
      <c r="A441" s="4" t="s">
        <v>939</v>
      </c>
      <c r="B441" s="4" t="s">
        <v>1677</v>
      </c>
      <c r="C441" s="15">
        <v>44740</v>
      </c>
      <c r="D441" s="4" t="s">
        <v>1680</v>
      </c>
      <c r="E441" s="4" t="s">
        <v>1674</v>
      </c>
      <c r="F441" s="4">
        <v>60</v>
      </c>
      <c r="G441" s="4" t="s">
        <v>20</v>
      </c>
      <c r="H441" s="16">
        <v>4</v>
      </c>
      <c r="I441" s="17">
        <v>0.22886312078587356</v>
      </c>
      <c r="J441" s="4">
        <f>Table_2[[#This Row],[No of Products in one Sale]]*Table_2[[#This Row],[Price of One Product]]</f>
        <v>240</v>
      </c>
      <c r="K441" s="18">
        <f>Table_2[[#This Row],[Revenue-before discount]]*(1-Table_2[[#This Row],[Discount]])</f>
        <v>185.07285101139036</v>
      </c>
      <c r="L441" s="18">
        <f>Table_2[[#This Row],[Revenue]]*Table_2[[#This Row],[Discount]]</f>
        <v>42.356350255205811</v>
      </c>
    </row>
    <row r="442" spans="1:12" x14ac:dyDescent="0.3">
      <c r="A442" s="4" t="s">
        <v>941</v>
      </c>
      <c r="B442" s="4" t="s">
        <v>1679</v>
      </c>
      <c r="C442" s="15">
        <v>44729</v>
      </c>
      <c r="D442" s="4" t="s">
        <v>1670</v>
      </c>
      <c r="E442" s="4" t="s">
        <v>1671</v>
      </c>
      <c r="F442" s="4">
        <v>72</v>
      </c>
      <c r="G442" s="4" t="s">
        <v>26</v>
      </c>
      <c r="H442" s="16">
        <v>4</v>
      </c>
      <c r="I442" s="17">
        <v>0.4885587902090005</v>
      </c>
      <c r="J442" s="4">
        <f>Table_2[[#This Row],[No of Products in one Sale]]*Table_2[[#This Row],[Price of One Product]]</f>
        <v>288</v>
      </c>
      <c r="K442" s="18">
        <f>Table_2[[#This Row],[Revenue-before discount]]*(1-Table_2[[#This Row],[Discount]])</f>
        <v>147.29506841980785</v>
      </c>
      <c r="L442" s="18">
        <f>Table_2[[#This Row],[Revenue]]*Table_2[[#This Row],[Discount]]</f>
        <v>71.962300430933283</v>
      </c>
    </row>
    <row r="443" spans="1:12" x14ac:dyDescent="0.3">
      <c r="A443" s="4" t="s">
        <v>943</v>
      </c>
      <c r="B443" s="4" t="s">
        <v>1669</v>
      </c>
      <c r="C443" s="15">
        <v>44727</v>
      </c>
      <c r="D443" s="4" t="s">
        <v>1673</v>
      </c>
      <c r="E443" s="4" t="s">
        <v>1674</v>
      </c>
      <c r="F443" s="4">
        <v>65</v>
      </c>
      <c r="G443" s="4" t="s">
        <v>15</v>
      </c>
      <c r="H443" s="16">
        <v>7</v>
      </c>
      <c r="I443" s="17">
        <v>0.88301012782394861</v>
      </c>
      <c r="J443" s="4">
        <f>Table_2[[#This Row],[No of Products in one Sale]]*Table_2[[#This Row],[Price of One Product]]</f>
        <v>455</v>
      </c>
      <c r="K443" s="18">
        <f>Table_2[[#This Row],[Revenue-before discount]]*(1-Table_2[[#This Row],[Discount]])</f>
        <v>53.23039184010338</v>
      </c>
      <c r="L443" s="18">
        <f>Table_2[[#This Row],[Revenue]]*Table_2[[#This Row],[Discount]]</f>
        <v>47.002975102848559</v>
      </c>
    </row>
    <row r="444" spans="1:12" x14ac:dyDescent="0.3">
      <c r="A444" s="4" t="s">
        <v>945</v>
      </c>
      <c r="B444" s="4" t="s">
        <v>1672</v>
      </c>
      <c r="C444" s="15">
        <v>44734</v>
      </c>
      <c r="D444" s="4" t="s">
        <v>1676</v>
      </c>
      <c r="E444" s="4" t="s">
        <v>1671</v>
      </c>
      <c r="F444" s="4">
        <v>250</v>
      </c>
      <c r="G444" s="4" t="s">
        <v>20</v>
      </c>
      <c r="H444" s="16">
        <v>2</v>
      </c>
      <c r="I444" s="17">
        <v>0.30705024398286174</v>
      </c>
      <c r="J444" s="4">
        <f>Table_2[[#This Row],[No of Products in one Sale]]*Table_2[[#This Row],[Price of One Product]]</f>
        <v>500</v>
      </c>
      <c r="K444" s="18">
        <f>Table_2[[#This Row],[Revenue-before discount]]*(1-Table_2[[#This Row],[Discount]])</f>
        <v>346.47487800856914</v>
      </c>
      <c r="L444" s="18">
        <f>Table_2[[#This Row],[Revenue]]*Table_2[[#This Row],[Discount]]</f>
        <v>106.38519582646342</v>
      </c>
    </row>
    <row r="445" spans="1:12" x14ac:dyDescent="0.3">
      <c r="A445" s="4" t="s">
        <v>947</v>
      </c>
      <c r="B445" s="4" t="s">
        <v>1675</v>
      </c>
      <c r="C445" s="15">
        <v>44744</v>
      </c>
      <c r="D445" s="4" t="s">
        <v>1678</v>
      </c>
      <c r="E445" s="4" t="s">
        <v>1674</v>
      </c>
      <c r="F445" s="4">
        <v>130</v>
      </c>
      <c r="G445" s="4" t="s">
        <v>26</v>
      </c>
      <c r="H445" s="16">
        <v>6</v>
      </c>
      <c r="I445" s="17">
        <v>0.85704939563753491</v>
      </c>
      <c r="J445" s="4">
        <f>Table_2[[#This Row],[No of Products in one Sale]]*Table_2[[#This Row],[Price of One Product]]</f>
        <v>780</v>
      </c>
      <c r="K445" s="18">
        <f>Table_2[[#This Row],[Revenue-before discount]]*(1-Table_2[[#This Row],[Discount]])</f>
        <v>111.50147140272277</v>
      </c>
      <c r="L445" s="18">
        <f>Table_2[[#This Row],[Revenue]]*Table_2[[#This Row],[Discount]]</f>
        <v>95.562268678399434</v>
      </c>
    </row>
    <row r="446" spans="1:12" x14ac:dyDescent="0.3">
      <c r="A446" s="4" t="s">
        <v>949</v>
      </c>
      <c r="B446" s="4" t="s">
        <v>1677</v>
      </c>
      <c r="C446" s="15">
        <v>44737</v>
      </c>
      <c r="D446" s="4" t="s">
        <v>1670</v>
      </c>
      <c r="E446" s="4" t="s">
        <v>1671</v>
      </c>
      <c r="F446" s="4">
        <v>72</v>
      </c>
      <c r="G446" s="4" t="s">
        <v>15</v>
      </c>
      <c r="H446" s="16">
        <v>9</v>
      </c>
      <c r="I446" s="17">
        <v>0.29159802445516347</v>
      </c>
      <c r="J446" s="4">
        <f>Table_2[[#This Row],[No of Products in one Sale]]*Table_2[[#This Row],[Price of One Product]]</f>
        <v>648</v>
      </c>
      <c r="K446" s="18">
        <f>Table_2[[#This Row],[Revenue-before discount]]*(1-Table_2[[#This Row],[Discount]])</f>
        <v>459.04448015305405</v>
      </c>
      <c r="L446" s="18">
        <f>Table_2[[#This Row],[Revenue]]*Table_2[[#This Row],[Discount]]</f>
        <v>133.85646354967807</v>
      </c>
    </row>
    <row r="447" spans="1:12" x14ac:dyDescent="0.3">
      <c r="A447" s="4" t="s">
        <v>951</v>
      </c>
      <c r="B447" s="4" t="s">
        <v>1669</v>
      </c>
      <c r="C447" s="15">
        <v>44752</v>
      </c>
      <c r="D447" s="4" t="s">
        <v>1673</v>
      </c>
      <c r="E447" s="4" t="s">
        <v>1674</v>
      </c>
      <c r="F447" s="4">
        <v>65</v>
      </c>
      <c r="G447" s="4" t="s">
        <v>20</v>
      </c>
      <c r="H447" s="16">
        <v>9</v>
      </c>
      <c r="I447" s="17">
        <v>0.2589445683285162</v>
      </c>
      <c r="J447" s="4">
        <f>Table_2[[#This Row],[No of Products in one Sale]]*Table_2[[#This Row],[Price of One Product]]</f>
        <v>585</v>
      </c>
      <c r="K447" s="18">
        <f>Table_2[[#This Row],[Revenue-before discount]]*(1-Table_2[[#This Row],[Discount]])</f>
        <v>433.51742752781803</v>
      </c>
      <c r="L447" s="18">
        <f>Table_2[[#This Row],[Revenue]]*Table_2[[#This Row],[Discount]]</f>
        <v>112.25698313407965</v>
      </c>
    </row>
    <row r="448" spans="1:12" x14ac:dyDescent="0.3">
      <c r="A448" s="4" t="s">
        <v>953</v>
      </c>
      <c r="B448" s="4" t="s">
        <v>1672</v>
      </c>
      <c r="C448" s="15">
        <v>44736</v>
      </c>
      <c r="D448" s="4" t="s">
        <v>1676</v>
      </c>
      <c r="E448" s="4" t="s">
        <v>1671</v>
      </c>
      <c r="F448" s="4">
        <v>250</v>
      </c>
      <c r="G448" s="4" t="s">
        <v>26</v>
      </c>
      <c r="H448" s="16">
        <v>2</v>
      </c>
      <c r="I448" s="17">
        <v>0.2954209948681138</v>
      </c>
      <c r="J448" s="4">
        <f>Table_2[[#This Row],[No of Products in one Sale]]*Table_2[[#This Row],[Price of One Product]]</f>
        <v>500</v>
      </c>
      <c r="K448" s="18">
        <f>Table_2[[#This Row],[Revenue-before discount]]*(1-Table_2[[#This Row],[Discount]])</f>
        <v>352.28950256594311</v>
      </c>
      <c r="L448" s="18">
        <f>Table_2[[#This Row],[Revenue]]*Table_2[[#This Row],[Discount]]</f>
        <v>104.07371532962384</v>
      </c>
    </row>
    <row r="449" spans="1:12" x14ac:dyDescent="0.3">
      <c r="A449" s="4" t="s">
        <v>955</v>
      </c>
      <c r="B449" s="4" t="s">
        <v>1675</v>
      </c>
      <c r="C449" s="15">
        <v>44752</v>
      </c>
      <c r="D449" s="4" t="s">
        <v>1678</v>
      </c>
      <c r="E449" s="4" t="s">
        <v>1674</v>
      </c>
      <c r="F449" s="4">
        <v>130</v>
      </c>
      <c r="G449" s="4" t="s">
        <v>15</v>
      </c>
      <c r="H449" s="16">
        <v>2</v>
      </c>
      <c r="I449" s="17">
        <v>7.4202009604403041E-2</v>
      </c>
      <c r="J449" s="4">
        <f>Table_2[[#This Row],[No of Products in one Sale]]*Table_2[[#This Row],[Price of One Product]]</f>
        <v>260</v>
      </c>
      <c r="K449" s="18">
        <f>Table_2[[#This Row],[Revenue-before discount]]*(1-Table_2[[#This Row],[Discount]])</f>
        <v>240.7074775028552</v>
      </c>
      <c r="L449" s="18">
        <f>Table_2[[#This Row],[Revenue]]*Table_2[[#This Row],[Discount]]</f>
        <v>17.860978557518489</v>
      </c>
    </row>
    <row r="450" spans="1:12" x14ac:dyDescent="0.3">
      <c r="A450" s="4" t="s">
        <v>957</v>
      </c>
      <c r="B450" s="4" t="s">
        <v>1677</v>
      </c>
      <c r="C450" s="15">
        <v>44759</v>
      </c>
      <c r="D450" s="4" t="s">
        <v>1680</v>
      </c>
      <c r="E450" s="4" t="s">
        <v>1671</v>
      </c>
      <c r="F450" s="4">
        <v>60</v>
      </c>
      <c r="G450" s="4" t="s">
        <v>20</v>
      </c>
      <c r="H450" s="16">
        <v>11</v>
      </c>
      <c r="I450" s="17">
        <v>3.9067003401354383E-2</v>
      </c>
      <c r="J450" s="4">
        <f>Table_2[[#This Row],[No of Products in one Sale]]*Table_2[[#This Row],[Price of One Product]]</f>
        <v>660</v>
      </c>
      <c r="K450" s="18">
        <f>Table_2[[#This Row],[Revenue-before discount]]*(1-Table_2[[#This Row],[Discount]])</f>
        <v>634.21577775510616</v>
      </c>
      <c r="L450" s="18">
        <f>Table_2[[#This Row],[Revenue]]*Table_2[[#This Row],[Discount]]</f>
        <v>24.776909946751349</v>
      </c>
    </row>
    <row r="451" spans="1:12" x14ac:dyDescent="0.3">
      <c r="A451" s="4" t="s">
        <v>959</v>
      </c>
      <c r="B451" s="4" t="s">
        <v>1679</v>
      </c>
      <c r="C451" s="15">
        <v>44763</v>
      </c>
      <c r="D451" s="4" t="s">
        <v>1682</v>
      </c>
      <c r="E451" s="4" t="s">
        <v>1674</v>
      </c>
      <c r="F451" s="4">
        <v>95</v>
      </c>
      <c r="G451" s="4" t="s">
        <v>26</v>
      </c>
      <c r="H451" s="16">
        <v>4</v>
      </c>
      <c r="I451" s="17">
        <v>0.76468504660372305</v>
      </c>
      <c r="J451" s="4">
        <f>Table_2[[#This Row],[No of Products in one Sale]]*Table_2[[#This Row],[Price of One Product]]</f>
        <v>380</v>
      </c>
      <c r="K451" s="18">
        <f>Table_2[[#This Row],[Revenue-before discount]]*(1-Table_2[[#This Row],[Discount]])</f>
        <v>89.419682290585243</v>
      </c>
      <c r="L451" s="18">
        <f>Table_2[[#This Row],[Revenue]]*Table_2[[#This Row],[Discount]]</f>
        <v>68.377893919666292</v>
      </c>
    </row>
    <row r="452" spans="1:12" x14ac:dyDescent="0.3">
      <c r="A452" s="4" t="s">
        <v>961</v>
      </c>
      <c r="B452" s="4" t="s">
        <v>1681</v>
      </c>
      <c r="C452" s="15">
        <v>44763</v>
      </c>
      <c r="D452" s="4" t="s">
        <v>1670</v>
      </c>
      <c r="E452" s="4" t="s">
        <v>1671</v>
      </c>
      <c r="F452" s="4">
        <v>72</v>
      </c>
      <c r="G452" s="4" t="s">
        <v>15</v>
      </c>
      <c r="H452" s="16">
        <v>11</v>
      </c>
      <c r="I452" s="17">
        <v>0.74867480539232067</v>
      </c>
      <c r="J452" s="4">
        <f>Table_2[[#This Row],[No of Products in one Sale]]*Table_2[[#This Row],[Price of One Product]]</f>
        <v>792</v>
      </c>
      <c r="K452" s="18">
        <f>Table_2[[#This Row],[Revenue-before discount]]*(1-Table_2[[#This Row],[Discount]])</f>
        <v>199.04955412928203</v>
      </c>
      <c r="L452" s="18">
        <f>Table_2[[#This Row],[Revenue]]*Table_2[[#This Row],[Discount]]</f>
        <v>149.02338620116842</v>
      </c>
    </row>
    <row r="453" spans="1:12" x14ac:dyDescent="0.3">
      <c r="A453" s="4" t="s">
        <v>963</v>
      </c>
      <c r="B453" s="4" t="s">
        <v>1669</v>
      </c>
      <c r="C453" s="15">
        <v>44750</v>
      </c>
      <c r="D453" s="4" t="s">
        <v>1673</v>
      </c>
      <c r="E453" s="4" t="s">
        <v>1674</v>
      </c>
      <c r="F453" s="4">
        <v>65</v>
      </c>
      <c r="G453" s="4" t="s">
        <v>20</v>
      </c>
      <c r="H453" s="16">
        <v>6</v>
      </c>
      <c r="I453" s="17">
        <v>0.69300939202757139</v>
      </c>
      <c r="J453" s="4">
        <f>Table_2[[#This Row],[No of Products in one Sale]]*Table_2[[#This Row],[Price of One Product]]</f>
        <v>390</v>
      </c>
      <c r="K453" s="18">
        <f>Table_2[[#This Row],[Revenue-before discount]]*(1-Table_2[[#This Row],[Discount]])</f>
        <v>119.72633710924715</v>
      </c>
      <c r="L453" s="18">
        <f>Table_2[[#This Row],[Revenue]]*Table_2[[#This Row],[Discount]]</f>
        <v>82.971476089767435</v>
      </c>
    </row>
    <row r="454" spans="1:12" x14ac:dyDescent="0.3">
      <c r="A454" s="4" t="s">
        <v>965</v>
      </c>
      <c r="B454" s="4" t="s">
        <v>1672</v>
      </c>
      <c r="C454" s="15">
        <v>44751</v>
      </c>
      <c r="D454" s="4" t="s">
        <v>1676</v>
      </c>
      <c r="E454" s="4" t="s">
        <v>1671</v>
      </c>
      <c r="F454" s="4">
        <v>250</v>
      </c>
      <c r="G454" s="4" t="s">
        <v>26</v>
      </c>
      <c r="H454" s="16">
        <v>1</v>
      </c>
      <c r="I454" s="17">
        <v>0.52937391222103747</v>
      </c>
      <c r="J454" s="4">
        <f>Table_2[[#This Row],[No of Products in one Sale]]*Table_2[[#This Row],[Price of One Product]]</f>
        <v>250</v>
      </c>
      <c r="K454" s="18">
        <f>Table_2[[#This Row],[Revenue-before discount]]*(1-Table_2[[#This Row],[Discount]])</f>
        <v>117.65652194474063</v>
      </c>
      <c r="L454" s="18">
        <f>Table_2[[#This Row],[Revenue]]*Table_2[[#This Row],[Discount]]</f>
        <v>62.284293320207695</v>
      </c>
    </row>
    <row r="455" spans="1:12" x14ac:dyDescent="0.3">
      <c r="A455" s="4" t="s">
        <v>967</v>
      </c>
      <c r="B455" s="4" t="s">
        <v>1675</v>
      </c>
      <c r="C455" s="15">
        <v>44736</v>
      </c>
      <c r="D455" s="4" t="s">
        <v>1678</v>
      </c>
      <c r="E455" s="4" t="s">
        <v>1674</v>
      </c>
      <c r="F455" s="4">
        <v>130</v>
      </c>
      <c r="G455" s="4" t="s">
        <v>15</v>
      </c>
      <c r="H455" s="16">
        <v>3</v>
      </c>
      <c r="I455" s="17">
        <v>0.32413514859934134</v>
      </c>
      <c r="J455" s="4">
        <f>Table_2[[#This Row],[No of Products in one Sale]]*Table_2[[#This Row],[Price of One Product]]</f>
        <v>390</v>
      </c>
      <c r="K455" s="18">
        <f>Table_2[[#This Row],[Revenue-before discount]]*(1-Table_2[[#This Row],[Discount]])</f>
        <v>263.58729204625689</v>
      </c>
      <c r="L455" s="18">
        <f>Table_2[[#This Row],[Revenue]]*Table_2[[#This Row],[Discount]]</f>
        <v>85.437906076311464</v>
      </c>
    </row>
    <row r="456" spans="1:12" x14ac:dyDescent="0.3">
      <c r="A456" s="4" t="s">
        <v>969</v>
      </c>
      <c r="B456" s="4" t="s">
        <v>1677</v>
      </c>
      <c r="C456" s="15">
        <v>44737</v>
      </c>
      <c r="D456" s="4" t="s">
        <v>1670</v>
      </c>
      <c r="E456" s="4" t="s">
        <v>1674</v>
      </c>
      <c r="F456" s="4">
        <v>72</v>
      </c>
      <c r="G456" s="4" t="s">
        <v>20</v>
      </c>
      <c r="H456" s="16">
        <v>4</v>
      </c>
      <c r="I456" s="17">
        <v>0.35907775149399723</v>
      </c>
      <c r="J456" s="4">
        <f>Table_2[[#This Row],[No of Products in one Sale]]*Table_2[[#This Row],[Price of One Product]]</f>
        <v>288</v>
      </c>
      <c r="K456" s="18">
        <f>Table_2[[#This Row],[Revenue-before discount]]*(1-Table_2[[#This Row],[Discount]])</f>
        <v>184.58560756972881</v>
      </c>
      <c r="L456" s="18">
        <f>Table_2[[#This Row],[Revenue]]*Table_2[[#This Row],[Discount]]</f>
        <v>66.280584924291574</v>
      </c>
    </row>
    <row r="457" spans="1:12" x14ac:dyDescent="0.3">
      <c r="A457" s="4" t="s">
        <v>971</v>
      </c>
      <c r="B457" s="4" t="s">
        <v>1669</v>
      </c>
      <c r="C457" s="15">
        <v>44744</v>
      </c>
      <c r="D457" s="4" t="s">
        <v>1673</v>
      </c>
      <c r="E457" s="4" t="s">
        <v>1674</v>
      </c>
      <c r="F457" s="4">
        <v>65</v>
      </c>
      <c r="G457" s="4" t="s">
        <v>26</v>
      </c>
      <c r="H457" s="16">
        <v>6</v>
      </c>
      <c r="I457" s="17">
        <v>0.65908590258865696</v>
      </c>
      <c r="J457" s="4">
        <f>Table_2[[#This Row],[No of Products in one Sale]]*Table_2[[#This Row],[Price of One Product]]</f>
        <v>390</v>
      </c>
      <c r="K457" s="18">
        <f>Table_2[[#This Row],[Revenue-before discount]]*(1-Table_2[[#This Row],[Discount]])</f>
        <v>132.9564979904238</v>
      </c>
      <c r="L457" s="18">
        <f>Table_2[[#This Row],[Revenue]]*Table_2[[#This Row],[Discount]]</f>
        <v>87.62975348304542</v>
      </c>
    </row>
    <row r="458" spans="1:12" x14ac:dyDescent="0.3">
      <c r="A458" s="4" t="s">
        <v>973</v>
      </c>
      <c r="B458" s="4" t="s">
        <v>1672</v>
      </c>
      <c r="C458" s="15">
        <v>44735</v>
      </c>
      <c r="D458" s="4" t="s">
        <v>1676</v>
      </c>
      <c r="E458" s="4" t="s">
        <v>1674</v>
      </c>
      <c r="F458" s="4">
        <v>250</v>
      </c>
      <c r="G458" s="4" t="s">
        <v>15</v>
      </c>
      <c r="H458" s="16">
        <v>2</v>
      </c>
      <c r="I458" s="17">
        <v>0.51385178684784039</v>
      </c>
      <c r="J458" s="4">
        <f>Table_2[[#This Row],[No of Products in one Sale]]*Table_2[[#This Row],[Price of One Product]]</f>
        <v>500</v>
      </c>
      <c r="K458" s="18">
        <f>Table_2[[#This Row],[Revenue-before discount]]*(1-Table_2[[#This Row],[Discount]])</f>
        <v>243.0741065760798</v>
      </c>
      <c r="L458" s="18">
        <f>Table_2[[#This Row],[Revenue]]*Table_2[[#This Row],[Discount]]</f>
        <v>124.90406400056099</v>
      </c>
    </row>
    <row r="459" spans="1:12" x14ac:dyDescent="0.3">
      <c r="A459" s="4" t="s">
        <v>975</v>
      </c>
      <c r="B459" s="4" t="s">
        <v>1675</v>
      </c>
      <c r="C459" s="15">
        <v>44751</v>
      </c>
      <c r="D459" s="4" t="s">
        <v>1678</v>
      </c>
      <c r="E459" s="4" t="s">
        <v>1674</v>
      </c>
      <c r="F459" s="4">
        <v>130</v>
      </c>
      <c r="G459" s="4" t="s">
        <v>20</v>
      </c>
      <c r="H459" s="16">
        <v>4</v>
      </c>
      <c r="I459" s="17">
        <v>0.76665009072072687</v>
      </c>
      <c r="J459" s="4">
        <f>Table_2[[#This Row],[No of Products in one Sale]]*Table_2[[#This Row],[Price of One Product]]</f>
        <v>520</v>
      </c>
      <c r="K459" s="18">
        <f>Table_2[[#This Row],[Revenue-before discount]]*(1-Table_2[[#This Row],[Discount]])</f>
        <v>121.34195282522202</v>
      </c>
      <c r="L459" s="18">
        <f>Table_2[[#This Row],[Revenue]]*Table_2[[#This Row],[Discount]]</f>
        <v>93.02681914168663</v>
      </c>
    </row>
    <row r="460" spans="1:12" x14ac:dyDescent="0.3">
      <c r="A460" s="4" t="s">
        <v>977</v>
      </c>
      <c r="B460" s="4" t="s">
        <v>1677</v>
      </c>
      <c r="C460" s="15">
        <v>44726</v>
      </c>
      <c r="D460" s="4" t="s">
        <v>1670</v>
      </c>
      <c r="E460" s="4" t="s">
        <v>1671</v>
      </c>
      <c r="F460" s="4">
        <v>72</v>
      </c>
      <c r="G460" s="4" t="s">
        <v>26</v>
      </c>
      <c r="H460" s="16">
        <v>5</v>
      </c>
      <c r="I460" s="17">
        <v>0.73529214203054083</v>
      </c>
      <c r="J460" s="4">
        <f>Table_2[[#This Row],[No of Products in one Sale]]*Table_2[[#This Row],[Price of One Product]]</f>
        <v>360</v>
      </c>
      <c r="K460" s="18">
        <f>Table_2[[#This Row],[Revenue-before discount]]*(1-Table_2[[#This Row],[Discount]])</f>
        <v>95.2948288690053</v>
      </c>
      <c r="L460" s="18">
        <f>Table_2[[#This Row],[Revenue]]*Table_2[[#This Row],[Discount]]</f>
        <v>70.069538843524725</v>
      </c>
    </row>
    <row r="461" spans="1:12" x14ac:dyDescent="0.3">
      <c r="A461" s="4" t="s">
        <v>979</v>
      </c>
      <c r="B461" s="4" t="s">
        <v>1669</v>
      </c>
      <c r="C461" s="15">
        <v>44749</v>
      </c>
      <c r="D461" s="4" t="s">
        <v>1673</v>
      </c>
      <c r="E461" s="4" t="s">
        <v>1674</v>
      </c>
      <c r="F461" s="4">
        <v>65</v>
      </c>
      <c r="G461" s="4" t="s">
        <v>15</v>
      </c>
      <c r="H461" s="16">
        <v>9</v>
      </c>
      <c r="I461" s="17">
        <v>0.44567996518569519</v>
      </c>
      <c r="J461" s="4">
        <f>Table_2[[#This Row],[No of Products in one Sale]]*Table_2[[#This Row],[Price of One Product]]</f>
        <v>585</v>
      </c>
      <c r="K461" s="18">
        <f>Table_2[[#This Row],[Revenue-before discount]]*(1-Table_2[[#This Row],[Discount]])</f>
        <v>324.27722036636834</v>
      </c>
      <c r="L461" s="18">
        <f>Table_2[[#This Row],[Revenue]]*Table_2[[#This Row],[Discount]]</f>
        <v>144.52386028339706</v>
      </c>
    </row>
    <row r="462" spans="1:12" x14ac:dyDescent="0.3">
      <c r="A462" s="4" t="s">
        <v>981</v>
      </c>
      <c r="B462" s="4" t="s">
        <v>1672</v>
      </c>
      <c r="C462" s="15">
        <v>44734</v>
      </c>
      <c r="D462" s="4" t="s">
        <v>1676</v>
      </c>
      <c r="E462" s="4" t="s">
        <v>1671</v>
      </c>
      <c r="F462" s="4">
        <v>250</v>
      </c>
      <c r="G462" s="4" t="s">
        <v>15</v>
      </c>
      <c r="H462" s="16">
        <v>2</v>
      </c>
      <c r="I462" s="17">
        <v>0.80491760131950119</v>
      </c>
      <c r="J462" s="4">
        <f>Table_2[[#This Row],[No of Products in one Sale]]*Table_2[[#This Row],[Price of One Product]]</f>
        <v>500</v>
      </c>
      <c r="K462" s="18">
        <f>Table_2[[#This Row],[Revenue-before discount]]*(1-Table_2[[#This Row],[Discount]])</f>
        <v>97.541199340249406</v>
      </c>
      <c r="L462" s="18">
        <f>Table_2[[#This Row],[Revenue]]*Table_2[[#This Row],[Discount]]</f>
        <v>78.51262820278086</v>
      </c>
    </row>
    <row r="463" spans="1:12" x14ac:dyDescent="0.3">
      <c r="A463" s="4" t="s">
        <v>983</v>
      </c>
      <c r="B463" s="4" t="s">
        <v>1675</v>
      </c>
      <c r="C463" s="15">
        <v>44726</v>
      </c>
      <c r="D463" s="4" t="s">
        <v>1678</v>
      </c>
      <c r="E463" s="4" t="s">
        <v>1674</v>
      </c>
      <c r="F463" s="4">
        <v>130</v>
      </c>
      <c r="G463" s="4" t="s">
        <v>20</v>
      </c>
      <c r="H463" s="16">
        <v>4</v>
      </c>
      <c r="I463" s="17">
        <v>0.63252724233750568</v>
      </c>
      <c r="J463" s="4">
        <f>Table_2[[#This Row],[No of Products in one Sale]]*Table_2[[#This Row],[Price of One Product]]</f>
        <v>520</v>
      </c>
      <c r="K463" s="18">
        <f>Table_2[[#This Row],[Revenue-before discount]]*(1-Table_2[[#This Row],[Discount]])</f>
        <v>191.08583398449704</v>
      </c>
      <c r="L463" s="18">
        <f>Table_2[[#This Row],[Revenue]]*Table_2[[#This Row],[Discount]]</f>
        <v>120.86699561997634</v>
      </c>
    </row>
    <row r="464" spans="1:12" x14ac:dyDescent="0.3">
      <c r="A464" s="4" t="s">
        <v>985</v>
      </c>
      <c r="B464" s="4" t="s">
        <v>1677</v>
      </c>
      <c r="C464" s="15">
        <v>44743</v>
      </c>
      <c r="D464" s="4" t="s">
        <v>1670</v>
      </c>
      <c r="E464" s="4" t="s">
        <v>1671</v>
      </c>
      <c r="F464" s="4">
        <v>72</v>
      </c>
      <c r="G464" s="4" t="s">
        <v>26</v>
      </c>
      <c r="H464" s="16">
        <v>12</v>
      </c>
      <c r="I464" s="17">
        <v>0.54172415841062738</v>
      </c>
      <c r="J464" s="4">
        <f>Table_2[[#This Row],[No of Products in one Sale]]*Table_2[[#This Row],[Price of One Product]]</f>
        <v>864</v>
      </c>
      <c r="K464" s="18">
        <f>Table_2[[#This Row],[Revenue-before discount]]*(1-Table_2[[#This Row],[Discount]])</f>
        <v>395.95032713321797</v>
      </c>
      <c r="L464" s="18">
        <f>Table_2[[#This Row],[Revenue]]*Table_2[[#This Row],[Discount]]</f>
        <v>214.4958577386551</v>
      </c>
    </row>
    <row r="465" spans="1:12" x14ac:dyDescent="0.3">
      <c r="A465" s="4" t="s">
        <v>987</v>
      </c>
      <c r="B465" s="4" t="s">
        <v>1669</v>
      </c>
      <c r="C465" s="15">
        <v>44742</v>
      </c>
      <c r="D465" s="4" t="s">
        <v>1673</v>
      </c>
      <c r="E465" s="4" t="s">
        <v>1674</v>
      </c>
      <c r="F465" s="4">
        <v>65</v>
      </c>
      <c r="G465" s="4" t="s">
        <v>15</v>
      </c>
      <c r="H465" s="16">
        <v>11</v>
      </c>
      <c r="I465" s="17">
        <v>0.51449622999670686</v>
      </c>
      <c r="J465" s="4">
        <f>Table_2[[#This Row],[No of Products in one Sale]]*Table_2[[#This Row],[Price of One Product]]</f>
        <v>715</v>
      </c>
      <c r="K465" s="18">
        <f>Table_2[[#This Row],[Revenue-before discount]]*(1-Table_2[[#This Row],[Discount]])</f>
        <v>347.13519555235462</v>
      </c>
      <c r="L465" s="18">
        <f>Table_2[[#This Row],[Revenue]]*Table_2[[#This Row],[Discount]]</f>
        <v>178.59974941085605</v>
      </c>
    </row>
    <row r="466" spans="1:12" x14ac:dyDescent="0.3">
      <c r="A466" s="4" t="s">
        <v>989</v>
      </c>
      <c r="B466" s="4" t="s">
        <v>1672</v>
      </c>
      <c r="C466" s="15">
        <v>44747</v>
      </c>
      <c r="D466" s="4" t="s">
        <v>1676</v>
      </c>
      <c r="E466" s="4" t="s">
        <v>1671</v>
      </c>
      <c r="F466" s="4">
        <v>250</v>
      </c>
      <c r="G466" s="4" t="s">
        <v>20</v>
      </c>
      <c r="H466" s="16">
        <v>2</v>
      </c>
      <c r="I466" s="17">
        <v>0.23752502847518697</v>
      </c>
      <c r="J466" s="4">
        <f>Table_2[[#This Row],[No of Products in one Sale]]*Table_2[[#This Row],[Price of One Product]]</f>
        <v>500</v>
      </c>
      <c r="K466" s="18">
        <f>Table_2[[#This Row],[Revenue-before discount]]*(1-Table_2[[#This Row],[Discount]])</f>
        <v>381.23748576240649</v>
      </c>
      <c r="L466" s="18">
        <f>Table_2[[#This Row],[Revenue]]*Table_2[[#This Row],[Discount]]</f>
        <v>90.553444661524296</v>
      </c>
    </row>
    <row r="467" spans="1:12" x14ac:dyDescent="0.3">
      <c r="A467" s="4" t="s">
        <v>991</v>
      </c>
      <c r="B467" s="4" t="s">
        <v>1675</v>
      </c>
      <c r="C467" s="15">
        <v>44764</v>
      </c>
      <c r="D467" s="4" t="s">
        <v>1678</v>
      </c>
      <c r="E467" s="4" t="s">
        <v>1674</v>
      </c>
      <c r="F467" s="4">
        <v>130</v>
      </c>
      <c r="G467" s="4" t="s">
        <v>26</v>
      </c>
      <c r="H467" s="16">
        <v>4</v>
      </c>
      <c r="I467" s="17">
        <v>0.99120610081358274</v>
      </c>
      <c r="J467" s="4">
        <f>Table_2[[#This Row],[No of Products in one Sale]]*Table_2[[#This Row],[Price of One Product]]</f>
        <v>520</v>
      </c>
      <c r="K467" s="18">
        <f>Table_2[[#This Row],[Revenue-before discount]]*(1-Table_2[[#This Row],[Discount]])</f>
        <v>4.5728275769369775</v>
      </c>
      <c r="L467" s="18">
        <f>Table_2[[#This Row],[Revenue]]*Table_2[[#This Row],[Discount]]</f>
        <v>4.5326145922285246</v>
      </c>
    </row>
    <row r="468" spans="1:12" x14ac:dyDescent="0.3">
      <c r="A468" s="4" t="s">
        <v>993</v>
      </c>
      <c r="B468" s="4" t="s">
        <v>1677</v>
      </c>
      <c r="C468" s="15">
        <v>44735</v>
      </c>
      <c r="D468" s="4" t="s">
        <v>1680</v>
      </c>
      <c r="E468" s="4" t="s">
        <v>1671</v>
      </c>
      <c r="F468" s="4">
        <v>60</v>
      </c>
      <c r="G468" s="4" t="s">
        <v>15</v>
      </c>
      <c r="H468" s="16">
        <v>9</v>
      </c>
      <c r="I468" s="17">
        <v>0.59705890981846566</v>
      </c>
      <c r="J468" s="4">
        <f>Table_2[[#This Row],[No of Products in one Sale]]*Table_2[[#This Row],[Price of One Product]]</f>
        <v>540</v>
      </c>
      <c r="K468" s="18">
        <f>Table_2[[#This Row],[Revenue-before discount]]*(1-Table_2[[#This Row],[Discount]])</f>
        <v>217.58818869802855</v>
      </c>
      <c r="L468" s="18">
        <f>Table_2[[#This Row],[Revenue]]*Table_2[[#This Row],[Discount]]</f>
        <v>129.91296673341952</v>
      </c>
    </row>
    <row r="469" spans="1:12" x14ac:dyDescent="0.3">
      <c r="A469" s="4" t="s">
        <v>995</v>
      </c>
      <c r="B469" s="4" t="s">
        <v>1679</v>
      </c>
      <c r="C469" s="15">
        <v>44737</v>
      </c>
      <c r="D469" s="4" t="s">
        <v>1670</v>
      </c>
      <c r="E469" s="4" t="s">
        <v>1674</v>
      </c>
      <c r="F469" s="4">
        <v>72</v>
      </c>
      <c r="G469" s="4" t="s">
        <v>20</v>
      </c>
      <c r="H469" s="16">
        <v>3</v>
      </c>
      <c r="I469" s="17">
        <v>0.47137791834027587</v>
      </c>
      <c r="J469" s="4">
        <f>Table_2[[#This Row],[No of Products in one Sale]]*Table_2[[#This Row],[Price of One Product]]</f>
        <v>216</v>
      </c>
      <c r="K469" s="18">
        <f>Table_2[[#This Row],[Revenue-before discount]]*(1-Table_2[[#This Row],[Discount]])</f>
        <v>114.18236963850042</v>
      </c>
      <c r="L469" s="18">
        <f>Table_2[[#This Row],[Revenue]]*Table_2[[#This Row],[Discount]]</f>
        <v>53.823047711356246</v>
      </c>
    </row>
    <row r="470" spans="1:12" x14ac:dyDescent="0.3">
      <c r="A470" s="4" t="s">
        <v>997</v>
      </c>
      <c r="B470" s="4" t="s">
        <v>1669</v>
      </c>
      <c r="C470" s="15">
        <v>44749</v>
      </c>
      <c r="D470" s="4" t="s">
        <v>1673</v>
      </c>
      <c r="E470" s="4" t="s">
        <v>1671</v>
      </c>
      <c r="F470" s="4">
        <v>65</v>
      </c>
      <c r="G470" s="4" t="s">
        <v>26</v>
      </c>
      <c r="H470" s="16">
        <v>14</v>
      </c>
      <c r="I470" s="17">
        <v>0.41181740780767351</v>
      </c>
      <c r="J470" s="4">
        <f>Table_2[[#This Row],[No of Products in one Sale]]*Table_2[[#This Row],[Price of One Product]]</f>
        <v>910</v>
      </c>
      <c r="K470" s="18">
        <f>Table_2[[#This Row],[Revenue-before discount]]*(1-Table_2[[#This Row],[Discount]])</f>
        <v>535.24615889501706</v>
      </c>
      <c r="L470" s="18">
        <f>Table_2[[#This Row],[Revenue]]*Table_2[[#This Row],[Discount]]</f>
        <v>220.42368569516006</v>
      </c>
    </row>
    <row r="471" spans="1:12" x14ac:dyDescent="0.3">
      <c r="A471" s="4" t="s">
        <v>999</v>
      </c>
      <c r="B471" s="4" t="s">
        <v>1672</v>
      </c>
      <c r="C471" s="15">
        <v>44729</v>
      </c>
      <c r="D471" s="4" t="s">
        <v>1676</v>
      </c>
      <c r="E471" s="4" t="s">
        <v>1674</v>
      </c>
      <c r="F471" s="4">
        <v>250</v>
      </c>
      <c r="G471" s="4" t="s">
        <v>15</v>
      </c>
      <c r="H471" s="16">
        <v>3</v>
      </c>
      <c r="I471" s="17">
        <v>7.2014892327985192E-2</v>
      </c>
      <c r="J471" s="4">
        <f>Table_2[[#This Row],[No of Products in one Sale]]*Table_2[[#This Row],[Price of One Product]]</f>
        <v>750</v>
      </c>
      <c r="K471" s="18">
        <f>Table_2[[#This Row],[Revenue-before discount]]*(1-Table_2[[#This Row],[Discount]])</f>
        <v>695.98883075401113</v>
      </c>
      <c r="L471" s="18">
        <f>Table_2[[#This Row],[Revenue]]*Table_2[[#This Row],[Discount]]</f>
        <v>50.121560708230419</v>
      </c>
    </row>
    <row r="472" spans="1:12" x14ac:dyDescent="0.3">
      <c r="A472" s="4" t="s">
        <v>1001</v>
      </c>
      <c r="B472" s="4" t="s">
        <v>1675</v>
      </c>
      <c r="C472" s="15">
        <v>44738</v>
      </c>
      <c r="D472" s="4" t="s">
        <v>1678</v>
      </c>
      <c r="E472" s="4" t="s">
        <v>1671</v>
      </c>
      <c r="F472" s="4">
        <v>130</v>
      </c>
      <c r="G472" s="4" t="s">
        <v>20</v>
      </c>
      <c r="H472" s="16">
        <v>7</v>
      </c>
      <c r="I472" s="17">
        <v>0.28425228592980878</v>
      </c>
      <c r="J472" s="4">
        <f>Table_2[[#This Row],[No of Products in one Sale]]*Table_2[[#This Row],[Price of One Product]]</f>
        <v>910</v>
      </c>
      <c r="K472" s="18">
        <f>Table_2[[#This Row],[Revenue-before discount]]*(1-Table_2[[#This Row],[Discount]])</f>
        <v>651.33041980387407</v>
      </c>
      <c r="L472" s="18">
        <f>Table_2[[#This Row],[Revenue]]*Table_2[[#This Row],[Discount]]</f>
        <v>185.14216072487321</v>
      </c>
    </row>
    <row r="473" spans="1:12" x14ac:dyDescent="0.3">
      <c r="A473" s="4" t="s">
        <v>1003</v>
      </c>
      <c r="B473" s="4" t="s">
        <v>1677</v>
      </c>
      <c r="C473" s="15">
        <v>44740</v>
      </c>
      <c r="D473" s="4" t="s">
        <v>1670</v>
      </c>
      <c r="E473" s="4" t="s">
        <v>1674</v>
      </c>
      <c r="F473" s="4">
        <v>72</v>
      </c>
      <c r="G473" s="4" t="s">
        <v>26</v>
      </c>
      <c r="H473" s="16">
        <v>3</v>
      </c>
      <c r="I473" s="17">
        <v>0.51473636278960266</v>
      </c>
      <c r="J473" s="4">
        <f>Table_2[[#This Row],[No of Products in one Sale]]*Table_2[[#This Row],[Price of One Product]]</f>
        <v>216</v>
      </c>
      <c r="K473" s="18">
        <f>Table_2[[#This Row],[Revenue-before discount]]*(1-Table_2[[#This Row],[Discount]])</f>
        <v>104.81694563744583</v>
      </c>
      <c r="L473" s="18">
        <f>Table_2[[#This Row],[Revenue]]*Table_2[[#This Row],[Discount]]</f>
        <v>53.953093356134374</v>
      </c>
    </row>
    <row r="474" spans="1:12" x14ac:dyDescent="0.3">
      <c r="A474" s="4" t="s">
        <v>1005</v>
      </c>
      <c r="B474" s="4" t="s">
        <v>1669</v>
      </c>
      <c r="C474" s="15">
        <v>44755</v>
      </c>
      <c r="D474" s="4" t="s">
        <v>1673</v>
      </c>
      <c r="E474" s="4" t="s">
        <v>1671</v>
      </c>
      <c r="F474" s="4">
        <v>65</v>
      </c>
      <c r="G474" s="4" t="s">
        <v>15</v>
      </c>
      <c r="H474" s="16">
        <v>7</v>
      </c>
      <c r="I474" s="17">
        <v>0.84360853679959769</v>
      </c>
      <c r="J474" s="4">
        <f>Table_2[[#This Row],[No of Products in one Sale]]*Table_2[[#This Row],[Price of One Product]]</f>
        <v>455</v>
      </c>
      <c r="K474" s="18">
        <f>Table_2[[#This Row],[Revenue-before discount]]*(1-Table_2[[#This Row],[Discount]])</f>
        <v>71.158115756183051</v>
      </c>
      <c r="L474" s="18">
        <f>Table_2[[#This Row],[Revenue]]*Table_2[[#This Row],[Discount]]</f>
        <v>60.029593914489979</v>
      </c>
    </row>
    <row r="475" spans="1:12" x14ac:dyDescent="0.3">
      <c r="A475" s="4" t="s">
        <v>1007</v>
      </c>
      <c r="B475" s="4" t="s">
        <v>1672</v>
      </c>
      <c r="C475" s="15">
        <v>44755</v>
      </c>
      <c r="D475" s="4" t="s">
        <v>1676</v>
      </c>
      <c r="E475" s="4" t="s">
        <v>1674</v>
      </c>
      <c r="F475" s="4">
        <v>250</v>
      </c>
      <c r="G475" s="4" t="s">
        <v>20</v>
      </c>
      <c r="H475" s="16">
        <v>3</v>
      </c>
      <c r="I475" s="17">
        <v>0.79410595242208182</v>
      </c>
      <c r="J475" s="4">
        <f>Table_2[[#This Row],[No of Products in one Sale]]*Table_2[[#This Row],[Price of One Product]]</f>
        <v>750</v>
      </c>
      <c r="K475" s="18">
        <f>Table_2[[#This Row],[Revenue-before discount]]*(1-Table_2[[#This Row],[Discount]])</f>
        <v>154.42053568343863</v>
      </c>
      <c r="L475" s="18">
        <f>Table_2[[#This Row],[Revenue]]*Table_2[[#This Row],[Discount]]</f>
        <v>122.6262665624251</v>
      </c>
    </row>
    <row r="476" spans="1:12" x14ac:dyDescent="0.3">
      <c r="A476" s="4" t="s">
        <v>1009</v>
      </c>
      <c r="B476" s="4" t="s">
        <v>1675</v>
      </c>
      <c r="C476" s="15">
        <v>44764</v>
      </c>
      <c r="D476" s="4" t="s">
        <v>1678</v>
      </c>
      <c r="E476" s="4" t="s">
        <v>1671</v>
      </c>
      <c r="F476" s="4">
        <v>130</v>
      </c>
      <c r="G476" s="4" t="s">
        <v>26</v>
      </c>
      <c r="H476" s="16">
        <v>4</v>
      </c>
      <c r="I476" s="17">
        <v>0.43743103077150813</v>
      </c>
      <c r="J476" s="4">
        <f>Table_2[[#This Row],[No of Products in one Sale]]*Table_2[[#This Row],[Price of One Product]]</f>
        <v>520</v>
      </c>
      <c r="K476" s="18">
        <f>Table_2[[#This Row],[Revenue-before discount]]*(1-Table_2[[#This Row],[Discount]])</f>
        <v>292.53586399881578</v>
      </c>
      <c r="L476" s="18">
        <f>Table_2[[#This Row],[Revenue]]*Table_2[[#This Row],[Discount]]</f>
        <v>127.9642645266357</v>
      </c>
    </row>
    <row r="477" spans="1:12" x14ac:dyDescent="0.3">
      <c r="A477" s="4" t="s">
        <v>1011</v>
      </c>
      <c r="B477" s="4" t="s">
        <v>1677</v>
      </c>
      <c r="C477" s="15">
        <v>44735</v>
      </c>
      <c r="D477" s="4" t="s">
        <v>1680</v>
      </c>
      <c r="E477" s="4" t="s">
        <v>1674</v>
      </c>
      <c r="F477" s="4">
        <v>60</v>
      </c>
      <c r="G477" s="4" t="s">
        <v>15</v>
      </c>
      <c r="H477" s="16">
        <v>7</v>
      </c>
      <c r="I477" s="17">
        <v>0.62414285851347806</v>
      </c>
      <c r="J477" s="4">
        <f>Table_2[[#This Row],[No of Products in one Sale]]*Table_2[[#This Row],[Price of One Product]]</f>
        <v>420</v>
      </c>
      <c r="K477" s="18">
        <f>Table_2[[#This Row],[Revenue-before discount]]*(1-Table_2[[#This Row],[Discount]])</f>
        <v>157.85999942433921</v>
      </c>
      <c r="L477" s="18">
        <f>Table_2[[#This Row],[Revenue]]*Table_2[[#This Row],[Discount]]</f>
        <v>98.52719128564307</v>
      </c>
    </row>
    <row r="478" spans="1:12" x14ac:dyDescent="0.3">
      <c r="A478" s="4" t="s">
        <v>1013</v>
      </c>
      <c r="B478" s="4" t="s">
        <v>1679</v>
      </c>
      <c r="C478" s="15">
        <v>44734</v>
      </c>
      <c r="D478" s="4" t="s">
        <v>1682</v>
      </c>
      <c r="E478" s="4" t="s">
        <v>1674</v>
      </c>
      <c r="F478" s="4">
        <v>95</v>
      </c>
      <c r="G478" s="4" t="s">
        <v>20</v>
      </c>
      <c r="H478" s="16">
        <v>4</v>
      </c>
      <c r="I478" s="17">
        <v>0.8866455913476804</v>
      </c>
      <c r="J478" s="4">
        <f>Table_2[[#This Row],[No of Products in one Sale]]*Table_2[[#This Row],[Price of One Product]]</f>
        <v>380</v>
      </c>
      <c r="K478" s="18">
        <f>Table_2[[#This Row],[Revenue-before discount]]*(1-Table_2[[#This Row],[Discount]])</f>
        <v>43.074675287881448</v>
      </c>
      <c r="L478" s="18">
        <f>Table_2[[#This Row],[Revenue]]*Table_2[[#This Row],[Discount]]</f>
        <v>38.191970942732958</v>
      </c>
    </row>
    <row r="479" spans="1:12" x14ac:dyDescent="0.3">
      <c r="A479" s="4" t="s">
        <v>1015</v>
      </c>
      <c r="B479" s="4" t="s">
        <v>1681</v>
      </c>
      <c r="C479" s="15">
        <v>44728</v>
      </c>
      <c r="D479" s="4" t="s">
        <v>1670</v>
      </c>
      <c r="E479" s="4" t="s">
        <v>1674</v>
      </c>
      <c r="F479" s="4">
        <v>72</v>
      </c>
      <c r="G479" s="4" t="s">
        <v>26</v>
      </c>
      <c r="H479" s="16">
        <v>6</v>
      </c>
      <c r="I479" s="17">
        <v>0.18359273290431566</v>
      </c>
      <c r="J479" s="4">
        <f>Table_2[[#This Row],[No of Products in one Sale]]*Table_2[[#This Row],[Price of One Product]]</f>
        <v>432</v>
      </c>
      <c r="K479" s="18">
        <f>Table_2[[#This Row],[Revenue-before discount]]*(1-Table_2[[#This Row],[Discount]])</f>
        <v>352.68793938533565</v>
      </c>
      <c r="L479" s="18">
        <f>Table_2[[#This Row],[Revenue]]*Table_2[[#This Row],[Discount]]</f>
        <v>64.750942654145405</v>
      </c>
    </row>
    <row r="480" spans="1:12" x14ac:dyDescent="0.3">
      <c r="A480" s="4" t="s">
        <v>1017</v>
      </c>
      <c r="B480" s="4" t="s">
        <v>1669</v>
      </c>
      <c r="C480" s="15">
        <v>44739</v>
      </c>
      <c r="D480" s="4" t="s">
        <v>1673</v>
      </c>
      <c r="E480" s="4" t="s">
        <v>1674</v>
      </c>
      <c r="F480" s="4">
        <v>65</v>
      </c>
      <c r="G480" s="4" t="s">
        <v>15</v>
      </c>
      <c r="H480" s="16">
        <v>5</v>
      </c>
      <c r="I480" s="17">
        <v>0.15906506531321729</v>
      </c>
      <c r="J480" s="4">
        <f>Table_2[[#This Row],[No of Products in one Sale]]*Table_2[[#This Row],[Price of One Product]]</f>
        <v>325</v>
      </c>
      <c r="K480" s="18">
        <f>Table_2[[#This Row],[Revenue-before discount]]*(1-Table_2[[#This Row],[Discount]])</f>
        <v>273.30385377320437</v>
      </c>
      <c r="L480" s="18">
        <f>Table_2[[#This Row],[Revenue]]*Table_2[[#This Row],[Discount]]</f>
        <v>43.473095350788739</v>
      </c>
    </row>
    <row r="481" spans="1:12" x14ac:dyDescent="0.3">
      <c r="A481" s="4" t="s">
        <v>1019</v>
      </c>
      <c r="B481" s="4" t="s">
        <v>1672</v>
      </c>
      <c r="C481" s="15">
        <v>44765</v>
      </c>
      <c r="D481" s="4" t="s">
        <v>1676</v>
      </c>
      <c r="E481" s="4" t="s">
        <v>1674</v>
      </c>
      <c r="F481" s="4">
        <v>250</v>
      </c>
      <c r="G481" s="4" t="s">
        <v>20</v>
      </c>
      <c r="H481" s="16">
        <v>2</v>
      </c>
      <c r="I481" s="17">
        <v>0.29466747014106187</v>
      </c>
      <c r="J481" s="4">
        <f>Table_2[[#This Row],[No of Products in one Sale]]*Table_2[[#This Row],[Price of One Product]]</f>
        <v>500</v>
      </c>
      <c r="K481" s="18">
        <f>Table_2[[#This Row],[Revenue-before discount]]*(1-Table_2[[#This Row],[Discount]])</f>
        <v>352.66626492946904</v>
      </c>
      <c r="L481" s="18">
        <f>Table_2[[#This Row],[Revenue]]*Table_2[[#This Row],[Discount]]</f>
        <v>103.91927609086413</v>
      </c>
    </row>
    <row r="482" spans="1:12" x14ac:dyDescent="0.3">
      <c r="A482" s="4" t="s">
        <v>1021</v>
      </c>
      <c r="B482" s="4" t="s">
        <v>1675</v>
      </c>
      <c r="C482" s="15">
        <v>44740</v>
      </c>
      <c r="D482" s="4" t="s">
        <v>1678</v>
      </c>
      <c r="E482" s="4" t="s">
        <v>1671</v>
      </c>
      <c r="F482" s="4">
        <v>130</v>
      </c>
      <c r="G482" s="4" t="s">
        <v>26</v>
      </c>
      <c r="H482" s="16">
        <v>2</v>
      </c>
      <c r="I482" s="17">
        <v>0.35414118605930123</v>
      </c>
      <c r="J482" s="4">
        <f>Table_2[[#This Row],[No of Products in one Sale]]*Table_2[[#This Row],[Price of One Product]]</f>
        <v>260</v>
      </c>
      <c r="K482" s="18">
        <f>Table_2[[#This Row],[Revenue-before discount]]*(1-Table_2[[#This Row],[Discount]])</f>
        <v>167.92329162458168</v>
      </c>
      <c r="L482" s="18">
        <f>Table_2[[#This Row],[Revenue]]*Table_2[[#This Row],[Discount]]</f>
        <v>59.468553662911283</v>
      </c>
    </row>
    <row r="483" spans="1:12" x14ac:dyDescent="0.3">
      <c r="A483" s="4" t="s">
        <v>1023</v>
      </c>
      <c r="B483" s="4" t="s">
        <v>1677</v>
      </c>
      <c r="C483" s="15">
        <v>44734</v>
      </c>
      <c r="D483" s="4" t="s">
        <v>1670</v>
      </c>
      <c r="E483" s="4" t="s">
        <v>1674</v>
      </c>
      <c r="F483" s="4">
        <v>72</v>
      </c>
      <c r="G483" s="4" t="s">
        <v>15</v>
      </c>
      <c r="H483" s="16">
        <v>4</v>
      </c>
      <c r="I483" s="17">
        <v>0.40463831594750665</v>
      </c>
      <c r="J483" s="4">
        <f>Table_2[[#This Row],[No of Products in one Sale]]*Table_2[[#This Row],[Price of One Product]]</f>
        <v>288</v>
      </c>
      <c r="K483" s="18">
        <f>Table_2[[#This Row],[Revenue-before discount]]*(1-Table_2[[#This Row],[Discount]])</f>
        <v>171.46416500711808</v>
      </c>
      <c r="L483" s="18">
        <f>Table_2[[#This Row],[Revenue]]*Table_2[[#This Row],[Discount]]</f>
        <v>69.380970973825669</v>
      </c>
    </row>
    <row r="484" spans="1:12" x14ac:dyDescent="0.3">
      <c r="A484" s="4" t="s">
        <v>1025</v>
      </c>
      <c r="B484" s="4" t="s">
        <v>1669</v>
      </c>
      <c r="C484" s="15">
        <v>44727</v>
      </c>
      <c r="D484" s="4" t="s">
        <v>1673</v>
      </c>
      <c r="E484" s="4" t="s">
        <v>1671</v>
      </c>
      <c r="F484" s="4">
        <v>65</v>
      </c>
      <c r="G484" s="4" t="s">
        <v>20</v>
      </c>
      <c r="H484" s="16">
        <v>10</v>
      </c>
      <c r="I484" s="17">
        <v>0.56828189926736972</v>
      </c>
      <c r="J484" s="4">
        <f>Table_2[[#This Row],[No of Products in one Sale]]*Table_2[[#This Row],[Price of One Product]]</f>
        <v>650</v>
      </c>
      <c r="K484" s="18">
        <f>Table_2[[#This Row],[Revenue-before discount]]*(1-Table_2[[#This Row],[Discount]])</f>
        <v>280.61676547620971</v>
      </c>
      <c r="L484" s="18">
        <f>Table_2[[#This Row],[Revenue]]*Table_2[[#This Row],[Discount]]</f>
        <v>159.46942845108651</v>
      </c>
    </row>
    <row r="485" spans="1:12" x14ac:dyDescent="0.3">
      <c r="A485" s="4" t="s">
        <v>1027</v>
      </c>
      <c r="B485" s="4" t="s">
        <v>1672</v>
      </c>
      <c r="C485" s="15">
        <v>44737</v>
      </c>
      <c r="D485" s="4" t="s">
        <v>1676</v>
      </c>
      <c r="E485" s="4" t="s">
        <v>1674</v>
      </c>
      <c r="F485" s="4">
        <v>250</v>
      </c>
      <c r="G485" s="4" t="s">
        <v>26</v>
      </c>
      <c r="H485" s="16">
        <v>1</v>
      </c>
      <c r="I485" s="17">
        <v>0.68415839920111321</v>
      </c>
      <c r="J485" s="4">
        <f>Table_2[[#This Row],[No of Products in one Sale]]*Table_2[[#This Row],[Price of One Product]]</f>
        <v>250</v>
      </c>
      <c r="K485" s="18">
        <f>Table_2[[#This Row],[Revenue-before discount]]*(1-Table_2[[#This Row],[Discount]])</f>
        <v>78.960400199721704</v>
      </c>
      <c r="L485" s="18">
        <f>Table_2[[#This Row],[Revenue]]*Table_2[[#This Row],[Discount]]</f>
        <v>54.02142100092086</v>
      </c>
    </row>
    <row r="486" spans="1:12" x14ac:dyDescent="0.3">
      <c r="A486" s="4" t="s">
        <v>1029</v>
      </c>
      <c r="B486" s="4" t="s">
        <v>1675</v>
      </c>
      <c r="C486" s="15">
        <v>44747</v>
      </c>
      <c r="D486" s="4" t="s">
        <v>1678</v>
      </c>
      <c r="E486" s="4" t="s">
        <v>1671</v>
      </c>
      <c r="F486" s="4">
        <v>130</v>
      </c>
      <c r="G486" s="4" t="s">
        <v>15</v>
      </c>
      <c r="H486" s="16">
        <v>6</v>
      </c>
      <c r="I486" s="17">
        <v>0.47900916747418532</v>
      </c>
      <c r="J486" s="4">
        <f>Table_2[[#This Row],[No of Products in one Sale]]*Table_2[[#This Row],[Price of One Product]]</f>
        <v>780</v>
      </c>
      <c r="K486" s="18">
        <f>Table_2[[#This Row],[Revenue-before discount]]*(1-Table_2[[#This Row],[Discount]])</f>
        <v>406.37284937013544</v>
      </c>
      <c r="L486" s="18">
        <f>Table_2[[#This Row],[Revenue]]*Table_2[[#This Row],[Discount]]</f>
        <v>194.65632026090108</v>
      </c>
    </row>
    <row r="487" spans="1:12" x14ac:dyDescent="0.3">
      <c r="A487" s="4" t="s">
        <v>1031</v>
      </c>
      <c r="B487" s="4" t="s">
        <v>1677</v>
      </c>
      <c r="C487" s="15">
        <v>44754</v>
      </c>
      <c r="D487" s="4" t="s">
        <v>1680</v>
      </c>
      <c r="E487" s="4" t="s">
        <v>1674</v>
      </c>
      <c r="F487" s="4">
        <v>60</v>
      </c>
      <c r="G487" s="4" t="s">
        <v>20</v>
      </c>
      <c r="H487" s="16">
        <v>4</v>
      </c>
      <c r="I487" s="17">
        <v>0.89045722746488731</v>
      </c>
      <c r="J487" s="4">
        <f>Table_2[[#This Row],[No of Products in one Sale]]*Table_2[[#This Row],[Price of One Product]]</f>
        <v>240</v>
      </c>
      <c r="K487" s="18">
        <f>Table_2[[#This Row],[Revenue-before discount]]*(1-Table_2[[#This Row],[Discount]])</f>
        <v>26.290265408427047</v>
      </c>
      <c r="L487" s="18">
        <f>Table_2[[#This Row],[Revenue]]*Table_2[[#This Row],[Discount]]</f>
        <v>23.41035684490398</v>
      </c>
    </row>
    <row r="488" spans="1:12" x14ac:dyDescent="0.3">
      <c r="A488" s="4" t="s">
        <v>1033</v>
      </c>
      <c r="B488" s="4" t="s">
        <v>1679</v>
      </c>
      <c r="C488" s="15">
        <v>44760</v>
      </c>
      <c r="D488" s="4" t="s">
        <v>1670</v>
      </c>
      <c r="E488" s="4" t="s">
        <v>1671</v>
      </c>
      <c r="F488" s="4">
        <v>72</v>
      </c>
      <c r="G488" s="4" t="s">
        <v>26</v>
      </c>
      <c r="H488" s="16">
        <v>7</v>
      </c>
      <c r="I488" s="17">
        <v>0.50949971880500122</v>
      </c>
      <c r="J488" s="4">
        <f>Table_2[[#This Row],[No of Products in one Sale]]*Table_2[[#This Row],[Price of One Product]]</f>
        <v>504</v>
      </c>
      <c r="K488" s="18">
        <f>Table_2[[#This Row],[Revenue-before discount]]*(1-Table_2[[#This Row],[Discount]])</f>
        <v>247.2121417222794</v>
      </c>
      <c r="L488" s="18">
        <f>Table_2[[#This Row],[Revenue]]*Table_2[[#This Row],[Discount]]</f>
        <v>125.95451669268347</v>
      </c>
    </row>
    <row r="489" spans="1:12" x14ac:dyDescent="0.3">
      <c r="A489" s="4" t="s">
        <v>1035</v>
      </c>
      <c r="B489" s="4" t="s">
        <v>1669</v>
      </c>
      <c r="C489" s="15">
        <v>44759</v>
      </c>
      <c r="D489" s="4" t="s">
        <v>1673</v>
      </c>
      <c r="E489" s="4" t="s">
        <v>1674</v>
      </c>
      <c r="F489" s="4">
        <v>65</v>
      </c>
      <c r="G489" s="4" t="s">
        <v>15</v>
      </c>
      <c r="H489" s="16">
        <v>12</v>
      </c>
      <c r="I489" s="17">
        <v>0.78361211804502018</v>
      </c>
      <c r="J489" s="4">
        <f>Table_2[[#This Row],[No of Products in one Sale]]*Table_2[[#This Row],[Price of One Product]]</f>
        <v>780</v>
      </c>
      <c r="K489" s="18">
        <f>Table_2[[#This Row],[Revenue-before discount]]*(1-Table_2[[#This Row],[Discount]])</f>
        <v>168.78254792488426</v>
      </c>
      <c r="L489" s="18">
        <f>Table_2[[#This Row],[Revenue]]*Table_2[[#This Row],[Discount]]</f>
        <v>132.26004986845368</v>
      </c>
    </row>
    <row r="490" spans="1:12" x14ac:dyDescent="0.3">
      <c r="A490" s="4" t="s">
        <v>1037</v>
      </c>
      <c r="B490" s="4" t="s">
        <v>1672</v>
      </c>
      <c r="C490" s="15">
        <v>44735</v>
      </c>
      <c r="D490" s="4" t="s">
        <v>1676</v>
      </c>
      <c r="E490" s="4" t="s">
        <v>1671</v>
      </c>
      <c r="F490" s="4">
        <v>250</v>
      </c>
      <c r="G490" s="4" t="s">
        <v>20</v>
      </c>
      <c r="H490" s="16">
        <v>1</v>
      </c>
      <c r="I490" s="17">
        <v>6.596920154790531E-2</v>
      </c>
      <c r="J490" s="4">
        <f>Table_2[[#This Row],[No of Products in one Sale]]*Table_2[[#This Row],[Price of One Product]]</f>
        <v>250</v>
      </c>
      <c r="K490" s="18">
        <f>Table_2[[#This Row],[Revenue-before discount]]*(1-Table_2[[#This Row],[Discount]])</f>
        <v>233.50769961302368</v>
      </c>
      <c r="L490" s="18">
        <f>Table_2[[#This Row],[Revenue]]*Table_2[[#This Row],[Discount]]</f>
        <v>15.40431649875929</v>
      </c>
    </row>
    <row r="491" spans="1:12" x14ac:dyDescent="0.3">
      <c r="A491" s="4" t="s">
        <v>1039</v>
      </c>
      <c r="B491" s="4" t="s">
        <v>1675</v>
      </c>
      <c r="C491" s="15">
        <v>44734</v>
      </c>
      <c r="D491" s="4" t="s">
        <v>1678</v>
      </c>
      <c r="E491" s="4" t="s">
        <v>1674</v>
      </c>
      <c r="F491" s="4">
        <v>130</v>
      </c>
      <c r="G491" s="4" t="s">
        <v>26</v>
      </c>
      <c r="H491" s="16">
        <v>6</v>
      </c>
      <c r="I491" s="17">
        <v>0.17858014910494857</v>
      </c>
      <c r="J491" s="4">
        <f>Table_2[[#This Row],[No of Products in one Sale]]*Table_2[[#This Row],[Price of One Product]]</f>
        <v>780</v>
      </c>
      <c r="K491" s="18">
        <f>Table_2[[#This Row],[Revenue-before discount]]*(1-Table_2[[#This Row],[Discount]])</f>
        <v>640.70748369814009</v>
      </c>
      <c r="L491" s="18">
        <f>Table_2[[#This Row],[Revenue]]*Table_2[[#This Row],[Discount]]</f>
        <v>114.41763797147027</v>
      </c>
    </row>
    <row r="492" spans="1:12" x14ac:dyDescent="0.3">
      <c r="A492" s="4" t="s">
        <v>1041</v>
      </c>
      <c r="B492" s="4" t="s">
        <v>1677</v>
      </c>
      <c r="C492" s="15">
        <v>44753</v>
      </c>
      <c r="D492" s="4" t="s">
        <v>1670</v>
      </c>
      <c r="E492" s="4" t="s">
        <v>1671</v>
      </c>
      <c r="F492" s="4">
        <v>72</v>
      </c>
      <c r="G492" s="4" t="s">
        <v>15</v>
      </c>
      <c r="H492" s="16">
        <v>4</v>
      </c>
      <c r="I492" s="17">
        <v>0.43587855952805254</v>
      </c>
      <c r="J492" s="4">
        <f>Table_2[[#This Row],[No of Products in one Sale]]*Table_2[[#This Row],[Price of One Product]]</f>
        <v>288</v>
      </c>
      <c r="K492" s="18">
        <f>Table_2[[#This Row],[Revenue-before discount]]*(1-Table_2[[#This Row],[Discount]])</f>
        <v>162.46697485592085</v>
      </c>
      <c r="L492" s="18">
        <f>Table_2[[#This Row],[Revenue]]*Table_2[[#This Row],[Discount]]</f>
        <v>70.815870971079107</v>
      </c>
    </row>
    <row r="493" spans="1:12" x14ac:dyDescent="0.3">
      <c r="A493" s="4" t="s">
        <v>1043</v>
      </c>
      <c r="B493" s="4" t="s">
        <v>1669</v>
      </c>
      <c r="C493" s="15">
        <v>44739</v>
      </c>
      <c r="D493" s="4" t="s">
        <v>1673</v>
      </c>
      <c r="E493" s="4" t="s">
        <v>1674</v>
      </c>
      <c r="F493" s="4">
        <v>65</v>
      </c>
      <c r="G493" s="4" t="s">
        <v>20</v>
      </c>
      <c r="H493" s="16">
        <v>10</v>
      </c>
      <c r="I493" s="17">
        <v>0.74040338644493453</v>
      </c>
      <c r="J493" s="4">
        <f>Table_2[[#This Row],[No of Products in one Sale]]*Table_2[[#This Row],[Price of One Product]]</f>
        <v>650</v>
      </c>
      <c r="K493" s="18">
        <f>Table_2[[#This Row],[Revenue-before discount]]*(1-Table_2[[#This Row],[Discount]])</f>
        <v>168.73779881079255</v>
      </c>
      <c r="L493" s="18">
        <f>Table_2[[#This Row],[Revenue]]*Table_2[[#This Row],[Discount]]</f>
        <v>124.93403766077485</v>
      </c>
    </row>
    <row r="494" spans="1:12" x14ac:dyDescent="0.3">
      <c r="A494" s="4" t="s">
        <v>1045</v>
      </c>
      <c r="B494" s="4" t="s">
        <v>1672</v>
      </c>
      <c r="C494" s="15">
        <v>44740</v>
      </c>
      <c r="D494" s="4" t="s">
        <v>1676</v>
      </c>
      <c r="E494" s="4" t="s">
        <v>1671</v>
      </c>
      <c r="F494" s="4">
        <v>250</v>
      </c>
      <c r="G494" s="4" t="s">
        <v>26</v>
      </c>
      <c r="H494" s="16">
        <v>4</v>
      </c>
      <c r="I494" s="17">
        <v>0.54109571345744756</v>
      </c>
      <c r="J494" s="4">
        <f>Table_2[[#This Row],[No of Products in one Sale]]*Table_2[[#This Row],[Price of One Product]]</f>
        <v>1000</v>
      </c>
      <c r="K494" s="18">
        <f>Table_2[[#This Row],[Revenue-before discount]]*(1-Table_2[[#This Row],[Discount]])</f>
        <v>458.90428654255243</v>
      </c>
      <c r="L494" s="18">
        <f>Table_2[[#This Row],[Revenue]]*Table_2[[#This Row],[Discount]]</f>
        <v>248.31114233542337</v>
      </c>
    </row>
    <row r="495" spans="1:12" x14ac:dyDescent="0.3">
      <c r="A495" s="4" t="s">
        <v>1047</v>
      </c>
      <c r="B495" s="4" t="s">
        <v>1675</v>
      </c>
      <c r="C495" s="15">
        <v>44748</v>
      </c>
      <c r="D495" s="4" t="s">
        <v>1678</v>
      </c>
      <c r="E495" s="4" t="s">
        <v>1674</v>
      </c>
      <c r="F495" s="4">
        <v>130</v>
      </c>
      <c r="G495" s="4" t="s">
        <v>15</v>
      </c>
      <c r="H495" s="16">
        <v>3</v>
      </c>
      <c r="I495" s="17">
        <v>0.71271172701355112</v>
      </c>
      <c r="J495" s="4">
        <f>Table_2[[#This Row],[No of Products in one Sale]]*Table_2[[#This Row],[Price of One Product]]</f>
        <v>390</v>
      </c>
      <c r="K495" s="18">
        <f>Table_2[[#This Row],[Revenue-before discount]]*(1-Table_2[[#This Row],[Discount]])</f>
        <v>112.04242646471506</v>
      </c>
      <c r="L495" s="18">
        <f>Table_2[[#This Row],[Revenue]]*Table_2[[#This Row],[Discount]]</f>
        <v>79.853951264455873</v>
      </c>
    </row>
    <row r="496" spans="1:12" x14ac:dyDescent="0.3">
      <c r="A496" s="4" t="s">
        <v>1049</v>
      </c>
      <c r="B496" s="4" t="s">
        <v>1677</v>
      </c>
      <c r="C496" s="15">
        <v>44731</v>
      </c>
      <c r="D496" s="4" t="s">
        <v>1680</v>
      </c>
      <c r="E496" s="4" t="s">
        <v>1671</v>
      </c>
      <c r="F496" s="4">
        <v>60</v>
      </c>
      <c r="G496" s="4" t="s">
        <v>20</v>
      </c>
      <c r="H496" s="16">
        <v>13</v>
      </c>
      <c r="I496" s="17">
        <v>0.66248409996473057</v>
      </c>
      <c r="J496" s="4">
        <f>Table_2[[#This Row],[No of Products in one Sale]]*Table_2[[#This Row],[Price of One Product]]</f>
        <v>780</v>
      </c>
      <c r="K496" s="18">
        <f>Table_2[[#This Row],[Revenue-before discount]]*(1-Table_2[[#This Row],[Discount]])</f>
        <v>263.26240202751018</v>
      </c>
      <c r="L496" s="18">
        <f>Table_2[[#This Row],[Revenue]]*Table_2[[#This Row],[Discount]]</f>
        <v>174.40715546174815</v>
      </c>
    </row>
    <row r="497" spans="1:12" x14ac:dyDescent="0.3">
      <c r="A497" s="4" t="s">
        <v>1051</v>
      </c>
      <c r="B497" s="4" t="s">
        <v>1679</v>
      </c>
      <c r="C497" s="15">
        <v>44763</v>
      </c>
      <c r="D497" s="4" t="s">
        <v>1682</v>
      </c>
      <c r="E497" s="4" t="s">
        <v>1674</v>
      </c>
      <c r="F497" s="4">
        <v>95</v>
      </c>
      <c r="G497" s="4" t="s">
        <v>26</v>
      </c>
      <c r="H497" s="16">
        <v>4</v>
      </c>
      <c r="I497" s="17">
        <v>0.51300641040982664</v>
      </c>
      <c r="J497" s="4">
        <f>Table_2[[#This Row],[No of Products in one Sale]]*Table_2[[#This Row],[Price of One Product]]</f>
        <v>380</v>
      </c>
      <c r="K497" s="18">
        <f>Table_2[[#This Row],[Revenue-before discount]]*(1-Table_2[[#This Row],[Discount]])</f>
        <v>185.05756404426589</v>
      </c>
      <c r="L497" s="18">
        <f>Table_2[[#This Row],[Revenue]]*Table_2[[#This Row],[Discount]]</f>
        <v>94.935716649535451</v>
      </c>
    </row>
    <row r="498" spans="1:12" x14ac:dyDescent="0.3">
      <c r="A498" s="4" t="s">
        <v>1053</v>
      </c>
      <c r="B498" s="4" t="s">
        <v>1681</v>
      </c>
      <c r="C498" s="15">
        <v>44733</v>
      </c>
      <c r="D498" s="4" t="s">
        <v>1670</v>
      </c>
      <c r="E498" s="4" t="s">
        <v>1671</v>
      </c>
      <c r="F498" s="4">
        <v>72</v>
      </c>
      <c r="G498" s="4" t="s">
        <v>15</v>
      </c>
      <c r="H498" s="16">
        <v>3</v>
      </c>
      <c r="I498" s="17">
        <v>0.84951124937796896</v>
      </c>
      <c r="J498" s="4">
        <f>Table_2[[#This Row],[No of Products in one Sale]]*Table_2[[#This Row],[Price of One Product]]</f>
        <v>216</v>
      </c>
      <c r="K498" s="18">
        <f>Table_2[[#This Row],[Revenue-before discount]]*(1-Table_2[[#This Row],[Discount]])</f>
        <v>32.505570134358706</v>
      </c>
      <c r="L498" s="18">
        <f>Table_2[[#This Row],[Revenue]]*Table_2[[#This Row],[Discount]]</f>
        <v>27.61384749658226</v>
      </c>
    </row>
    <row r="499" spans="1:12" x14ac:dyDescent="0.3">
      <c r="A499" s="4" t="s">
        <v>1055</v>
      </c>
      <c r="B499" s="4" t="s">
        <v>1669</v>
      </c>
      <c r="C499" s="15">
        <v>44746</v>
      </c>
      <c r="D499" s="4" t="s">
        <v>1673</v>
      </c>
      <c r="E499" s="4" t="s">
        <v>1674</v>
      </c>
      <c r="F499" s="4">
        <v>65</v>
      </c>
      <c r="G499" s="4" t="s">
        <v>20</v>
      </c>
      <c r="H499" s="16">
        <v>12</v>
      </c>
      <c r="I499" s="17">
        <v>0.57786595909251792</v>
      </c>
      <c r="J499" s="4">
        <f>Table_2[[#This Row],[No of Products in one Sale]]*Table_2[[#This Row],[Price of One Product]]</f>
        <v>780</v>
      </c>
      <c r="K499" s="18">
        <f>Table_2[[#This Row],[Revenue-before discount]]*(1-Table_2[[#This Row],[Discount]])</f>
        <v>329.26455190783599</v>
      </c>
      <c r="L499" s="18">
        <f>Table_2[[#This Row],[Revenue]]*Table_2[[#This Row],[Discount]]</f>
        <v>190.27077608338979</v>
      </c>
    </row>
    <row r="500" spans="1:12" x14ac:dyDescent="0.3">
      <c r="A500" s="4" t="s">
        <v>1057</v>
      </c>
      <c r="B500" s="4" t="s">
        <v>1672</v>
      </c>
      <c r="C500" s="15">
        <v>44755</v>
      </c>
      <c r="D500" s="4" t="s">
        <v>1676</v>
      </c>
      <c r="E500" s="4" t="s">
        <v>1674</v>
      </c>
      <c r="F500" s="4">
        <v>250</v>
      </c>
      <c r="G500" s="4" t="s">
        <v>26</v>
      </c>
      <c r="H500" s="16">
        <v>4</v>
      </c>
      <c r="I500" s="17">
        <v>1.9027976654024337E-2</v>
      </c>
      <c r="J500" s="4">
        <f>Table_2[[#This Row],[No of Products in one Sale]]*Table_2[[#This Row],[Price of One Product]]</f>
        <v>1000</v>
      </c>
      <c r="K500" s="18">
        <f>Table_2[[#This Row],[Revenue-before discount]]*(1-Table_2[[#This Row],[Discount]])</f>
        <v>980.97202334597569</v>
      </c>
      <c r="L500" s="18">
        <f>Table_2[[#This Row],[Revenue]]*Table_2[[#This Row],[Discount]]</f>
        <v>18.665912758478242</v>
      </c>
    </row>
    <row r="501" spans="1:12" x14ac:dyDescent="0.3">
      <c r="A501" s="4" t="s">
        <v>1059</v>
      </c>
      <c r="B501" s="4" t="s">
        <v>1669</v>
      </c>
      <c r="C501" s="15">
        <v>44787</v>
      </c>
      <c r="D501" s="4" t="s">
        <v>1670</v>
      </c>
      <c r="E501" s="4" t="s">
        <v>1671</v>
      </c>
      <c r="F501" s="4">
        <v>72</v>
      </c>
      <c r="G501" s="4" t="s">
        <v>15</v>
      </c>
      <c r="H501" s="16">
        <v>9</v>
      </c>
      <c r="I501" s="17">
        <v>3.2911930827377089E-2</v>
      </c>
      <c r="J501" s="4">
        <f>Table_2[[#This Row],[No of Products in one Sale]]*Table_2[[#This Row],[Price of One Product]]</f>
        <v>648</v>
      </c>
      <c r="K501" s="18">
        <f>Table_2[[#This Row],[Revenue-before discount]]*(1-Table_2[[#This Row],[Discount]])</f>
        <v>626.67306882385969</v>
      </c>
      <c r="L501" s="18">
        <f>Table_2[[#This Row],[Revenue]]*Table_2[[#This Row],[Discount]]</f>
        <v>20.625020692510994</v>
      </c>
    </row>
    <row r="502" spans="1:12" x14ac:dyDescent="0.3">
      <c r="A502" s="4" t="s">
        <v>1061</v>
      </c>
      <c r="B502" s="4" t="s">
        <v>1672</v>
      </c>
      <c r="C502" s="15">
        <v>44799</v>
      </c>
      <c r="D502" s="4" t="s">
        <v>1673</v>
      </c>
      <c r="E502" s="4" t="s">
        <v>1674</v>
      </c>
      <c r="F502" s="4">
        <v>65</v>
      </c>
      <c r="G502" s="4" t="s">
        <v>20</v>
      </c>
      <c r="H502" s="16">
        <v>11</v>
      </c>
      <c r="I502" s="17">
        <v>0.83117838462521632</v>
      </c>
      <c r="J502" s="4">
        <f>Table_2[[#This Row],[No of Products in one Sale]]*Table_2[[#This Row],[Price of One Product]]</f>
        <v>715</v>
      </c>
      <c r="K502" s="18">
        <f>Table_2[[#This Row],[Revenue-before discount]]*(1-Table_2[[#This Row],[Discount]])</f>
        <v>120.70745499297034</v>
      </c>
      <c r="L502" s="18">
        <f>Table_2[[#This Row],[Revenue]]*Table_2[[#This Row],[Discount]]</f>
        <v>100.32942745327809</v>
      </c>
    </row>
    <row r="503" spans="1:12" x14ac:dyDescent="0.3">
      <c r="A503" s="4" t="s">
        <v>1063</v>
      </c>
      <c r="B503" s="4" t="s">
        <v>1675</v>
      </c>
      <c r="C503" s="15">
        <v>44802</v>
      </c>
      <c r="D503" s="4" t="s">
        <v>1676</v>
      </c>
      <c r="E503" s="4" t="s">
        <v>1671</v>
      </c>
      <c r="F503" s="4">
        <v>250</v>
      </c>
      <c r="G503" s="4" t="s">
        <v>26</v>
      </c>
      <c r="H503" s="16">
        <v>2</v>
      </c>
      <c r="I503" s="17">
        <v>0.64831617066798519</v>
      </c>
      <c r="J503" s="4">
        <f>Table_2[[#This Row],[No of Products in one Sale]]*Table_2[[#This Row],[Price of One Product]]</f>
        <v>500</v>
      </c>
      <c r="K503" s="18">
        <f>Table_2[[#This Row],[Revenue-before discount]]*(1-Table_2[[#This Row],[Discount]])</f>
        <v>175.8419146660074</v>
      </c>
      <c r="L503" s="18">
        <f>Table_2[[#This Row],[Revenue]]*Table_2[[#This Row],[Discount]]</f>
        <v>114.00115675919254</v>
      </c>
    </row>
    <row r="504" spans="1:12" x14ac:dyDescent="0.3">
      <c r="A504" s="4" t="s">
        <v>1065</v>
      </c>
      <c r="B504" s="4" t="s">
        <v>1677</v>
      </c>
      <c r="C504" s="15">
        <v>44774</v>
      </c>
      <c r="D504" s="4" t="s">
        <v>1678</v>
      </c>
      <c r="E504" s="4" t="s">
        <v>1674</v>
      </c>
      <c r="F504" s="4">
        <v>130</v>
      </c>
      <c r="G504" s="4" t="s">
        <v>15</v>
      </c>
      <c r="H504" s="16">
        <v>5</v>
      </c>
      <c r="I504" s="17">
        <v>0.73929769682557567</v>
      </c>
      <c r="J504" s="4">
        <f>Table_2[[#This Row],[No of Products in one Sale]]*Table_2[[#This Row],[Price of One Product]]</f>
        <v>650</v>
      </c>
      <c r="K504" s="18">
        <f>Table_2[[#This Row],[Revenue-before discount]]*(1-Table_2[[#This Row],[Discount]])</f>
        <v>169.45649706337582</v>
      </c>
      <c r="L504" s="18">
        <f>Table_2[[#This Row],[Revenue]]*Table_2[[#This Row],[Discount]]</f>
        <v>125.27879799108366</v>
      </c>
    </row>
    <row r="505" spans="1:12" x14ac:dyDescent="0.3">
      <c r="A505" s="4" t="s">
        <v>1067</v>
      </c>
      <c r="B505" s="4" t="s">
        <v>1669</v>
      </c>
      <c r="C505" s="15">
        <v>44800</v>
      </c>
      <c r="D505" s="4" t="s">
        <v>1670</v>
      </c>
      <c r="E505" s="4" t="s">
        <v>1671</v>
      </c>
      <c r="F505" s="4">
        <v>72</v>
      </c>
      <c r="G505" s="4" t="s">
        <v>20</v>
      </c>
      <c r="H505" s="16">
        <v>8</v>
      </c>
      <c r="I505" s="17">
        <v>0.15060731041148667</v>
      </c>
      <c r="J505" s="4">
        <f>Table_2[[#This Row],[No of Products in one Sale]]*Table_2[[#This Row],[Price of One Product]]</f>
        <v>576</v>
      </c>
      <c r="K505" s="18">
        <f>Table_2[[#This Row],[Revenue-before discount]]*(1-Table_2[[#This Row],[Discount]])</f>
        <v>489.25018920298368</v>
      </c>
      <c r="L505" s="18">
        <f>Table_2[[#This Row],[Revenue]]*Table_2[[#This Row],[Discount]]</f>
        <v>73.684655114172344</v>
      </c>
    </row>
    <row r="506" spans="1:12" x14ac:dyDescent="0.3">
      <c r="A506" s="4" t="s">
        <v>1069</v>
      </c>
      <c r="B506" s="4" t="s">
        <v>1672</v>
      </c>
      <c r="C506" s="15">
        <v>44797</v>
      </c>
      <c r="D506" s="4" t="s">
        <v>1673</v>
      </c>
      <c r="E506" s="4" t="s">
        <v>1674</v>
      </c>
      <c r="F506" s="4">
        <v>65</v>
      </c>
      <c r="G506" s="4" t="s">
        <v>26</v>
      </c>
      <c r="H506" s="16">
        <v>5</v>
      </c>
      <c r="I506" s="17">
        <v>0.22692206581328322</v>
      </c>
      <c r="J506" s="4">
        <f>Table_2[[#This Row],[No of Products in one Sale]]*Table_2[[#This Row],[Price of One Product]]</f>
        <v>325</v>
      </c>
      <c r="K506" s="18">
        <f>Table_2[[#This Row],[Revenue-before discount]]*(1-Table_2[[#This Row],[Discount]])</f>
        <v>251.25032861068294</v>
      </c>
      <c r="L506" s="18">
        <f>Table_2[[#This Row],[Revenue]]*Table_2[[#This Row],[Discount]]</f>
        <v>57.014243604602434</v>
      </c>
    </row>
    <row r="507" spans="1:12" x14ac:dyDescent="0.3">
      <c r="A507" s="4" t="s">
        <v>1071</v>
      </c>
      <c r="B507" s="4" t="s">
        <v>1675</v>
      </c>
      <c r="C507" s="15">
        <v>44766</v>
      </c>
      <c r="D507" s="4" t="s">
        <v>1676</v>
      </c>
      <c r="E507" s="4" t="s">
        <v>1671</v>
      </c>
      <c r="F507" s="4">
        <v>250</v>
      </c>
      <c r="G507" s="4" t="s">
        <v>15</v>
      </c>
      <c r="H507" s="16">
        <v>2</v>
      </c>
      <c r="I507" s="17">
        <v>0.88693216075342929</v>
      </c>
      <c r="J507" s="4">
        <f>Table_2[[#This Row],[No of Products in one Sale]]*Table_2[[#This Row],[Price of One Product]]</f>
        <v>500</v>
      </c>
      <c r="K507" s="18">
        <f>Table_2[[#This Row],[Revenue-before discount]]*(1-Table_2[[#This Row],[Discount]])</f>
        <v>56.533919623285357</v>
      </c>
      <c r="L507" s="18">
        <f>Table_2[[#This Row],[Revenue]]*Table_2[[#This Row],[Discount]]</f>
        <v>50.141751487341182</v>
      </c>
    </row>
    <row r="508" spans="1:12" x14ac:dyDescent="0.3">
      <c r="A508" s="4" t="s">
        <v>1073</v>
      </c>
      <c r="B508" s="4" t="s">
        <v>1677</v>
      </c>
      <c r="C508" s="15">
        <v>44782</v>
      </c>
      <c r="D508" s="4" t="s">
        <v>1678</v>
      </c>
      <c r="E508" s="4" t="s">
        <v>1674</v>
      </c>
      <c r="F508" s="4">
        <v>130</v>
      </c>
      <c r="G508" s="4" t="s">
        <v>20</v>
      </c>
      <c r="H508" s="16">
        <v>4</v>
      </c>
      <c r="I508" s="17">
        <v>0.89185882369846792</v>
      </c>
      <c r="J508" s="4">
        <f>Table_2[[#This Row],[No of Products in one Sale]]*Table_2[[#This Row],[Price of One Product]]</f>
        <v>520</v>
      </c>
      <c r="K508" s="18">
        <f>Table_2[[#This Row],[Revenue-before discount]]*(1-Table_2[[#This Row],[Discount]])</f>
        <v>56.233411676796685</v>
      </c>
      <c r="L508" s="18">
        <f>Table_2[[#This Row],[Revenue]]*Table_2[[#This Row],[Discount]]</f>
        <v>50.152264390619578</v>
      </c>
    </row>
    <row r="509" spans="1:12" x14ac:dyDescent="0.3">
      <c r="A509" s="4" t="s">
        <v>1075</v>
      </c>
      <c r="B509" s="4" t="s">
        <v>1679</v>
      </c>
      <c r="C509" s="15">
        <v>44790</v>
      </c>
      <c r="D509" s="4" t="s">
        <v>1680</v>
      </c>
      <c r="E509" s="4" t="s">
        <v>1671</v>
      </c>
      <c r="F509" s="4">
        <v>60</v>
      </c>
      <c r="G509" s="4" t="s">
        <v>26</v>
      </c>
      <c r="H509" s="16">
        <v>12</v>
      </c>
      <c r="I509" s="17">
        <v>0.84293809201730263</v>
      </c>
      <c r="J509" s="4">
        <f>Table_2[[#This Row],[No of Products in one Sale]]*Table_2[[#This Row],[Price of One Product]]</f>
        <v>720</v>
      </c>
      <c r="K509" s="18">
        <f>Table_2[[#This Row],[Revenue-before discount]]*(1-Table_2[[#This Row],[Discount]])</f>
        <v>113.08457374754211</v>
      </c>
      <c r="L509" s="18">
        <f>Table_2[[#This Row],[Revenue]]*Table_2[[#This Row],[Discount]]</f>
        <v>95.323294831343091</v>
      </c>
    </row>
    <row r="510" spans="1:12" x14ac:dyDescent="0.3">
      <c r="A510" s="4" t="s">
        <v>1077</v>
      </c>
      <c r="B510" s="4" t="s">
        <v>1669</v>
      </c>
      <c r="C510" s="15">
        <v>44770</v>
      </c>
      <c r="D510" s="4" t="s">
        <v>1670</v>
      </c>
      <c r="E510" s="4" t="s">
        <v>1674</v>
      </c>
      <c r="F510" s="4">
        <v>72</v>
      </c>
      <c r="G510" s="4" t="s">
        <v>15</v>
      </c>
      <c r="H510" s="16">
        <v>12</v>
      </c>
      <c r="I510" s="17">
        <v>0.18450774371441403</v>
      </c>
      <c r="J510" s="4">
        <f>Table_2[[#This Row],[No of Products in one Sale]]*Table_2[[#This Row],[Price of One Product]]</f>
        <v>864</v>
      </c>
      <c r="K510" s="18">
        <f>Table_2[[#This Row],[Revenue-before discount]]*(1-Table_2[[#This Row],[Discount]])</f>
        <v>704.58530943074629</v>
      </c>
      <c r="L510" s="18">
        <f>Table_2[[#This Row],[Revenue]]*Table_2[[#This Row],[Discount]]</f>
        <v>130.00144569738924</v>
      </c>
    </row>
    <row r="511" spans="1:12" x14ac:dyDescent="0.3">
      <c r="A511" s="4" t="s">
        <v>1079</v>
      </c>
      <c r="B511" s="4" t="s">
        <v>1672</v>
      </c>
      <c r="C511" s="15">
        <v>44759</v>
      </c>
      <c r="D511" s="4" t="s">
        <v>1673</v>
      </c>
      <c r="E511" s="4" t="s">
        <v>1671</v>
      </c>
      <c r="F511" s="4">
        <v>65</v>
      </c>
      <c r="G511" s="4" t="s">
        <v>20</v>
      </c>
      <c r="H511" s="16">
        <v>9</v>
      </c>
      <c r="I511" s="17">
        <v>0.41013315143843132</v>
      </c>
      <c r="J511" s="4">
        <f>Table_2[[#This Row],[No of Products in one Sale]]*Table_2[[#This Row],[Price of One Product]]</f>
        <v>585</v>
      </c>
      <c r="K511" s="18">
        <f>Table_2[[#This Row],[Revenue-before discount]]*(1-Table_2[[#This Row],[Discount]])</f>
        <v>345.0721064085177</v>
      </c>
      <c r="L511" s="18">
        <f>Table_2[[#This Row],[Revenue]]*Table_2[[#This Row],[Discount]]</f>
        <v>141.52551047482308</v>
      </c>
    </row>
    <row r="512" spans="1:12" x14ac:dyDescent="0.3">
      <c r="A512" s="4" t="s">
        <v>1081</v>
      </c>
      <c r="B512" s="4" t="s">
        <v>1675</v>
      </c>
      <c r="C512" s="15">
        <v>44776</v>
      </c>
      <c r="D512" s="4" t="s">
        <v>1676</v>
      </c>
      <c r="E512" s="4" t="s">
        <v>1674</v>
      </c>
      <c r="F512" s="4">
        <v>250</v>
      </c>
      <c r="G512" s="4" t="s">
        <v>26</v>
      </c>
      <c r="H512" s="16">
        <v>3</v>
      </c>
      <c r="I512" s="17">
        <v>0.78646635509255425</v>
      </c>
      <c r="J512" s="4">
        <f>Table_2[[#This Row],[No of Products in one Sale]]*Table_2[[#This Row],[Price of One Product]]</f>
        <v>750</v>
      </c>
      <c r="K512" s="18">
        <f>Table_2[[#This Row],[Revenue-before discount]]*(1-Table_2[[#This Row],[Discount]])</f>
        <v>160.15023368058431</v>
      </c>
      <c r="L512" s="18">
        <f>Table_2[[#This Row],[Revenue]]*Table_2[[#This Row],[Discount]]</f>
        <v>125.95277054998996</v>
      </c>
    </row>
    <row r="513" spans="1:12" x14ac:dyDescent="0.3">
      <c r="A513" s="4" t="s">
        <v>1083</v>
      </c>
      <c r="B513" s="4" t="s">
        <v>1677</v>
      </c>
      <c r="C513" s="15">
        <v>44757</v>
      </c>
      <c r="D513" s="4" t="s">
        <v>1678</v>
      </c>
      <c r="E513" s="4" t="s">
        <v>1671</v>
      </c>
      <c r="F513" s="4">
        <v>130</v>
      </c>
      <c r="G513" s="4" t="s">
        <v>15</v>
      </c>
      <c r="H513" s="16">
        <v>6</v>
      </c>
      <c r="I513" s="17">
        <v>0.86971229488714608</v>
      </c>
      <c r="J513" s="4">
        <f>Table_2[[#This Row],[No of Products in one Sale]]*Table_2[[#This Row],[Price of One Product]]</f>
        <v>780</v>
      </c>
      <c r="K513" s="18">
        <f>Table_2[[#This Row],[Revenue-before discount]]*(1-Table_2[[#This Row],[Discount]])</f>
        <v>101.62440998802606</v>
      </c>
      <c r="L513" s="18">
        <f>Table_2[[#This Row],[Revenue]]*Table_2[[#This Row],[Discount]]</f>
        <v>88.383998827238358</v>
      </c>
    </row>
    <row r="514" spans="1:12" x14ac:dyDescent="0.3">
      <c r="A514" s="4" t="s">
        <v>1085</v>
      </c>
      <c r="B514" s="4" t="s">
        <v>1669</v>
      </c>
      <c r="C514" s="15">
        <v>44771</v>
      </c>
      <c r="D514" s="4" t="s">
        <v>1670</v>
      </c>
      <c r="E514" s="4" t="s">
        <v>1674</v>
      </c>
      <c r="F514" s="4">
        <v>72</v>
      </c>
      <c r="G514" s="4" t="s">
        <v>20</v>
      </c>
      <c r="H514" s="16">
        <v>8</v>
      </c>
      <c r="I514" s="17">
        <v>0.24272145804418599</v>
      </c>
      <c r="J514" s="4">
        <f>Table_2[[#This Row],[No of Products in one Sale]]*Table_2[[#This Row],[Price of One Product]]</f>
        <v>576</v>
      </c>
      <c r="K514" s="18">
        <f>Table_2[[#This Row],[Revenue-before discount]]*(1-Table_2[[#This Row],[Discount]])</f>
        <v>436.19244016654886</v>
      </c>
      <c r="L514" s="18">
        <f>Table_2[[#This Row],[Revenue]]*Table_2[[#This Row],[Discount]]</f>
        <v>105.8732650650761</v>
      </c>
    </row>
    <row r="515" spans="1:12" x14ac:dyDescent="0.3">
      <c r="A515" s="4" t="s">
        <v>1087</v>
      </c>
      <c r="B515" s="4" t="s">
        <v>1672</v>
      </c>
      <c r="C515" s="15">
        <v>44788</v>
      </c>
      <c r="D515" s="4" t="s">
        <v>1673</v>
      </c>
      <c r="E515" s="4" t="s">
        <v>1671</v>
      </c>
      <c r="F515" s="4">
        <v>65</v>
      </c>
      <c r="G515" s="4" t="s">
        <v>26</v>
      </c>
      <c r="H515" s="16">
        <v>4</v>
      </c>
      <c r="I515" s="17">
        <v>0.19955277596340837</v>
      </c>
      <c r="J515" s="4">
        <f>Table_2[[#This Row],[No of Products in one Sale]]*Table_2[[#This Row],[Price of One Product]]</f>
        <v>260</v>
      </c>
      <c r="K515" s="18">
        <f>Table_2[[#This Row],[Revenue-before discount]]*(1-Table_2[[#This Row],[Discount]])</f>
        <v>208.11627824951381</v>
      </c>
      <c r="L515" s="18">
        <f>Table_2[[#This Row],[Revenue]]*Table_2[[#This Row],[Discount]]</f>
        <v>41.530181047863586</v>
      </c>
    </row>
    <row r="516" spans="1:12" x14ac:dyDescent="0.3">
      <c r="A516" s="4" t="s">
        <v>1089</v>
      </c>
      <c r="B516" s="4" t="s">
        <v>1675</v>
      </c>
      <c r="C516" s="15">
        <v>44762</v>
      </c>
      <c r="D516" s="4" t="s">
        <v>1676</v>
      </c>
      <c r="E516" s="4" t="s">
        <v>1674</v>
      </c>
      <c r="F516" s="4">
        <v>250</v>
      </c>
      <c r="G516" s="4" t="s">
        <v>15</v>
      </c>
      <c r="H516" s="16">
        <v>2</v>
      </c>
      <c r="I516" s="17">
        <v>0.50519611069310311</v>
      </c>
      <c r="J516" s="4">
        <f>Table_2[[#This Row],[No of Products in one Sale]]*Table_2[[#This Row],[Price of One Product]]</f>
        <v>500</v>
      </c>
      <c r="K516" s="18">
        <f>Table_2[[#This Row],[Revenue-before discount]]*(1-Table_2[[#This Row],[Discount]])</f>
        <v>247.40194465344845</v>
      </c>
      <c r="L516" s="18">
        <f>Table_2[[#This Row],[Revenue]]*Table_2[[#This Row],[Discount]]</f>
        <v>124.98650021683251</v>
      </c>
    </row>
    <row r="517" spans="1:12" x14ac:dyDescent="0.3">
      <c r="A517" s="4" t="s">
        <v>1091</v>
      </c>
      <c r="B517" s="4" t="s">
        <v>1677</v>
      </c>
      <c r="C517" s="15">
        <v>44789</v>
      </c>
      <c r="D517" s="4" t="s">
        <v>1678</v>
      </c>
      <c r="E517" s="4" t="s">
        <v>1671</v>
      </c>
      <c r="F517" s="4">
        <v>130</v>
      </c>
      <c r="G517" s="4" t="s">
        <v>20</v>
      </c>
      <c r="H517" s="16">
        <v>6</v>
      </c>
      <c r="I517" s="17">
        <v>0.38454467186500385</v>
      </c>
      <c r="J517" s="4">
        <f>Table_2[[#This Row],[No of Products in one Sale]]*Table_2[[#This Row],[Price of One Product]]</f>
        <v>780</v>
      </c>
      <c r="K517" s="18">
        <f>Table_2[[#This Row],[Revenue-before discount]]*(1-Table_2[[#This Row],[Discount]])</f>
        <v>480.05515594529697</v>
      </c>
      <c r="L517" s="18">
        <f>Table_2[[#This Row],[Revenue]]*Table_2[[#This Row],[Discount]]</f>
        <v>184.60265242008748</v>
      </c>
    </row>
    <row r="518" spans="1:12" x14ac:dyDescent="0.3">
      <c r="A518" s="4" t="s">
        <v>1093</v>
      </c>
      <c r="B518" s="4" t="s">
        <v>1679</v>
      </c>
      <c r="C518" s="15">
        <v>44761</v>
      </c>
      <c r="D518" s="4" t="s">
        <v>1680</v>
      </c>
      <c r="E518" s="4" t="s">
        <v>1671</v>
      </c>
      <c r="F518" s="4">
        <v>60</v>
      </c>
      <c r="G518" s="4" t="s">
        <v>26</v>
      </c>
      <c r="H518" s="16">
        <v>15</v>
      </c>
      <c r="I518" s="17">
        <v>0.69854272548457241</v>
      </c>
      <c r="J518" s="4">
        <f>Table_2[[#This Row],[No of Products in one Sale]]*Table_2[[#This Row],[Price of One Product]]</f>
        <v>900</v>
      </c>
      <c r="K518" s="18">
        <f>Table_2[[#This Row],[Revenue-before discount]]*(1-Table_2[[#This Row],[Discount]])</f>
        <v>271.3115470638848</v>
      </c>
      <c r="L518" s="18">
        <f>Table_2[[#This Row],[Revenue]]*Table_2[[#This Row],[Discount]]</f>
        <v>189.52270754144192</v>
      </c>
    </row>
    <row r="519" spans="1:12" x14ac:dyDescent="0.3">
      <c r="A519" s="4" t="s">
        <v>1095</v>
      </c>
      <c r="B519" s="4" t="s">
        <v>1681</v>
      </c>
      <c r="C519" s="15">
        <v>44790</v>
      </c>
      <c r="D519" s="4" t="s">
        <v>1682</v>
      </c>
      <c r="E519" s="4" t="s">
        <v>1674</v>
      </c>
      <c r="F519" s="4">
        <v>95</v>
      </c>
      <c r="G519" s="4" t="s">
        <v>15</v>
      </c>
      <c r="H519" s="16">
        <v>8</v>
      </c>
      <c r="I519" s="17">
        <v>0.13442513955371937</v>
      </c>
      <c r="J519" s="4">
        <f>Table_2[[#This Row],[No of Products in one Sale]]*Table_2[[#This Row],[Price of One Product]]</f>
        <v>760</v>
      </c>
      <c r="K519" s="18">
        <f>Table_2[[#This Row],[Revenue-before discount]]*(1-Table_2[[#This Row],[Discount]])</f>
        <v>657.83689393917325</v>
      </c>
      <c r="L519" s="18">
        <f>Table_2[[#This Row],[Revenue]]*Table_2[[#This Row],[Discount]]</f>
        <v>88.429816271358661</v>
      </c>
    </row>
    <row r="520" spans="1:12" x14ac:dyDescent="0.3">
      <c r="A520" s="4" t="s">
        <v>1097</v>
      </c>
      <c r="B520" s="4" t="s">
        <v>1669</v>
      </c>
      <c r="C520" s="15">
        <v>44782</v>
      </c>
      <c r="D520" s="4" t="s">
        <v>1670</v>
      </c>
      <c r="E520" s="4" t="s">
        <v>1674</v>
      </c>
      <c r="F520" s="4">
        <v>72</v>
      </c>
      <c r="G520" s="4" t="s">
        <v>20</v>
      </c>
      <c r="H520" s="16">
        <v>4</v>
      </c>
      <c r="I520" s="17">
        <v>0.50002104730658237</v>
      </c>
      <c r="J520" s="4">
        <f>Table_2[[#This Row],[No of Products in one Sale]]*Table_2[[#This Row],[Price of One Product]]</f>
        <v>288</v>
      </c>
      <c r="K520" s="18">
        <f>Table_2[[#This Row],[Revenue-before discount]]*(1-Table_2[[#This Row],[Discount]])</f>
        <v>143.99393837570429</v>
      </c>
      <c r="L520" s="18">
        <f>Table_2[[#This Row],[Revenue]]*Table_2[[#This Row],[Discount]]</f>
        <v>71.999999872419139</v>
      </c>
    </row>
    <row r="521" spans="1:12" x14ac:dyDescent="0.3">
      <c r="A521" s="4" t="s">
        <v>1099</v>
      </c>
      <c r="B521" s="4" t="s">
        <v>1672</v>
      </c>
      <c r="C521" s="15">
        <v>44802</v>
      </c>
      <c r="D521" s="4" t="s">
        <v>1673</v>
      </c>
      <c r="E521" s="4" t="s">
        <v>1674</v>
      </c>
      <c r="F521" s="4">
        <v>65</v>
      </c>
      <c r="G521" s="4" t="s">
        <v>26</v>
      </c>
      <c r="H521" s="16">
        <v>3</v>
      </c>
      <c r="I521" s="17">
        <v>0.66003996153123945</v>
      </c>
      <c r="J521" s="4">
        <f>Table_2[[#This Row],[No of Products in one Sale]]*Table_2[[#This Row],[Price of One Product]]</f>
        <v>195</v>
      </c>
      <c r="K521" s="18">
        <f>Table_2[[#This Row],[Revenue-before discount]]*(1-Table_2[[#This Row],[Discount]])</f>
        <v>66.292207501408313</v>
      </c>
      <c r="L521" s="18">
        <f>Table_2[[#This Row],[Revenue]]*Table_2[[#This Row],[Discount]]</f>
        <v>43.755506089050485</v>
      </c>
    </row>
    <row r="522" spans="1:12" x14ac:dyDescent="0.3">
      <c r="A522" s="4" t="s">
        <v>1101</v>
      </c>
      <c r="B522" s="4" t="s">
        <v>1675</v>
      </c>
      <c r="C522" s="15">
        <v>44791</v>
      </c>
      <c r="D522" s="4" t="s">
        <v>1676</v>
      </c>
      <c r="E522" s="4" t="s">
        <v>1671</v>
      </c>
      <c r="F522" s="4">
        <v>250</v>
      </c>
      <c r="G522" s="4" t="s">
        <v>15</v>
      </c>
      <c r="H522" s="16">
        <v>1</v>
      </c>
      <c r="I522" s="17">
        <v>0.94256871530713826</v>
      </c>
      <c r="J522" s="4">
        <f>Table_2[[#This Row],[No of Products in one Sale]]*Table_2[[#This Row],[Price of One Product]]</f>
        <v>250</v>
      </c>
      <c r="K522" s="18">
        <f>Table_2[[#This Row],[Revenue-before discount]]*(1-Table_2[[#This Row],[Discount]])</f>
        <v>14.357821173215434</v>
      </c>
      <c r="L522" s="18">
        <f>Table_2[[#This Row],[Revenue]]*Table_2[[#This Row],[Discount]]</f>
        <v>13.533233057847301</v>
      </c>
    </row>
    <row r="523" spans="1:12" x14ac:dyDescent="0.3">
      <c r="A523" s="4" t="s">
        <v>1103</v>
      </c>
      <c r="B523" s="4" t="s">
        <v>1677</v>
      </c>
      <c r="C523" s="15">
        <v>44795</v>
      </c>
      <c r="D523" s="4" t="s">
        <v>1678</v>
      </c>
      <c r="E523" s="4" t="s">
        <v>1671</v>
      </c>
      <c r="F523" s="4">
        <v>130</v>
      </c>
      <c r="G523" s="4" t="s">
        <v>20</v>
      </c>
      <c r="H523" s="16">
        <v>3</v>
      </c>
      <c r="I523" s="17">
        <v>0.28600880415147523</v>
      </c>
      <c r="J523" s="4">
        <f>Table_2[[#This Row],[No of Products in one Sale]]*Table_2[[#This Row],[Price of One Product]]</f>
        <v>390</v>
      </c>
      <c r="K523" s="18">
        <f>Table_2[[#This Row],[Revenue-before discount]]*(1-Table_2[[#This Row],[Discount]])</f>
        <v>278.45656638092464</v>
      </c>
      <c r="L523" s="18">
        <f>Table_2[[#This Row],[Revenue]]*Table_2[[#This Row],[Discount]]</f>
        <v>79.641029558734132</v>
      </c>
    </row>
    <row r="524" spans="1:12" x14ac:dyDescent="0.3">
      <c r="A524" s="4" t="s">
        <v>1105</v>
      </c>
      <c r="B524" s="4" t="s">
        <v>1669</v>
      </c>
      <c r="C524" s="15">
        <v>44759</v>
      </c>
      <c r="D524" s="4" t="s">
        <v>1670</v>
      </c>
      <c r="E524" s="4" t="s">
        <v>1671</v>
      </c>
      <c r="F524" s="4">
        <v>72</v>
      </c>
      <c r="G524" s="4" t="s">
        <v>26</v>
      </c>
      <c r="H524" s="16">
        <v>6</v>
      </c>
      <c r="I524" s="17">
        <v>0.65388538961521214</v>
      </c>
      <c r="J524" s="4">
        <f>Table_2[[#This Row],[No of Products in one Sale]]*Table_2[[#This Row],[Price of One Product]]</f>
        <v>432</v>
      </c>
      <c r="K524" s="18">
        <f>Table_2[[#This Row],[Revenue-before discount]]*(1-Table_2[[#This Row],[Discount]])</f>
        <v>149.52151168622837</v>
      </c>
      <c r="L524" s="18">
        <f>Table_2[[#This Row],[Revenue]]*Table_2[[#This Row],[Discount]]</f>
        <v>97.769931924804936</v>
      </c>
    </row>
    <row r="525" spans="1:12" x14ac:dyDescent="0.3">
      <c r="A525" s="4" t="s">
        <v>1107</v>
      </c>
      <c r="B525" s="4" t="s">
        <v>1672</v>
      </c>
      <c r="C525" s="15">
        <v>44756</v>
      </c>
      <c r="D525" s="4" t="s">
        <v>1673</v>
      </c>
      <c r="E525" s="4" t="s">
        <v>1671</v>
      </c>
      <c r="F525" s="4">
        <v>65</v>
      </c>
      <c r="G525" s="4" t="s">
        <v>15</v>
      </c>
      <c r="H525" s="16">
        <v>12</v>
      </c>
      <c r="I525" s="17">
        <v>0.65088016662898218</v>
      </c>
      <c r="J525" s="4">
        <f>Table_2[[#This Row],[No of Products in one Sale]]*Table_2[[#This Row],[Price of One Product]]</f>
        <v>780</v>
      </c>
      <c r="K525" s="18">
        <f>Table_2[[#This Row],[Revenue-before discount]]*(1-Table_2[[#This Row],[Discount]])</f>
        <v>272.3134700293939</v>
      </c>
      <c r="L525" s="18">
        <f>Table_2[[#This Row],[Revenue]]*Table_2[[#This Row],[Discount]]</f>
        <v>177.24343674804825</v>
      </c>
    </row>
    <row r="526" spans="1:12" x14ac:dyDescent="0.3">
      <c r="A526" s="4" t="s">
        <v>1109</v>
      </c>
      <c r="B526" s="4" t="s">
        <v>1675</v>
      </c>
      <c r="C526" s="15">
        <v>44786</v>
      </c>
      <c r="D526" s="4" t="s">
        <v>1676</v>
      </c>
      <c r="E526" s="4" t="s">
        <v>1671</v>
      </c>
      <c r="F526" s="4">
        <v>250</v>
      </c>
      <c r="G526" s="4" t="s">
        <v>20</v>
      </c>
      <c r="H526" s="16">
        <v>3</v>
      </c>
      <c r="I526" s="17">
        <v>2.3230926109250705E-2</v>
      </c>
      <c r="J526" s="4">
        <f>Table_2[[#This Row],[No of Products in one Sale]]*Table_2[[#This Row],[Price of One Product]]</f>
        <v>750</v>
      </c>
      <c r="K526" s="18">
        <f>Table_2[[#This Row],[Revenue-before discount]]*(1-Table_2[[#This Row],[Discount]])</f>
        <v>732.57680541806201</v>
      </c>
      <c r="L526" s="18">
        <f>Table_2[[#This Row],[Revenue]]*Table_2[[#This Row],[Discount]]</f>
        <v>17.018437636017929</v>
      </c>
    </row>
    <row r="527" spans="1:12" x14ac:dyDescent="0.3">
      <c r="A527" s="4" t="s">
        <v>1111</v>
      </c>
      <c r="B527" s="4" t="s">
        <v>1677</v>
      </c>
      <c r="C527" s="15">
        <v>44757</v>
      </c>
      <c r="D527" s="4" t="s">
        <v>1678</v>
      </c>
      <c r="E527" s="4" t="s">
        <v>1671</v>
      </c>
      <c r="F527" s="4">
        <v>130</v>
      </c>
      <c r="G527" s="4" t="s">
        <v>26</v>
      </c>
      <c r="H527" s="16">
        <v>5</v>
      </c>
      <c r="I527" s="17">
        <v>0.99378246883744537</v>
      </c>
      <c r="J527" s="4">
        <f>Table_2[[#This Row],[No of Products in one Sale]]*Table_2[[#This Row],[Price of One Product]]</f>
        <v>650</v>
      </c>
      <c r="K527" s="18">
        <f>Table_2[[#This Row],[Revenue-before discount]]*(1-Table_2[[#This Row],[Discount]])</f>
        <v>4.0413952556605128</v>
      </c>
      <c r="L527" s="18">
        <f>Table_2[[#This Row],[Revenue]]*Table_2[[#This Row],[Discount]]</f>
        <v>4.0162677547182435</v>
      </c>
    </row>
    <row r="528" spans="1:12" x14ac:dyDescent="0.3">
      <c r="A528" s="4" t="s">
        <v>1113</v>
      </c>
      <c r="B528" s="4" t="s">
        <v>1679</v>
      </c>
      <c r="C528" s="15">
        <v>44787</v>
      </c>
      <c r="D528" s="4" t="s">
        <v>1680</v>
      </c>
      <c r="E528" s="4" t="s">
        <v>1671</v>
      </c>
      <c r="F528" s="4">
        <v>60</v>
      </c>
      <c r="G528" s="4" t="s">
        <v>15</v>
      </c>
      <c r="H528" s="16">
        <v>7</v>
      </c>
      <c r="I528" s="17">
        <v>0.32770133382317468</v>
      </c>
      <c r="J528" s="4">
        <f>Table_2[[#This Row],[No of Products in one Sale]]*Table_2[[#This Row],[Price of One Product]]</f>
        <v>420</v>
      </c>
      <c r="K528" s="18">
        <f>Table_2[[#This Row],[Revenue-before discount]]*(1-Table_2[[#This Row],[Discount]])</f>
        <v>282.36543979426665</v>
      </c>
      <c r="L528" s="18">
        <f>Table_2[[#This Row],[Revenue]]*Table_2[[#This Row],[Discount]]</f>
        <v>92.531531246148504</v>
      </c>
    </row>
    <row r="529" spans="1:12" x14ac:dyDescent="0.3">
      <c r="A529" s="4" t="s">
        <v>1115</v>
      </c>
      <c r="B529" s="4" t="s">
        <v>1669</v>
      </c>
      <c r="C529" s="15">
        <v>44763</v>
      </c>
      <c r="D529" s="4" t="s">
        <v>1670</v>
      </c>
      <c r="E529" s="4" t="s">
        <v>1671</v>
      </c>
      <c r="F529" s="4">
        <v>72</v>
      </c>
      <c r="G529" s="4" t="s">
        <v>20</v>
      </c>
      <c r="H529" s="16">
        <v>7</v>
      </c>
      <c r="I529" s="17">
        <v>0.87411052975522607</v>
      </c>
      <c r="J529" s="4">
        <f>Table_2[[#This Row],[No of Products in one Sale]]*Table_2[[#This Row],[Price of One Product]]</f>
        <v>504</v>
      </c>
      <c r="K529" s="18">
        <f>Table_2[[#This Row],[Revenue-before discount]]*(1-Table_2[[#This Row],[Discount]])</f>
        <v>63.448293003366061</v>
      </c>
      <c r="L529" s="18">
        <f>Table_2[[#This Row],[Revenue]]*Table_2[[#This Row],[Discount]]</f>
        <v>55.460821009237108</v>
      </c>
    </row>
    <row r="530" spans="1:12" x14ac:dyDescent="0.3">
      <c r="A530" s="4" t="s">
        <v>1117</v>
      </c>
      <c r="B530" s="4" t="s">
        <v>1672</v>
      </c>
      <c r="C530" s="15">
        <v>44799</v>
      </c>
      <c r="D530" s="4" t="s">
        <v>1673</v>
      </c>
      <c r="E530" s="4" t="s">
        <v>1671</v>
      </c>
      <c r="F530" s="4">
        <v>65</v>
      </c>
      <c r="G530" s="4" t="s">
        <v>26</v>
      </c>
      <c r="H530" s="16">
        <v>12</v>
      </c>
      <c r="I530" s="17">
        <v>0.32589500775878866</v>
      </c>
      <c r="J530" s="4">
        <f>Table_2[[#This Row],[No of Products in one Sale]]*Table_2[[#This Row],[Price of One Product]]</f>
        <v>780</v>
      </c>
      <c r="K530" s="18">
        <f>Table_2[[#This Row],[Revenue-before discount]]*(1-Table_2[[#This Row],[Discount]])</f>
        <v>525.80189394814488</v>
      </c>
      <c r="L530" s="18">
        <f>Table_2[[#This Row],[Revenue]]*Table_2[[#This Row],[Discount]]</f>
        <v>171.35621230781643</v>
      </c>
    </row>
    <row r="531" spans="1:12" x14ac:dyDescent="0.3">
      <c r="A531" s="4" t="s">
        <v>1119</v>
      </c>
      <c r="B531" s="4" t="s">
        <v>1675</v>
      </c>
      <c r="C531" s="15">
        <v>44798</v>
      </c>
      <c r="D531" s="4" t="s">
        <v>1676</v>
      </c>
      <c r="E531" s="4" t="s">
        <v>1674</v>
      </c>
      <c r="F531" s="4">
        <v>250</v>
      </c>
      <c r="G531" s="4" t="s">
        <v>15</v>
      </c>
      <c r="H531" s="16">
        <v>1</v>
      </c>
      <c r="I531" s="17">
        <v>0.30348078803314971</v>
      </c>
      <c r="J531" s="4">
        <f>Table_2[[#This Row],[No of Products in one Sale]]*Table_2[[#This Row],[Price of One Product]]</f>
        <v>250</v>
      </c>
      <c r="K531" s="18">
        <f>Table_2[[#This Row],[Revenue-before discount]]*(1-Table_2[[#This Row],[Discount]])</f>
        <v>174.12980299171258</v>
      </c>
      <c r="L531" s="18">
        <f>Table_2[[#This Row],[Revenue]]*Table_2[[#This Row],[Discount]]</f>
        <v>52.845049831982045</v>
      </c>
    </row>
    <row r="532" spans="1:12" x14ac:dyDescent="0.3">
      <c r="A532" s="4" t="s">
        <v>1121</v>
      </c>
      <c r="B532" s="4" t="s">
        <v>1677</v>
      </c>
      <c r="C532" s="15">
        <v>44807</v>
      </c>
      <c r="D532" s="4" t="s">
        <v>1678</v>
      </c>
      <c r="E532" s="4" t="s">
        <v>1671</v>
      </c>
      <c r="F532" s="4">
        <v>130</v>
      </c>
      <c r="G532" s="4" t="s">
        <v>20</v>
      </c>
      <c r="H532" s="16">
        <v>2</v>
      </c>
      <c r="I532" s="17">
        <v>0.27419789975893982</v>
      </c>
      <c r="J532" s="4">
        <f>Table_2[[#This Row],[No of Products in one Sale]]*Table_2[[#This Row],[Price of One Product]]</f>
        <v>260</v>
      </c>
      <c r="K532" s="18">
        <f>Table_2[[#This Row],[Revenue-before discount]]*(1-Table_2[[#This Row],[Discount]])</f>
        <v>188.70854606267565</v>
      </c>
      <c r="L532" s="18">
        <f>Table_2[[#This Row],[Revenue]]*Table_2[[#This Row],[Discount]]</f>
        <v>51.743486996948818</v>
      </c>
    </row>
    <row r="533" spans="1:12" x14ac:dyDescent="0.3">
      <c r="A533" s="4" t="s">
        <v>1123</v>
      </c>
      <c r="B533" s="4" t="s">
        <v>1669</v>
      </c>
      <c r="C533" s="15">
        <v>44769</v>
      </c>
      <c r="D533" s="4" t="s">
        <v>1670</v>
      </c>
      <c r="E533" s="4" t="s">
        <v>1671</v>
      </c>
      <c r="F533" s="4">
        <v>72</v>
      </c>
      <c r="G533" s="4" t="s">
        <v>26</v>
      </c>
      <c r="H533" s="16">
        <v>7</v>
      </c>
      <c r="I533" s="17">
        <v>0.74479262705722427</v>
      </c>
      <c r="J533" s="4">
        <f>Table_2[[#This Row],[No of Products in one Sale]]*Table_2[[#This Row],[Price of One Product]]</f>
        <v>504</v>
      </c>
      <c r="K533" s="18">
        <f>Table_2[[#This Row],[Revenue-before discount]]*(1-Table_2[[#This Row],[Discount]])</f>
        <v>128.62451596315896</v>
      </c>
      <c r="L533" s="18">
        <f>Table_2[[#This Row],[Revenue]]*Table_2[[#This Row],[Discount]]</f>
        <v>95.798591148165031</v>
      </c>
    </row>
    <row r="534" spans="1:12" x14ac:dyDescent="0.3">
      <c r="A534" s="4" t="s">
        <v>1125</v>
      </c>
      <c r="B534" s="4" t="s">
        <v>1672</v>
      </c>
      <c r="C534" s="15">
        <v>44779</v>
      </c>
      <c r="D534" s="4" t="s">
        <v>1673</v>
      </c>
      <c r="E534" s="4" t="s">
        <v>1671</v>
      </c>
      <c r="F534" s="4">
        <v>65</v>
      </c>
      <c r="G534" s="4" t="s">
        <v>15</v>
      </c>
      <c r="H534" s="16">
        <v>3</v>
      </c>
      <c r="I534" s="17">
        <v>0.68351409592214574</v>
      </c>
      <c r="J534" s="4">
        <f>Table_2[[#This Row],[No of Products in one Sale]]*Table_2[[#This Row],[Price of One Product]]</f>
        <v>195</v>
      </c>
      <c r="K534" s="18">
        <f>Table_2[[#This Row],[Revenue-before discount]]*(1-Table_2[[#This Row],[Discount]])</f>
        <v>61.714751295181578</v>
      </c>
      <c r="L534" s="18">
        <f>Table_2[[#This Row],[Revenue]]*Table_2[[#This Row],[Discount]]</f>
        <v>42.182902436586112</v>
      </c>
    </row>
    <row r="535" spans="1:12" x14ac:dyDescent="0.3">
      <c r="A535" s="4" t="s">
        <v>1127</v>
      </c>
      <c r="B535" s="4" t="s">
        <v>1675</v>
      </c>
      <c r="C535" s="15">
        <v>44769</v>
      </c>
      <c r="D535" s="4" t="s">
        <v>1676</v>
      </c>
      <c r="E535" s="4" t="s">
        <v>1671</v>
      </c>
      <c r="F535" s="4">
        <v>250</v>
      </c>
      <c r="G535" s="4" t="s">
        <v>20</v>
      </c>
      <c r="H535" s="16">
        <v>2</v>
      </c>
      <c r="I535" s="17">
        <v>0.87530050689752059</v>
      </c>
      <c r="J535" s="4">
        <f>Table_2[[#This Row],[No of Products in one Sale]]*Table_2[[#This Row],[Price of One Product]]</f>
        <v>500</v>
      </c>
      <c r="K535" s="18">
        <f>Table_2[[#This Row],[Revenue-before discount]]*(1-Table_2[[#This Row],[Discount]])</f>
        <v>62.349746551239704</v>
      </c>
      <c r="L535" s="18">
        <f>Table_2[[#This Row],[Revenue]]*Table_2[[#This Row],[Discount]]</f>
        <v>54.574764761232046</v>
      </c>
    </row>
    <row r="536" spans="1:12" x14ac:dyDescent="0.3">
      <c r="A536" s="4" t="s">
        <v>1129</v>
      </c>
      <c r="B536" s="4" t="s">
        <v>1677</v>
      </c>
      <c r="C536" s="15">
        <v>44756</v>
      </c>
      <c r="D536" s="4" t="s">
        <v>1678</v>
      </c>
      <c r="E536" s="4" t="s">
        <v>1671</v>
      </c>
      <c r="F536" s="4">
        <v>130</v>
      </c>
      <c r="G536" s="4" t="s">
        <v>26</v>
      </c>
      <c r="H536" s="16">
        <v>3</v>
      </c>
      <c r="I536" s="17">
        <v>0.50650761882463724</v>
      </c>
      <c r="J536" s="4">
        <f>Table_2[[#This Row],[No of Products in one Sale]]*Table_2[[#This Row],[Price of One Product]]</f>
        <v>390</v>
      </c>
      <c r="K536" s="18">
        <f>Table_2[[#This Row],[Revenue-before discount]]*(1-Table_2[[#This Row],[Discount]])</f>
        <v>192.46202865839149</v>
      </c>
      <c r="L536" s="18">
        <f>Table_2[[#This Row],[Revenue]]*Table_2[[#This Row],[Discount]]</f>
        <v>97.483483849920958</v>
      </c>
    </row>
    <row r="537" spans="1:12" x14ac:dyDescent="0.3">
      <c r="A537" s="4" t="s">
        <v>1131</v>
      </c>
      <c r="B537" s="4" t="s">
        <v>1679</v>
      </c>
      <c r="C537" s="15">
        <v>44799</v>
      </c>
      <c r="D537" s="4" t="s">
        <v>1680</v>
      </c>
      <c r="E537" s="4" t="s">
        <v>1674</v>
      </c>
      <c r="F537" s="4">
        <v>60</v>
      </c>
      <c r="G537" s="4" t="s">
        <v>15</v>
      </c>
      <c r="H537" s="16">
        <v>12</v>
      </c>
      <c r="I537" s="17">
        <v>0.85016457255527411</v>
      </c>
      <c r="J537" s="4">
        <f>Table_2[[#This Row],[No of Products in one Sale]]*Table_2[[#This Row],[Price of One Product]]</f>
        <v>720</v>
      </c>
      <c r="K537" s="18">
        <f>Table_2[[#This Row],[Revenue-before discount]]*(1-Table_2[[#This Row],[Discount]])</f>
        <v>107.88150776020264</v>
      </c>
      <c r="L537" s="18">
        <f>Table_2[[#This Row],[Revenue]]*Table_2[[#This Row],[Discount]]</f>
        <v>91.717035931571161</v>
      </c>
    </row>
    <row r="538" spans="1:12" x14ac:dyDescent="0.3">
      <c r="A538" s="4" t="s">
        <v>1133</v>
      </c>
      <c r="B538" s="4" t="s">
        <v>1681</v>
      </c>
      <c r="C538" s="15">
        <v>44807</v>
      </c>
      <c r="D538" s="4" t="s">
        <v>1682</v>
      </c>
      <c r="E538" s="4" t="s">
        <v>1671</v>
      </c>
      <c r="F538" s="4">
        <v>95</v>
      </c>
      <c r="G538" s="4" t="s">
        <v>20</v>
      </c>
      <c r="H538" s="16">
        <v>3</v>
      </c>
      <c r="I538" s="17">
        <v>0.83275648652041911</v>
      </c>
      <c r="J538" s="4">
        <f>Table_2[[#This Row],[No of Products in one Sale]]*Table_2[[#This Row],[Price of One Product]]</f>
        <v>285</v>
      </c>
      <c r="K538" s="18">
        <f>Table_2[[#This Row],[Revenue-before discount]]*(1-Table_2[[#This Row],[Discount]])</f>
        <v>47.664401341680552</v>
      </c>
      <c r="L538" s="18">
        <f>Table_2[[#This Row],[Revenue]]*Table_2[[#This Row],[Discount]]</f>
        <v>39.692839393397044</v>
      </c>
    </row>
    <row r="539" spans="1:12" x14ac:dyDescent="0.3">
      <c r="A539" s="4" t="s">
        <v>1135</v>
      </c>
      <c r="B539" s="4" t="s">
        <v>1669</v>
      </c>
      <c r="C539" s="15">
        <v>44769</v>
      </c>
      <c r="D539" s="4" t="s">
        <v>1670</v>
      </c>
      <c r="E539" s="4" t="s">
        <v>1671</v>
      </c>
      <c r="F539" s="4">
        <v>72</v>
      </c>
      <c r="G539" s="4" t="s">
        <v>26</v>
      </c>
      <c r="H539" s="16">
        <v>6</v>
      </c>
      <c r="I539" s="17">
        <v>0.89346934842695824</v>
      </c>
      <c r="J539" s="4">
        <f>Table_2[[#This Row],[No of Products in one Sale]]*Table_2[[#This Row],[Price of One Product]]</f>
        <v>432</v>
      </c>
      <c r="K539" s="18">
        <f>Table_2[[#This Row],[Revenue-before discount]]*(1-Table_2[[#This Row],[Discount]])</f>
        <v>46.021241479554035</v>
      </c>
      <c r="L539" s="18">
        <f>Table_2[[#This Row],[Revenue]]*Table_2[[#This Row],[Discount]]</f>
        <v>41.11856863853685</v>
      </c>
    </row>
    <row r="540" spans="1:12" x14ac:dyDescent="0.3">
      <c r="A540" s="4" t="s">
        <v>1137</v>
      </c>
      <c r="B540" s="4" t="s">
        <v>1672</v>
      </c>
      <c r="C540" s="15">
        <v>44805</v>
      </c>
      <c r="D540" s="4" t="s">
        <v>1673</v>
      </c>
      <c r="E540" s="4" t="s">
        <v>1671</v>
      </c>
      <c r="F540" s="4">
        <v>65</v>
      </c>
      <c r="G540" s="4" t="s">
        <v>15</v>
      </c>
      <c r="H540" s="16">
        <v>5</v>
      </c>
      <c r="I540" s="17">
        <v>2.7105961065622131E-3</v>
      </c>
      <c r="J540" s="4">
        <f>Table_2[[#This Row],[No of Products in one Sale]]*Table_2[[#This Row],[Price of One Product]]</f>
        <v>325</v>
      </c>
      <c r="K540" s="18">
        <f>Table_2[[#This Row],[Revenue-before discount]]*(1-Table_2[[#This Row],[Discount]])</f>
        <v>324.11905626536731</v>
      </c>
      <c r="L540" s="18">
        <f>Table_2[[#This Row],[Revenue]]*Table_2[[#This Row],[Discount]]</f>
        <v>0.87855585197552344</v>
      </c>
    </row>
    <row r="541" spans="1:12" x14ac:dyDescent="0.3">
      <c r="A541" s="4" t="s">
        <v>1139</v>
      </c>
      <c r="B541" s="4" t="s">
        <v>1675</v>
      </c>
      <c r="C541" s="15">
        <v>44796</v>
      </c>
      <c r="D541" s="4" t="s">
        <v>1676</v>
      </c>
      <c r="E541" s="4" t="s">
        <v>1674</v>
      </c>
      <c r="F541" s="4">
        <v>250</v>
      </c>
      <c r="G541" s="4" t="s">
        <v>20</v>
      </c>
      <c r="H541" s="16">
        <v>3</v>
      </c>
      <c r="I541" s="17">
        <v>0.47844658320563083</v>
      </c>
      <c r="J541" s="4">
        <f>Table_2[[#This Row],[No of Products in one Sale]]*Table_2[[#This Row],[Price of One Product]]</f>
        <v>750</v>
      </c>
      <c r="K541" s="18">
        <f>Table_2[[#This Row],[Revenue-before discount]]*(1-Table_2[[#This Row],[Discount]])</f>
        <v>391.16506259577687</v>
      </c>
      <c r="L541" s="18">
        <f>Table_2[[#This Row],[Revenue]]*Table_2[[#This Row],[Discount]]</f>
        <v>187.15158766836615</v>
      </c>
    </row>
    <row r="542" spans="1:12" x14ac:dyDescent="0.3">
      <c r="A542" s="4" t="s">
        <v>1141</v>
      </c>
      <c r="B542" s="4" t="s">
        <v>1677</v>
      </c>
      <c r="C542" s="15">
        <v>44798</v>
      </c>
      <c r="D542" s="4" t="s">
        <v>1678</v>
      </c>
      <c r="E542" s="4" t="s">
        <v>1674</v>
      </c>
      <c r="F542" s="4">
        <v>130</v>
      </c>
      <c r="G542" s="4" t="s">
        <v>26</v>
      </c>
      <c r="H542" s="16">
        <v>5</v>
      </c>
      <c r="I542" s="17">
        <v>0.85786050820568394</v>
      </c>
      <c r="J542" s="4">
        <f>Table_2[[#This Row],[No of Products in one Sale]]*Table_2[[#This Row],[Price of One Product]]</f>
        <v>650</v>
      </c>
      <c r="K542" s="18">
        <f>Table_2[[#This Row],[Revenue-before discount]]*(1-Table_2[[#This Row],[Discount]])</f>
        <v>92.390669666305442</v>
      </c>
      <c r="L542" s="18">
        <f>Table_2[[#This Row],[Revenue]]*Table_2[[#This Row],[Discount]]</f>
        <v>79.258306833400255</v>
      </c>
    </row>
    <row r="543" spans="1:12" x14ac:dyDescent="0.3">
      <c r="A543" s="4" t="s">
        <v>1143</v>
      </c>
      <c r="B543" s="4" t="s">
        <v>1669</v>
      </c>
      <c r="C543" s="15">
        <v>44756</v>
      </c>
      <c r="D543" s="4" t="s">
        <v>1670</v>
      </c>
      <c r="E543" s="4" t="s">
        <v>1674</v>
      </c>
      <c r="F543" s="4">
        <v>72</v>
      </c>
      <c r="G543" s="4" t="s">
        <v>15</v>
      </c>
      <c r="H543" s="16">
        <v>6</v>
      </c>
      <c r="I543" s="17">
        <v>0.88351064291250359</v>
      </c>
      <c r="J543" s="4">
        <f>Table_2[[#This Row],[No of Products in one Sale]]*Table_2[[#This Row],[Price of One Product]]</f>
        <v>432</v>
      </c>
      <c r="K543" s="18">
        <f>Table_2[[#This Row],[Revenue-before discount]]*(1-Table_2[[#This Row],[Discount]])</f>
        <v>50.323402261798449</v>
      </c>
      <c r="L543" s="18">
        <f>Table_2[[#This Row],[Revenue]]*Table_2[[#This Row],[Discount]]</f>
        <v>44.461261485866082</v>
      </c>
    </row>
    <row r="544" spans="1:12" x14ac:dyDescent="0.3">
      <c r="A544" s="4" t="s">
        <v>1145</v>
      </c>
      <c r="B544" s="4" t="s">
        <v>1672</v>
      </c>
      <c r="C544" s="15">
        <v>44800</v>
      </c>
      <c r="D544" s="4" t="s">
        <v>1673</v>
      </c>
      <c r="E544" s="4" t="s">
        <v>1674</v>
      </c>
      <c r="F544" s="4">
        <v>65</v>
      </c>
      <c r="G544" s="4" t="s">
        <v>20</v>
      </c>
      <c r="H544" s="16">
        <v>11</v>
      </c>
      <c r="I544" s="17">
        <v>0.77725926812475887</v>
      </c>
      <c r="J544" s="4">
        <f>Table_2[[#This Row],[No of Products in one Sale]]*Table_2[[#This Row],[Price of One Product]]</f>
        <v>715</v>
      </c>
      <c r="K544" s="18">
        <f>Table_2[[#This Row],[Revenue-before discount]]*(1-Table_2[[#This Row],[Discount]])</f>
        <v>159.25962329079741</v>
      </c>
      <c r="L544" s="18">
        <f>Table_2[[#This Row],[Revenue]]*Table_2[[#This Row],[Discount]]</f>
        <v>123.78601824082999</v>
      </c>
    </row>
    <row r="545" spans="1:12" x14ac:dyDescent="0.3">
      <c r="A545" s="4" t="s">
        <v>1147</v>
      </c>
      <c r="B545" s="4" t="s">
        <v>1675</v>
      </c>
      <c r="C545" s="15">
        <v>44758</v>
      </c>
      <c r="D545" s="4" t="s">
        <v>1676</v>
      </c>
      <c r="E545" s="4" t="s">
        <v>1674</v>
      </c>
      <c r="F545" s="4">
        <v>250</v>
      </c>
      <c r="G545" s="4" t="s">
        <v>26</v>
      </c>
      <c r="H545" s="16">
        <v>1</v>
      </c>
      <c r="I545" s="17">
        <v>0.42343112788193304</v>
      </c>
      <c r="J545" s="4">
        <f>Table_2[[#This Row],[No of Products in one Sale]]*Table_2[[#This Row],[Price of One Product]]</f>
        <v>250</v>
      </c>
      <c r="K545" s="18">
        <f>Table_2[[#This Row],[Revenue-before discount]]*(1-Table_2[[#This Row],[Discount]])</f>
        <v>144.14221802951673</v>
      </c>
      <c r="L545" s="18">
        <f>Table_2[[#This Row],[Revenue]]*Table_2[[#This Row],[Discount]]</f>
        <v>61.034301955641773</v>
      </c>
    </row>
    <row r="546" spans="1:12" x14ac:dyDescent="0.3">
      <c r="A546" s="4" t="s">
        <v>1149</v>
      </c>
      <c r="B546" s="4" t="s">
        <v>1677</v>
      </c>
      <c r="C546" s="15">
        <v>44788</v>
      </c>
      <c r="D546" s="4" t="s">
        <v>1678</v>
      </c>
      <c r="E546" s="4" t="s">
        <v>1674</v>
      </c>
      <c r="F546" s="4">
        <v>130</v>
      </c>
      <c r="G546" s="4" t="s">
        <v>15</v>
      </c>
      <c r="H546" s="16">
        <v>3</v>
      </c>
      <c r="I546" s="17">
        <v>0.75871621792762034</v>
      </c>
      <c r="J546" s="4">
        <f>Table_2[[#This Row],[No of Products in one Sale]]*Table_2[[#This Row],[Price of One Product]]</f>
        <v>390</v>
      </c>
      <c r="K546" s="18">
        <f>Table_2[[#This Row],[Revenue-before discount]]*(1-Table_2[[#This Row],[Discount]])</f>
        <v>94.100675008228066</v>
      </c>
      <c r="L546" s="18">
        <f>Table_2[[#This Row],[Revenue]]*Table_2[[#This Row],[Discount]]</f>
        <v>71.395708246678936</v>
      </c>
    </row>
    <row r="547" spans="1:12" x14ac:dyDescent="0.3">
      <c r="A547" s="4" t="s">
        <v>1151</v>
      </c>
      <c r="B547" s="4" t="s">
        <v>1669</v>
      </c>
      <c r="C547" s="15">
        <v>44793</v>
      </c>
      <c r="D547" s="4" t="s">
        <v>1670</v>
      </c>
      <c r="E547" s="4" t="s">
        <v>1671</v>
      </c>
      <c r="F547" s="4">
        <v>72</v>
      </c>
      <c r="G547" s="4" t="s">
        <v>15</v>
      </c>
      <c r="H547" s="16">
        <v>10</v>
      </c>
      <c r="I547" s="17">
        <v>0.54493624795635232</v>
      </c>
      <c r="J547" s="4">
        <f>Table_2[[#This Row],[No of Products in one Sale]]*Table_2[[#This Row],[Price of One Product]]</f>
        <v>720</v>
      </c>
      <c r="K547" s="18">
        <f>Table_2[[#This Row],[Revenue-before discount]]*(1-Table_2[[#This Row],[Discount]])</f>
        <v>327.64590147142633</v>
      </c>
      <c r="L547" s="18">
        <f>Table_2[[#This Row],[Revenue]]*Table_2[[#This Row],[Discount]]</f>
        <v>178.54612820611575</v>
      </c>
    </row>
    <row r="548" spans="1:12" x14ac:dyDescent="0.3">
      <c r="A548" s="4" t="s">
        <v>1153</v>
      </c>
      <c r="B548" s="4" t="s">
        <v>1672</v>
      </c>
      <c r="C548" s="15">
        <v>44784</v>
      </c>
      <c r="D548" s="4" t="s">
        <v>1673</v>
      </c>
      <c r="E548" s="4" t="s">
        <v>1674</v>
      </c>
      <c r="F548" s="4">
        <v>65</v>
      </c>
      <c r="G548" s="4" t="s">
        <v>20</v>
      </c>
      <c r="H548" s="16">
        <v>6</v>
      </c>
      <c r="I548" s="17">
        <v>0.91354372163534592</v>
      </c>
      <c r="J548" s="4">
        <f>Table_2[[#This Row],[No of Products in one Sale]]*Table_2[[#This Row],[Price of One Product]]</f>
        <v>390</v>
      </c>
      <c r="K548" s="18">
        <f>Table_2[[#This Row],[Revenue-before discount]]*(1-Table_2[[#This Row],[Discount]])</f>
        <v>33.717948562215092</v>
      </c>
      <c r="L548" s="18">
        <f>Table_2[[#This Row],[Revenue]]*Table_2[[#This Row],[Discount]]</f>
        <v>30.802820215435137</v>
      </c>
    </row>
    <row r="549" spans="1:12" x14ac:dyDescent="0.3">
      <c r="A549" s="4" t="s">
        <v>1155</v>
      </c>
      <c r="B549" s="4" t="s">
        <v>1675</v>
      </c>
      <c r="C549" s="15">
        <v>44793</v>
      </c>
      <c r="D549" s="4" t="s">
        <v>1676</v>
      </c>
      <c r="E549" s="4" t="s">
        <v>1671</v>
      </c>
      <c r="F549" s="4">
        <v>250</v>
      </c>
      <c r="G549" s="4" t="s">
        <v>26</v>
      </c>
      <c r="H549" s="16">
        <v>2</v>
      </c>
      <c r="I549" s="17">
        <v>0.69633530086988027</v>
      </c>
      <c r="J549" s="4">
        <f>Table_2[[#This Row],[No of Products in one Sale]]*Table_2[[#This Row],[Price of One Product]]</f>
        <v>500</v>
      </c>
      <c r="K549" s="18">
        <f>Table_2[[#This Row],[Revenue-before discount]]*(1-Table_2[[#This Row],[Discount]])</f>
        <v>151.83234956505987</v>
      </c>
      <c r="L549" s="18">
        <f>Table_2[[#This Row],[Revenue]]*Table_2[[#This Row],[Discount]]</f>
        <v>105.72622481616681</v>
      </c>
    </row>
    <row r="550" spans="1:12" x14ac:dyDescent="0.3">
      <c r="A550" s="4" t="s">
        <v>1157</v>
      </c>
      <c r="B550" s="4" t="s">
        <v>1677</v>
      </c>
      <c r="C550" s="15">
        <v>44796</v>
      </c>
      <c r="D550" s="4" t="s">
        <v>1678</v>
      </c>
      <c r="E550" s="4" t="s">
        <v>1674</v>
      </c>
      <c r="F550" s="4">
        <v>130</v>
      </c>
      <c r="G550" s="4" t="s">
        <v>15</v>
      </c>
      <c r="H550" s="16">
        <v>5</v>
      </c>
      <c r="I550" s="17">
        <v>0.69071708618031524</v>
      </c>
      <c r="J550" s="4">
        <f>Table_2[[#This Row],[No of Products in one Sale]]*Table_2[[#This Row],[Price of One Product]]</f>
        <v>650</v>
      </c>
      <c r="K550" s="18">
        <f>Table_2[[#This Row],[Revenue-before discount]]*(1-Table_2[[#This Row],[Discount]])</f>
        <v>201.03389398279509</v>
      </c>
      <c r="L550" s="18">
        <f>Table_2[[#This Row],[Revenue]]*Table_2[[#This Row],[Discount]]</f>
        <v>138.85754547527864</v>
      </c>
    </row>
    <row r="551" spans="1:12" x14ac:dyDescent="0.3">
      <c r="A551" s="4" t="s">
        <v>1159</v>
      </c>
      <c r="B551" s="4" t="s">
        <v>1669</v>
      </c>
      <c r="C551" s="15">
        <v>44758</v>
      </c>
      <c r="D551" s="4" t="s">
        <v>1670</v>
      </c>
      <c r="E551" s="4" t="s">
        <v>1671</v>
      </c>
      <c r="F551" s="4">
        <v>72</v>
      </c>
      <c r="G551" s="4" t="s">
        <v>20</v>
      </c>
      <c r="H551" s="16">
        <v>9</v>
      </c>
      <c r="I551" s="17">
        <v>0.47374543832787197</v>
      </c>
      <c r="J551" s="4">
        <f>Table_2[[#This Row],[No of Products in one Sale]]*Table_2[[#This Row],[Price of One Product]]</f>
        <v>648</v>
      </c>
      <c r="K551" s="18">
        <f>Table_2[[#This Row],[Revenue-before discount]]*(1-Table_2[[#This Row],[Discount]])</f>
        <v>341.01295596353896</v>
      </c>
      <c r="L551" s="18">
        <f>Table_2[[#This Row],[Revenue]]*Table_2[[#This Row],[Discount]]</f>
        <v>161.55333229843006</v>
      </c>
    </row>
    <row r="552" spans="1:12" x14ac:dyDescent="0.3">
      <c r="A552" s="4" t="s">
        <v>1161</v>
      </c>
      <c r="B552" s="4" t="s">
        <v>1672</v>
      </c>
      <c r="C552" s="15">
        <v>44757</v>
      </c>
      <c r="D552" s="4" t="s">
        <v>1673</v>
      </c>
      <c r="E552" s="4" t="s">
        <v>1674</v>
      </c>
      <c r="F552" s="4">
        <v>65</v>
      </c>
      <c r="G552" s="4" t="s">
        <v>26</v>
      </c>
      <c r="H552" s="16">
        <v>5</v>
      </c>
      <c r="I552" s="17">
        <v>0.29837091203081645</v>
      </c>
      <c r="J552" s="4">
        <f>Table_2[[#This Row],[No of Products in one Sale]]*Table_2[[#This Row],[Price of One Product]]</f>
        <v>325</v>
      </c>
      <c r="K552" s="18">
        <f>Table_2[[#This Row],[Revenue-before discount]]*(1-Table_2[[#This Row],[Discount]])</f>
        <v>228.02945358998466</v>
      </c>
      <c r="L552" s="18">
        <f>Table_2[[#This Row],[Revenue]]*Table_2[[#This Row],[Discount]]</f>
        <v>68.037356037532447</v>
      </c>
    </row>
    <row r="553" spans="1:12" x14ac:dyDescent="0.3">
      <c r="A553" s="4" t="s">
        <v>1163</v>
      </c>
      <c r="B553" s="4" t="s">
        <v>1675</v>
      </c>
      <c r="C553" s="15">
        <v>44758</v>
      </c>
      <c r="D553" s="4" t="s">
        <v>1676</v>
      </c>
      <c r="E553" s="4" t="s">
        <v>1671</v>
      </c>
      <c r="F553" s="4">
        <v>250</v>
      </c>
      <c r="G553" s="4" t="s">
        <v>15</v>
      </c>
      <c r="H553" s="16">
        <v>1</v>
      </c>
      <c r="I553" s="17">
        <v>0.32541019247454495</v>
      </c>
      <c r="J553" s="4">
        <f>Table_2[[#This Row],[No of Products in one Sale]]*Table_2[[#This Row],[Price of One Product]]</f>
        <v>250</v>
      </c>
      <c r="K553" s="18">
        <f>Table_2[[#This Row],[Revenue-before discount]]*(1-Table_2[[#This Row],[Discount]])</f>
        <v>168.64745188136376</v>
      </c>
      <c r="L553" s="18">
        <f>Table_2[[#This Row],[Revenue]]*Table_2[[#This Row],[Discount]]</f>
        <v>54.879599777056143</v>
      </c>
    </row>
    <row r="554" spans="1:12" x14ac:dyDescent="0.3">
      <c r="A554" s="4" t="s">
        <v>1165</v>
      </c>
      <c r="B554" s="4" t="s">
        <v>1677</v>
      </c>
      <c r="C554" s="15">
        <v>44800</v>
      </c>
      <c r="D554" s="4" t="s">
        <v>1678</v>
      </c>
      <c r="E554" s="4" t="s">
        <v>1674</v>
      </c>
      <c r="F554" s="4">
        <v>130</v>
      </c>
      <c r="G554" s="4" t="s">
        <v>20</v>
      </c>
      <c r="H554" s="16">
        <v>3</v>
      </c>
      <c r="I554" s="17">
        <v>0.37799415768852185</v>
      </c>
      <c r="J554" s="4">
        <f>Table_2[[#This Row],[No of Products in one Sale]]*Table_2[[#This Row],[Price of One Product]]</f>
        <v>390</v>
      </c>
      <c r="K554" s="18">
        <f>Table_2[[#This Row],[Revenue-before discount]]*(1-Table_2[[#This Row],[Discount]])</f>
        <v>242.58227850147648</v>
      </c>
      <c r="L554" s="18">
        <f>Table_2[[#This Row],[Revenue]]*Table_2[[#This Row],[Discount]]</f>
        <v>91.694684032328027</v>
      </c>
    </row>
    <row r="555" spans="1:12" x14ac:dyDescent="0.3">
      <c r="A555" s="4" t="s">
        <v>1167</v>
      </c>
      <c r="B555" s="4" t="s">
        <v>1679</v>
      </c>
      <c r="C555" s="15">
        <v>44780</v>
      </c>
      <c r="D555" s="4" t="s">
        <v>1680</v>
      </c>
      <c r="E555" s="4" t="s">
        <v>1671</v>
      </c>
      <c r="F555" s="4">
        <v>60</v>
      </c>
      <c r="G555" s="4" t="s">
        <v>26</v>
      </c>
      <c r="H555" s="16">
        <v>7</v>
      </c>
      <c r="I555" s="17">
        <v>0.98275070876740056</v>
      </c>
      <c r="J555" s="4">
        <f>Table_2[[#This Row],[No of Products in one Sale]]*Table_2[[#This Row],[Price of One Product]]</f>
        <v>420</v>
      </c>
      <c r="K555" s="18">
        <f>Table_2[[#This Row],[Revenue-before discount]]*(1-Table_2[[#This Row],[Discount]])</f>
        <v>7.2447023176917646</v>
      </c>
      <c r="L555" s="18">
        <f>Table_2[[#This Row],[Revenue]]*Table_2[[#This Row],[Discount]]</f>
        <v>7.1197363375204112</v>
      </c>
    </row>
    <row r="556" spans="1:12" x14ac:dyDescent="0.3">
      <c r="A556" s="4" t="s">
        <v>1169</v>
      </c>
      <c r="B556" s="4" t="s">
        <v>1669</v>
      </c>
      <c r="C556" s="15">
        <v>44807</v>
      </c>
      <c r="D556" s="4" t="s">
        <v>1670</v>
      </c>
      <c r="E556" s="4" t="s">
        <v>1674</v>
      </c>
      <c r="F556" s="4">
        <v>72</v>
      </c>
      <c r="G556" s="4" t="s">
        <v>15</v>
      </c>
      <c r="H556" s="16">
        <v>12</v>
      </c>
      <c r="I556" s="17">
        <v>0.76275970382039027</v>
      </c>
      <c r="J556" s="4">
        <f>Table_2[[#This Row],[No of Products in one Sale]]*Table_2[[#This Row],[Price of One Product]]</f>
        <v>864</v>
      </c>
      <c r="K556" s="18">
        <f>Table_2[[#This Row],[Revenue-before discount]]*(1-Table_2[[#This Row],[Discount]])</f>
        <v>204.9756158991828</v>
      </c>
      <c r="L556" s="18">
        <f>Table_2[[#This Row],[Revenue]]*Table_2[[#This Row],[Discount]]</f>
        <v>156.34714007366276</v>
      </c>
    </row>
    <row r="557" spans="1:12" x14ac:dyDescent="0.3">
      <c r="A557" s="4" t="s">
        <v>1171</v>
      </c>
      <c r="B557" s="4" t="s">
        <v>1672</v>
      </c>
      <c r="C557" s="15">
        <v>44798</v>
      </c>
      <c r="D557" s="4" t="s">
        <v>1673</v>
      </c>
      <c r="E557" s="4" t="s">
        <v>1671</v>
      </c>
      <c r="F557" s="4">
        <v>65</v>
      </c>
      <c r="G557" s="4" t="s">
        <v>20</v>
      </c>
      <c r="H557" s="16">
        <v>12</v>
      </c>
      <c r="I557" s="17">
        <v>0.21558726368295089</v>
      </c>
      <c r="J557" s="4">
        <f>Table_2[[#This Row],[No of Products in one Sale]]*Table_2[[#This Row],[Price of One Product]]</f>
        <v>780</v>
      </c>
      <c r="K557" s="18">
        <f>Table_2[[#This Row],[Revenue-before discount]]*(1-Table_2[[#This Row],[Discount]])</f>
        <v>611.8419343272983</v>
      </c>
      <c r="L557" s="18">
        <f>Table_2[[#This Row],[Revenue]]*Table_2[[#This Row],[Discount]]</f>
        <v>131.90532842810597</v>
      </c>
    </row>
    <row r="558" spans="1:12" x14ac:dyDescent="0.3">
      <c r="A558" s="4" t="s">
        <v>1173</v>
      </c>
      <c r="B558" s="4" t="s">
        <v>1675</v>
      </c>
      <c r="C558" s="15">
        <v>44810</v>
      </c>
      <c r="D558" s="4" t="s">
        <v>1676</v>
      </c>
      <c r="E558" s="4" t="s">
        <v>1674</v>
      </c>
      <c r="F558" s="4">
        <v>250</v>
      </c>
      <c r="G558" s="4" t="s">
        <v>26</v>
      </c>
      <c r="H558" s="16">
        <v>3</v>
      </c>
      <c r="I558" s="17">
        <v>0.44398195876909008</v>
      </c>
      <c r="J558" s="4">
        <f>Table_2[[#This Row],[No of Products in one Sale]]*Table_2[[#This Row],[Price of One Product]]</f>
        <v>750</v>
      </c>
      <c r="K558" s="18">
        <f>Table_2[[#This Row],[Revenue-before discount]]*(1-Table_2[[#This Row],[Discount]])</f>
        <v>417.01353092318243</v>
      </c>
      <c r="L558" s="18">
        <f>Table_2[[#This Row],[Revenue]]*Table_2[[#This Row],[Discount]]</f>
        <v>185.14648429248905</v>
      </c>
    </row>
    <row r="559" spans="1:12" x14ac:dyDescent="0.3">
      <c r="A559" s="4" t="s">
        <v>1175</v>
      </c>
      <c r="B559" s="4" t="s">
        <v>1677</v>
      </c>
      <c r="C559" s="15">
        <v>44764</v>
      </c>
      <c r="D559" s="4" t="s">
        <v>1678</v>
      </c>
      <c r="E559" s="4" t="s">
        <v>1671</v>
      </c>
      <c r="F559" s="4">
        <v>130</v>
      </c>
      <c r="G559" s="4" t="s">
        <v>15</v>
      </c>
      <c r="H559" s="16">
        <v>5</v>
      </c>
      <c r="I559" s="17">
        <v>0.47110840763271833</v>
      </c>
      <c r="J559" s="4">
        <f>Table_2[[#This Row],[No of Products in one Sale]]*Table_2[[#This Row],[Price of One Product]]</f>
        <v>650</v>
      </c>
      <c r="K559" s="18">
        <f>Table_2[[#This Row],[Revenue-before discount]]*(1-Table_2[[#This Row],[Discount]])</f>
        <v>343.77953503873306</v>
      </c>
      <c r="L559" s="18">
        <f>Table_2[[#This Row],[Revenue]]*Table_2[[#This Row],[Discount]]</f>
        <v>161.95742932881382</v>
      </c>
    </row>
    <row r="560" spans="1:12" x14ac:dyDescent="0.3">
      <c r="A560" s="4" t="s">
        <v>1177</v>
      </c>
      <c r="B560" s="4" t="s">
        <v>1669</v>
      </c>
      <c r="C560" s="15">
        <v>44766</v>
      </c>
      <c r="D560" s="4" t="s">
        <v>1670</v>
      </c>
      <c r="E560" s="4" t="s">
        <v>1674</v>
      </c>
      <c r="F560" s="4">
        <v>72</v>
      </c>
      <c r="G560" s="4" t="s">
        <v>20</v>
      </c>
      <c r="H560" s="16">
        <v>4</v>
      </c>
      <c r="I560" s="17">
        <v>0.30302729615847501</v>
      </c>
      <c r="J560" s="4">
        <f>Table_2[[#This Row],[No of Products in one Sale]]*Table_2[[#This Row],[Price of One Product]]</f>
        <v>288</v>
      </c>
      <c r="K560" s="18">
        <f>Table_2[[#This Row],[Revenue-before discount]]*(1-Table_2[[#This Row],[Discount]])</f>
        <v>200.7281387063592</v>
      </c>
      <c r="L560" s="18">
        <f>Table_2[[#This Row],[Revenue]]*Table_2[[#This Row],[Discount]]</f>
        <v>60.826105135111362</v>
      </c>
    </row>
    <row r="561" spans="1:12" x14ac:dyDescent="0.3">
      <c r="A561" s="4" t="s">
        <v>1179</v>
      </c>
      <c r="B561" s="4" t="s">
        <v>1672</v>
      </c>
      <c r="C561" s="15">
        <v>44794</v>
      </c>
      <c r="D561" s="4" t="s">
        <v>1673</v>
      </c>
      <c r="E561" s="4" t="s">
        <v>1671</v>
      </c>
      <c r="F561" s="4">
        <v>65</v>
      </c>
      <c r="G561" s="4" t="s">
        <v>26</v>
      </c>
      <c r="H561" s="16">
        <v>9</v>
      </c>
      <c r="I561" s="17">
        <v>0.66255702408136063</v>
      </c>
      <c r="J561" s="4">
        <f>Table_2[[#This Row],[No of Products in one Sale]]*Table_2[[#This Row],[Price of One Product]]</f>
        <v>585</v>
      </c>
      <c r="K561" s="18">
        <f>Table_2[[#This Row],[Revenue-before discount]]*(1-Table_2[[#This Row],[Discount]])</f>
        <v>197.40414091240402</v>
      </c>
      <c r="L561" s="18">
        <f>Table_2[[#This Row],[Revenue]]*Table_2[[#This Row],[Discount]]</f>
        <v>130.79150014425997</v>
      </c>
    </row>
    <row r="562" spans="1:12" x14ac:dyDescent="0.3">
      <c r="A562" s="4" t="s">
        <v>1181</v>
      </c>
      <c r="B562" s="4" t="s">
        <v>1675</v>
      </c>
      <c r="C562" s="15">
        <v>44800</v>
      </c>
      <c r="D562" s="4" t="s">
        <v>1676</v>
      </c>
      <c r="E562" s="4" t="s">
        <v>1674</v>
      </c>
      <c r="F562" s="4">
        <v>250</v>
      </c>
      <c r="G562" s="4" t="s">
        <v>15</v>
      </c>
      <c r="H562" s="16">
        <v>3</v>
      </c>
      <c r="I562" s="17">
        <v>0.15448245880119604</v>
      </c>
      <c r="J562" s="4">
        <f>Table_2[[#This Row],[No of Products in one Sale]]*Table_2[[#This Row],[Price of One Product]]</f>
        <v>750</v>
      </c>
      <c r="K562" s="18">
        <f>Table_2[[#This Row],[Revenue-before discount]]*(1-Table_2[[#This Row],[Discount]])</f>
        <v>634.13815589910291</v>
      </c>
      <c r="L562" s="18">
        <f>Table_2[[#This Row],[Revenue]]*Table_2[[#This Row],[Discount]]</f>
        <v>97.963221542949597</v>
      </c>
    </row>
    <row r="563" spans="1:12" x14ac:dyDescent="0.3">
      <c r="A563" s="4" t="s">
        <v>1183</v>
      </c>
      <c r="B563" s="4" t="s">
        <v>1677</v>
      </c>
      <c r="C563" s="15">
        <v>44792</v>
      </c>
      <c r="D563" s="4" t="s">
        <v>1678</v>
      </c>
      <c r="E563" s="4" t="s">
        <v>1671</v>
      </c>
      <c r="F563" s="4">
        <v>130</v>
      </c>
      <c r="G563" s="4" t="s">
        <v>20</v>
      </c>
      <c r="H563" s="16">
        <v>5</v>
      </c>
      <c r="I563" s="17">
        <v>0.47792678510749853</v>
      </c>
      <c r="J563" s="4">
        <f>Table_2[[#This Row],[No of Products in one Sale]]*Table_2[[#This Row],[Price of One Product]]</f>
        <v>650</v>
      </c>
      <c r="K563" s="18">
        <f>Table_2[[#This Row],[Revenue-before discount]]*(1-Table_2[[#This Row],[Discount]])</f>
        <v>339.34758968012596</v>
      </c>
      <c r="L563" s="18">
        <f>Table_2[[#This Row],[Revenue]]*Table_2[[#This Row],[Discount]]</f>
        <v>162.18330256980116</v>
      </c>
    </row>
    <row r="564" spans="1:12" x14ac:dyDescent="0.3">
      <c r="A564" s="4" t="s">
        <v>1185</v>
      </c>
      <c r="B564" s="4" t="s">
        <v>1679</v>
      </c>
      <c r="C564" s="15">
        <v>44809</v>
      </c>
      <c r="D564" s="4" t="s">
        <v>1680</v>
      </c>
      <c r="E564" s="4" t="s">
        <v>1671</v>
      </c>
      <c r="F564" s="4">
        <v>60</v>
      </c>
      <c r="G564" s="4" t="s">
        <v>26</v>
      </c>
      <c r="H564" s="16">
        <v>4</v>
      </c>
      <c r="I564" s="17">
        <v>0.19089235441105223</v>
      </c>
      <c r="J564" s="4">
        <f>Table_2[[#This Row],[No of Products in one Sale]]*Table_2[[#This Row],[Price of One Product]]</f>
        <v>240</v>
      </c>
      <c r="K564" s="18">
        <f>Table_2[[#This Row],[Revenue-before discount]]*(1-Table_2[[#This Row],[Discount]])</f>
        <v>194.18583494134745</v>
      </c>
      <c r="L564" s="18">
        <f>Table_2[[#This Row],[Revenue]]*Table_2[[#This Row],[Discount]]</f>
        <v>37.068591225229788</v>
      </c>
    </row>
    <row r="565" spans="1:12" x14ac:dyDescent="0.3">
      <c r="A565" s="4" t="s">
        <v>1187</v>
      </c>
      <c r="B565" s="4" t="s">
        <v>1681</v>
      </c>
      <c r="C565" s="15">
        <v>44789</v>
      </c>
      <c r="D565" s="4" t="s">
        <v>1682</v>
      </c>
      <c r="E565" s="4" t="s">
        <v>1674</v>
      </c>
      <c r="F565" s="4">
        <v>95</v>
      </c>
      <c r="G565" s="4" t="s">
        <v>15</v>
      </c>
      <c r="H565" s="16">
        <v>8</v>
      </c>
      <c r="I565" s="17">
        <v>0.57847709852372009</v>
      </c>
      <c r="J565" s="4">
        <f>Table_2[[#This Row],[No of Products in one Sale]]*Table_2[[#This Row],[Price of One Product]]</f>
        <v>760</v>
      </c>
      <c r="K565" s="18">
        <f>Table_2[[#This Row],[Revenue-before discount]]*(1-Table_2[[#This Row],[Discount]])</f>
        <v>320.3574051219727</v>
      </c>
      <c r="L565" s="18">
        <f>Table_2[[#This Row],[Revenue]]*Table_2[[#This Row],[Discount]]</f>
        <v>185.31942220554672</v>
      </c>
    </row>
    <row r="566" spans="1:12" x14ac:dyDescent="0.3">
      <c r="A566" s="4" t="s">
        <v>1189</v>
      </c>
      <c r="B566" s="4" t="s">
        <v>1669</v>
      </c>
      <c r="C566" s="15">
        <v>44757</v>
      </c>
      <c r="D566" s="4" t="s">
        <v>1670</v>
      </c>
      <c r="E566" s="4" t="s">
        <v>1674</v>
      </c>
      <c r="F566" s="4">
        <v>72</v>
      </c>
      <c r="G566" s="4" t="s">
        <v>20</v>
      </c>
      <c r="H566" s="16">
        <v>9</v>
      </c>
      <c r="I566" s="17">
        <v>0.56749891306033984</v>
      </c>
      <c r="J566" s="4">
        <f>Table_2[[#This Row],[No of Products in one Sale]]*Table_2[[#This Row],[Price of One Product]]</f>
        <v>648</v>
      </c>
      <c r="K566" s="18">
        <f>Table_2[[#This Row],[Revenue-before discount]]*(1-Table_2[[#This Row],[Discount]])</f>
        <v>280.26070433689978</v>
      </c>
      <c r="L566" s="18">
        <f>Table_2[[#This Row],[Revenue]]*Table_2[[#This Row],[Discount]]</f>
        <v>159.0476450847159</v>
      </c>
    </row>
    <row r="567" spans="1:12" x14ac:dyDescent="0.3">
      <c r="A567" s="4" t="s">
        <v>1191</v>
      </c>
      <c r="B567" s="4" t="s">
        <v>1672</v>
      </c>
      <c r="C567" s="15">
        <v>44790</v>
      </c>
      <c r="D567" s="4" t="s">
        <v>1673</v>
      </c>
      <c r="E567" s="4" t="s">
        <v>1674</v>
      </c>
      <c r="F567" s="4">
        <v>65</v>
      </c>
      <c r="G567" s="4" t="s">
        <v>26</v>
      </c>
      <c r="H567" s="16">
        <v>6</v>
      </c>
      <c r="I567" s="17">
        <v>0.61762045672173727</v>
      </c>
      <c r="J567" s="4">
        <f>Table_2[[#This Row],[No of Products in one Sale]]*Table_2[[#This Row],[Price of One Product]]</f>
        <v>390</v>
      </c>
      <c r="K567" s="18">
        <f>Table_2[[#This Row],[Revenue-before discount]]*(1-Table_2[[#This Row],[Discount]])</f>
        <v>149.12802187852247</v>
      </c>
      <c r="L567" s="18">
        <f>Table_2[[#This Row],[Revenue]]*Table_2[[#This Row],[Discount]]</f>
        <v>92.104516982622272</v>
      </c>
    </row>
    <row r="568" spans="1:12" x14ac:dyDescent="0.3">
      <c r="A568" s="4" t="s">
        <v>1193</v>
      </c>
      <c r="B568" s="4" t="s">
        <v>1675</v>
      </c>
      <c r="C568" s="15">
        <v>44808</v>
      </c>
      <c r="D568" s="4" t="s">
        <v>1676</v>
      </c>
      <c r="E568" s="4" t="s">
        <v>1671</v>
      </c>
      <c r="F568" s="4">
        <v>250</v>
      </c>
      <c r="G568" s="4" t="s">
        <v>15</v>
      </c>
      <c r="H568" s="16">
        <v>4</v>
      </c>
      <c r="I568" s="17">
        <v>0.9989440780032609</v>
      </c>
      <c r="J568" s="4">
        <f>Table_2[[#This Row],[No of Products in one Sale]]*Table_2[[#This Row],[Price of One Product]]</f>
        <v>1000</v>
      </c>
      <c r="K568" s="18">
        <f>Table_2[[#This Row],[Revenue-before discount]]*(1-Table_2[[#This Row],[Discount]])</f>
        <v>1.0559219967390954</v>
      </c>
      <c r="L568" s="18">
        <f>Table_2[[#This Row],[Revenue]]*Table_2[[#This Row],[Discount]]</f>
        <v>1.0548070254758979</v>
      </c>
    </row>
    <row r="569" spans="1:12" x14ac:dyDescent="0.3">
      <c r="A569" s="4" t="s">
        <v>1195</v>
      </c>
      <c r="B569" s="4" t="s">
        <v>1677</v>
      </c>
      <c r="C569" s="15">
        <v>44801</v>
      </c>
      <c r="D569" s="4" t="s">
        <v>1678</v>
      </c>
      <c r="E569" s="4" t="s">
        <v>1671</v>
      </c>
      <c r="F569" s="4">
        <v>130</v>
      </c>
      <c r="G569" s="4" t="s">
        <v>20</v>
      </c>
      <c r="H569" s="16">
        <v>4</v>
      </c>
      <c r="I569" s="17">
        <v>0.14746751587394957</v>
      </c>
      <c r="J569" s="4">
        <f>Table_2[[#This Row],[No of Products in one Sale]]*Table_2[[#This Row],[Price of One Product]]</f>
        <v>520</v>
      </c>
      <c r="K569" s="18">
        <f>Table_2[[#This Row],[Revenue-before discount]]*(1-Table_2[[#This Row],[Discount]])</f>
        <v>443.31689174554623</v>
      </c>
      <c r="L569" s="18">
        <f>Table_2[[#This Row],[Revenue]]*Table_2[[#This Row],[Discount]]</f>
        <v>65.374840770676329</v>
      </c>
    </row>
    <row r="570" spans="1:12" x14ac:dyDescent="0.3">
      <c r="A570" s="4" t="s">
        <v>1197</v>
      </c>
      <c r="B570" s="4" t="s">
        <v>1669</v>
      </c>
      <c r="C570" s="15">
        <v>44769</v>
      </c>
      <c r="D570" s="4" t="s">
        <v>1670</v>
      </c>
      <c r="E570" s="4" t="s">
        <v>1671</v>
      </c>
      <c r="F570" s="4">
        <v>72</v>
      </c>
      <c r="G570" s="4" t="s">
        <v>26</v>
      </c>
      <c r="H570" s="16">
        <v>9</v>
      </c>
      <c r="I570" s="17">
        <v>0.22172504593248155</v>
      </c>
      <c r="J570" s="4">
        <f>Table_2[[#This Row],[No of Products in one Sale]]*Table_2[[#This Row],[Price of One Product]]</f>
        <v>648</v>
      </c>
      <c r="K570" s="18">
        <f>Table_2[[#This Row],[Revenue-before discount]]*(1-Table_2[[#This Row],[Discount]])</f>
        <v>504.32217023575197</v>
      </c>
      <c r="L570" s="18">
        <f>Table_2[[#This Row],[Revenue]]*Table_2[[#This Row],[Discount]]</f>
        <v>111.82085636029089</v>
      </c>
    </row>
    <row r="571" spans="1:12" x14ac:dyDescent="0.3">
      <c r="A571" s="4" t="s">
        <v>1199</v>
      </c>
      <c r="B571" s="4" t="s">
        <v>1672</v>
      </c>
      <c r="C571" s="15">
        <v>44757</v>
      </c>
      <c r="D571" s="4" t="s">
        <v>1673</v>
      </c>
      <c r="E571" s="4" t="s">
        <v>1671</v>
      </c>
      <c r="F571" s="4">
        <v>65</v>
      </c>
      <c r="G571" s="4" t="s">
        <v>15</v>
      </c>
      <c r="H571" s="16">
        <v>8</v>
      </c>
      <c r="I571" s="17">
        <v>0.490723911757314</v>
      </c>
      <c r="J571" s="4">
        <f>Table_2[[#This Row],[No of Products in one Sale]]*Table_2[[#This Row],[Price of One Product]]</f>
        <v>520</v>
      </c>
      <c r="K571" s="18">
        <f>Table_2[[#This Row],[Revenue-before discount]]*(1-Table_2[[#This Row],[Discount]])</f>
        <v>264.82356588619672</v>
      </c>
      <c r="L571" s="18">
        <f>Table_2[[#This Row],[Revenue]]*Table_2[[#This Row],[Discount]]</f>
        <v>129.95525617719522</v>
      </c>
    </row>
    <row r="572" spans="1:12" x14ac:dyDescent="0.3">
      <c r="A572" s="4" t="s">
        <v>1201</v>
      </c>
      <c r="B572" s="4" t="s">
        <v>1675</v>
      </c>
      <c r="C572" s="15">
        <v>44759</v>
      </c>
      <c r="D572" s="4" t="s">
        <v>1676</v>
      </c>
      <c r="E572" s="4" t="s">
        <v>1671</v>
      </c>
      <c r="F572" s="4">
        <v>250</v>
      </c>
      <c r="G572" s="4" t="s">
        <v>20</v>
      </c>
      <c r="H572" s="16">
        <v>1</v>
      </c>
      <c r="I572" s="17">
        <v>0.93292530052132572</v>
      </c>
      <c r="J572" s="4">
        <f>Table_2[[#This Row],[No of Products in one Sale]]*Table_2[[#This Row],[Price of One Product]]</f>
        <v>250</v>
      </c>
      <c r="K572" s="18">
        <f>Table_2[[#This Row],[Revenue-before discount]]*(1-Table_2[[#This Row],[Discount]])</f>
        <v>16.768674869668569</v>
      </c>
      <c r="L572" s="18">
        <f>Table_2[[#This Row],[Revenue]]*Table_2[[#This Row],[Discount]]</f>
        <v>15.643921042129952</v>
      </c>
    </row>
    <row r="573" spans="1:12" x14ac:dyDescent="0.3">
      <c r="A573" s="4" t="s">
        <v>1203</v>
      </c>
      <c r="B573" s="4" t="s">
        <v>1677</v>
      </c>
      <c r="C573" s="15">
        <v>44805</v>
      </c>
      <c r="D573" s="4" t="s">
        <v>1678</v>
      </c>
      <c r="E573" s="4" t="s">
        <v>1671</v>
      </c>
      <c r="F573" s="4">
        <v>130</v>
      </c>
      <c r="G573" s="4" t="s">
        <v>26</v>
      </c>
      <c r="H573" s="16">
        <v>3</v>
      </c>
      <c r="I573" s="17">
        <v>0.69914082877552008</v>
      </c>
      <c r="J573" s="4">
        <f>Table_2[[#This Row],[No of Products in one Sale]]*Table_2[[#This Row],[Price of One Product]]</f>
        <v>390</v>
      </c>
      <c r="K573" s="18">
        <f>Table_2[[#This Row],[Revenue-before discount]]*(1-Table_2[[#This Row],[Discount]])</f>
        <v>117.33507677754717</v>
      </c>
      <c r="L573" s="18">
        <f>Table_2[[#This Row],[Revenue]]*Table_2[[#This Row],[Discount]]</f>
        <v>82.033742822693611</v>
      </c>
    </row>
    <row r="574" spans="1:12" x14ac:dyDescent="0.3">
      <c r="A574" s="4" t="s">
        <v>1205</v>
      </c>
      <c r="B574" s="4" t="s">
        <v>1679</v>
      </c>
      <c r="C574" s="15">
        <v>44760</v>
      </c>
      <c r="D574" s="4" t="s">
        <v>1680</v>
      </c>
      <c r="E574" s="4" t="s">
        <v>1671</v>
      </c>
      <c r="F574" s="4">
        <v>60</v>
      </c>
      <c r="G574" s="4" t="s">
        <v>15</v>
      </c>
      <c r="H574" s="16">
        <v>13</v>
      </c>
      <c r="I574" s="17">
        <v>0.94439237900123629</v>
      </c>
      <c r="J574" s="4">
        <f>Table_2[[#This Row],[No of Products in one Sale]]*Table_2[[#This Row],[Price of One Product]]</f>
        <v>780</v>
      </c>
      <c r="K574" s="18">
        <f>Table_2[[#This Row],[Revenue-before discount]]*(1-Table_2[[#This Row],[Discount]])</f>
        <v>43.373944379035692</v>
      </c>
      <c r="L574" s="18">
        <f>Table_2[[#This Row],[Revenue]]*Table_2[[#This Row],[Discount]]</f>
        <v>40.962022518784821</v>
      </c>
    </row>
    <row r="575" spans="1:12" x14ac:dyDescent="0.3">
      <c r="A575" s="4" t="s">
        <v>1207</v>
      </c>
      <c r="B575" s="4" t="s">
        <v>1669</v>
      </c>
      <c r="C575" s="15">
        <v>44791</v>
      </c>
      <c r="D575" s="4" t="s">
        <v>1670</v>
      </c>
      <c r="E575" s="4" t="s">
        <v>1671</v>
      </c>
      <c r="F575" s="4">
        <v>72</v>
      </c>
      <c r="G575" s="4" t="s">
        <v>20</v>
      </c>
      <c r="H575" s="16">
        <v>4</v>
      </c>
      <c r="I575" s="17">
        <v>0.34613119808164661</v>
      </c>
      <c r="J575" s="4">
        <f>Table_2[[#This Row],[No of Products in one Sale]]*Table_2[[#This Row],[Price of One Product]]</f>
        <v>288</v>
      </c>
      <c r="K575" s="18">
        <f>Table_2[[#This Row],[Revenue-before discount]]*(1-Table_2[[#This Row],[Discount]])</f>
        <v>188.31421495248577</v>
      </c>
      <c r="L575" s="18">
        <f>Table_2[[#This Row],[Revenue]]*Table_2[[#This Row],[Discount]]</f>
        <v>65.181424837308626</v>
      </c>
    </row>
    <row r="576" spans="1:12" x14ac:dyDescent="0.3">
      <c r="A576" s="4" t="s">
        <v>1209</v>
      </c>
      <c r="B576" s="4" t="s">
        <v>1672</v>
      </c>
      <c r="C576" s="15">
        <v>44768</v>
      </c>
      <c r="D576" s="4" t="s">
        <v>1673</v>
      </c>
      <c r="E576" s="4" t="s">
        <v>1671</v>
      </c>
      <c r="F576" s="4">
        <v>65</v>
      </c>
      <c r="G576" s="4" t="s">
        <v>26</v>
      </c>
      <c r="H576" s="16">
        <v>12</v>
      </c>
      <c r="I576" s="17">
        <v>0.67767801541197259</v>
      </c>
      <c r="J576" s="4">
        <f>Table_2[[#This Row],[No of Products in one Sale]]*Table_2[[#This Row],[Price of One Product]]</f>
        <v>780</v>
      </c>
      <c r="K576" s="18">
        <f>Table_2[[#This Row],[Revenue-before discount]]*(1-Table_2[[#This Row],[Discount]])</f>
        <v>251.41114797866138</v>
      </c>
      <c r="L576" s="18">
        <f>Table_2[[#This Row],[Revenue]]*Table_2[[#This Row],[Discount]]</f>
        <v>170.37580781462501</v>
      </c>
    </row>
    <row r="577" spans="1:12" x14ac:dyDescent="0.3">
      <c r="A577" s="4" t="s">
        <v>1211</v>
      </c>
      <c r="B577" s="4" t="s">
        <v>1675</v>
      </c>
      <c r="C577" s="15">
        <v>44759</v>
      </c>
      <c r="D577" s="4" t="s">
        <v>1676</v>
      </c>
      <c r="E577" s="4" t="s">
        <v>1674</v>
      </c>
      <c r="F577" s="4">
        <v>250</v>
      </c>
      <c r="G577" s="4" t="s">
        <v>15</v>
      </c>
      <c r="H577" s="16">
        <v>3</v>
      </c>
      <c r="I577" s="17">
        <v>3.3481872632742382E-2</v>
      </c>
      <c r="J577" s="4">
        <f>Table_2[[#This Row],[No of Products in one Sale]]*Table_2[[#This Row],[Price of One Product]]</f>
        <v>750</v>
      </c>
      <c r="K577" s="18">
        <f>Table_2[[#This Row],[Revenue-before discount]]*(1-Table_2[[#This Row],[Discount]])</f>
        <v>724.88859552544318</v>
      </c>
      <c r="L577" s="18">
        <f>Table_2[[#This Row],[Revenue]]*Table_2[[#This Row],[Discount]]</f>
        <v>24.270627628310397</v>
      </c>
    </row>
    <row r="578" spans="1:12" x14ac:dyDescent="0.3">
      <c r="A578" s="4" t="s">
        <v>1213</v>
      </c>
      <c r="B578" s="4" t="s">
        <v>1677</v>
      </c>
      <c r="C578" s="15">
        <v>44781</v>
      </c>
      <c r="D578" s="4" t="s">
        <v>1678</v>
      </c>
      <c r="E578" s="4" t="s">
        <v>1671</v>
      </c>
      <c r="F578" s="4">
        <v>130</v>
      </c>
      <c r="G578" s="4" t="s">
        <v>20</v>
      </c>
      <c r="H578" s="16">
        <v>6</v>
      </c>
      <c r="I578" s="17">
        <v>0.48574374781675123</v>
      </c>
      <c r="J578" s="4">
        <f>Table_2[[#This Row],[No of Products in one Sale]]*Table_2[[#This Row],[Price of One Product]]</f>
        <v>780</v>
      </c>
      <c r="K578" s="18">
        <f>Table_2[[#This Row],[Revenue-before discount]]*(1-Table_2[[#This Row],[Discount]])</f>
        <v>401.11987670293405</v>
      </c>
      <c r="L578" s="18">
        <f>Table_2[[#This Row],[Revenue]]*Table_2[[#This Row],[Discount]]</f>
        <v>194.84147223347634</v>
      </c>
    </row>
    <row r="579" spans="1:12" x14ac:dyDescent="0.3">
      <c r="A579" s="4" t="s">
        <v>1215</v>
      </c>
      <c r="B579" s="4" t="s">
        <v>1669</v>
      </c>
      <c r="C579" s="15">
        <v>44785</v>
      </c>
      <c r="D579" s="4" t="s">
        <v>1670</v>
      </c>
      <c r="E579" s="4" t="s">
        <v>1671</v>
      </c>
      <c r="F579" s="4">
        <v>72</v>
      </c>
      <c r="G579" s="4" t="s">
        <v>26</v>
      </c>
      <c r="H579" s="16">
        <v>5</v>
      </c>
      <c r="I579" s="17">
        <v>0.31196948014331449</v>
      </c>
      <c r="J579" s="4">
        <f>Table_2[[#This Row],[No of Products in one Sale]]*Table_2[[#This Row],[Price of One Product]]</f>
        <v>360</v>
      </c>
      <c r="K579" s="18">
        <f>Table_2[[#This Row],[Revenue-before discount]]*(1-Table_2[[#This Row],[Discount]])</f>
        <v>247.69098714840678</v>
      </c>
      <c r="L579" s="18">
        <f>Table_2[[#This Row],[Revenue]]*Table_2[[#This Row],[Discount]]</f>
        <v>77.272028496872849</v>
      </c>
    </row>
    <row r="580" spans="1:12" x14ac:dyDescent="0.3">
      <c r="A580" s="4" t="s">
        <v>1217</v>
      </c>
      <c r="B580" s="4" t="s">
        <v>1672</v>
      </c>
      <c r="C580" s="15">
        <v>44775</v>
      </c>
      <c r="D580" s="4" t="s">
        <v>1673</v>
      </c>
      <c r="E580" s="4" t="s">
        <v>1671</v>
      </c>
      <c r="F580" s="4">
        <v>65</v>
      </c>
      <c r="G580" s="4" t="s">
        <v>15</v>
      </c>
      <c r="H580" s="16">
        <v>11</v>
      </c>
      <c r="I580" s="17">
        <v>0.59075585887461801</v>
      </c>
      <c r="J580" s="4">
        <f>Table_2[[#This Row],[No of Products in one Sale]]*Table_2[[#This Row],[Price of One Product]]</f>
        <v>715</v>
      </c>
      <c r="K580" s="18">
        <f>Table_2[[#This Row],[Revenue-before discount]]*(1-Table_2[[#This Row],[Discount]])</f>
        <v>292.60956090464811</v>
      </c>
      <c r="L580" s="18">
        <f>Table_2[[#This Row],[Revenue]]*Table_2[[#This Row],[Discount]]</f>
        <v>172.86081246715025</v>
      </c>
    </row>
    <row r="581" spans="1:12" x14ac:dyDescent="0.3">
      <c r="A581" s="4" t="s">
        <v>1219</v>
      </c>
      <c r="B581" s="4" t="s">
        <v>1675</v>
      </c>
      <c r="C581" s="15">
        <v>44773</v>
      </c>
      <c r="D581" s="4" t="s">
        <v>1676</v>
      </c>
      <c r="E581" s="4" t="s">
        <v>1671</v>
      </c>
      <c r="F581" s="4">
        <v>250</v>
      </c>
      <c r="G581" s="4" t="s">
        <v>20</v>
      </c>
      <c r="H581" s="16">
        <v>2</v>
      </c>
      <c r="I581" s="17">
        <v>0.72202073779744835</v>
      </c>
      <c r="J581" s="4">
        <f>Table_2[[#This Row],[No of Products in one Sale]]*Table_2[[#This Row],[Price of One Product]]</f>
        <v>500</v>
      </c>
      <c r="K581" s="18">
        <f>Table_2[[#This Row],[Revenue-before discount]]*(1-Table_2[[#This Row],[Discount]])</f>
        <v>138.98963110127582</v>
      </c>
      <c r="L581" s="18">
        <f>Table_2[[#This Row],[Revenue]]*Table_2[[#This Row],[Discount]]</f>
        <v>100.35339599393834</v>
      </c>
    </row>
    <row r="582" spans="1:12" x14ac:dyDescent="0.3">
      <c r="A582" s="4" t="s">
        <v>1221</v>
      </c>
      <c r="B582" s="4" t="s">
        <v>1677</v>
      </c>
      <c r="C582" s="15">
        <v>44796</v>
      </c>
      <c r="D582" s="4" t="s">
        <v>1678</v>
      </c>
      <c r="E582" s="4" t="s">
        <v>1671</v>
      </c>
      <c r="F582" s="4">
        <v>130</v>
      </c>
      <c r="G582" s="4" t="s">
        <v>26</v>
      </c>
      <c r="H582" s="16">
        <v>2</v>
      </c>
      <c r="I582" s="17">
        <v>0.29678018304118403</v>
      </c>
      <c r="J582" s="4">
        <f>Table_2[[#This Row],[No of Products in one Sale]]*Table_2[[#This Row],[Price of One Product]]</f>
        <v>260</v>
      </c>
      <c r="K582" s="18">
        <f>Table_2[[#This Row],[Revenue-before discount]]*(1-Table_2[[#This Row],[Discount]])</f>
        <v>182.83715240929214</v>
      </c>
      <c r="L582" s="18">
        <f>Table_2[[#This Row],[Revenue]]*Table_2[[#This Row],[Discount]]</f>
        <v>54.262443558758584</v>
      </c>
    </row>
    <row r="583" spans="1:12" x14ac:dyDescent="0.3">
      <c r="A583" s="4" t="s">
        <v>1223</v>
      </c>
      <c r="B583" s="4" t="s">
        <v>1679</v>
      </c>
      <c r="C583" s="15">
        <v>44801</v>
      </c>
      <c r="D583" s="4" t="s">
        <v>1680</v>
      </c>
      <c r="E583" s="4" t="s">
        <v>1674</v>
      </c>
      <c r="F583" s="4">
        <v>60</v>
      </c>
      <c r="G583" s="4" t="s">
        <v>15</v>
      </c>
      <c r="H583" s="16">
        <v>10</v>
      </c>
      <c r="I583" s="17">
        <v>0.74830216288543028</v>
      </c>
      <c r="J583" s="4">
        <f>Table_2[[#This Row],[No of Products in one Sale]]*Table_2[[#This Row],[Price of One Product]]</f>
        <v>600</v>
      </c>
      <c r="K583" s="18">
        <f>Table_2[[#This Row],[Revenue-before discount]]*(1-Table_2[[#This Row],[Discount]])</f>
        <v>151.01870226874183</v>
      </c>
      <c r="L583" s="18">
        <f>Table_2[[#This Row],[Revenue]]*Table_2[[#This Row],[Discount]]</f>
        <v>113.00762154385035</v>
      </c>
    </row>
    <row r="584" spans="1:12" x14ac:dyDescent="0.3">
      <c r="A584" s="4" t="s">
        <v>1225</v>
      </c>
      <c r="B584" s="4" t="s">
        <v>1681</v>
      </c>
      <c r="C584" s="15">
        <v>44779</v>
      </c>
      <c r="D584" s="4" t="s">
        <v>1682</v>
      </c>
      <c r="E584" s="4" t="s">
        <v>1671</v>
      </c>
      <c r="F584" s="4">
        <v>95</v>
      </c>
      <c r="G584" s="4" t="s">
        <v>20</v>
      </c>
      <c r="H584" s="16">
        <v>6</v>
      </c>
      <c r="I584" s="17">
        <v>0.64297292195822209</v>
      </c>
      <c r="J584" s="4">
        <f>Table_2[[#This Row],[No of Products in one Sale]]*Table_2[[#This Row],[Price of One Product]]</f>
        <v>570</v>
      </c>
      <c r="K584" s="18">
        <f>Table_2[[#This Row],[Revenue-before discount]]*(1-Table_2[[#This Row],[Discount]])</f>
        <v>203.50543448381342</v>
      </c>
      <c r="L584" s="18">
        <f>Table_2[[#This Row],[Revenue]]*Table_2[[#This Row],[Discount]]</f>
        <v>130.84848384443504</v>
      </c>
    </row>
    <row r="585" spans="1:12" x14ac:dyDescent="0.3">
      <c r="A585" s="4" t="s">
        <v>1227</v>
      </c>
      <c r="B585" s="4" t="s">
        <v>1669</v>
      </c>
      <c r="C585" s="15">
        <v>44772</v>
      </c>
      <c r="D585" s="4" t="s">
        <v>1670</v>
      </c>
      <c r="E585" s="4" t="s">
        <v>1671</v>
      </c>
      <c r="F585" s="4">
        <v>72</v>
      </c>
      <c r="G585" s="4" t="s">
        <v>26</v>
      </c>
      <c r="H585" s="16">
        <v>7</v>
      </c>
      <c r="I585" s="17">
        <v>0.39685186577625708</v>
      </c>
      <c r="J585" s="4">
        <f>Table_2[[#This Row],[No of Products in one Sale]]*Table_2[[#This Row],[Price of One Product]]</f>
        <v>504</v>
      </c>
      <c r="K585" s="18">
        <f>Table_2[[#This Row],[Revenue-before discount]]*(1-Table_2[[#This Row],[Discount]])</f>
        <v>303.98665964876642</v>
      </c>
      <c r="L585" s="18">
        <f>Table_2[[#This Row],[Revenue]]*Table_2[[#This Row],[Discount]]</f>
        <v>120.637673052705</v>
      </c>
    </row>
    <row r="586" spans="1:12" x14ac:dyDescent="0.3">
      <c r="A586" s="4" t="s">
        <v>1229</v>
      </c>
      <c r="B586" s="4" t="s">
        <v>1672</v>
      </c>
      <c r="C586" s="15">
        <v>44757</v>
      </c>
      <c r="D586" s="4" t="s">
        <v>1673</v>
      </c>
      <c r="E586" s="4" t="s">
        <v>1671</v>
      </c>
      <c r="F586" s="4">
        <v>65</v>
      </c>
      <c r="G586" s="4" t="s">
        <v>15</v>
      </c>
      <c r="H586" s="16">
        <v>8</v>
      </c>
      <c r="I586" s="17">
        <v>0.88932446111265229</v>
      </c>
      <c r="J586" s="4">
        <f>Table_2[[#This Row],[No of Products in one Sale]]*Table_2[[#This Row],[Price of One Product]]</f>
        <v>520</v>
      </c>
      <c r="K586" s="18">
        <f>Table_2[[#This Row],[Revenue-before discount]]*(1-Table_2[[#This Row],[Discount]])</f>
        <v>57.551280221420811</v>
      </c>
      <c r="L586" s="18">
        <f>Table_2[[#This Row],[Revenue]]*Table_2[[#This Row],[Discount]]</f>
        <v>51.18176126925831</v>
      </c>
    </row>
    <row r="587" spans="1:12" x14ac:dyDescent="0.3">
      <c r="A587" s="4" t="s">
        <v>1231</v>
      </c>
      <c r="B587" s="4" t="s">
        <v>1675</v>
      </c>
      <c r="C587" s="15">
        <v>44808</v>
      </c>
      <c r="D587" s="4" t="s">
        <v>1676</v>
      </c>
      <c r="E587" s="4" t="s">
        <v>1674</v>
      </c>
      <c r="F587" s="4">
        <v>250</v>
      </c>
      <c r="G587" s="4" t="s">
        <v>20</v>
      </c>
      <c r="H587" s="16">
        <v>4</v>
      </c>
      <c r="I587" s="17">
        <v>0.68018760418686086</v>
      </c>
      <c r="J587" s="4">
        <f>Table_2[[#This Row],[No of Products in one Sale]]*Table_2[[#This Row],[Price of One Product]]</f>
        <v>1000</v>
      </c>
      <c r="K587" s="18">
        <f>Table_2[[#This Row],[Revenue-before discount]]*(1-Table_2[[#This Row],[Discount]])</f>
        <v>319.81239581313912</v>
      </c>
      <c r="L587" s="18">
        <f>Table_2[[#This Row],[Revenue]]*Table_2[[#This Row],[Discount]]</f>
        <v>217.53242729739915</v>
      </c>
    </row>
    <row r="588" spans="1:12" x14ac:dyDescent="0.3">
      <c r="A588" s="4" t="s">
        <v>1233</v>
      </c>
      <c r="B588" s="4" t="s">
        <v>1677</v>
      </c>
      <c r="C588" s="15">
        <v>44782</v>
      </c>
      <c r="D588" s="4" t="s">
        <v>1678</v>
      </c>
      <c r="E588" s="4" t="s">
        <v>1674</v>
      </c>
      <c r="F588" s="4">
        <v>130</v>
      </c>
      <c r="G588" s="4" t="s">
        <v>26</v>
      </c>
      <c r="H588" s="16">
        <v>6</v>
      </c>
      <c r="I588" s="17">
        <v>0.48330494415371117</v>
      </c>
      <c r="J588" s="4">
        <f>Table_2[[#This Row],[No of Products in one Sale]]*Table_2[[#This Row],[Price of One Product]]</f>
        <v>780</v>
      </c>
      <c r="K588" s="18">
        <f>Table_2[[#This Row],[Revenue-before discount]]*(1-Table_2[[#This Row],[Discount]])</f>
        <v>403.02214356010529</v>
      </c>
      <c r="L588" s="18">
        <f>Table_2[[#This Row],[Revenue]]*Table_2[[#This Row],[Discount]]</f>
        <v>194.78259458602565</v>
      </c>
    </row>
    <row r="589" spans="1:12" x14ac:dyDescent="0.3">
      <c r="A589" s="4" t="s">
        <v>1235</v>
      </c>
      <c r="B589" s="4" t="s">
        <v>1669</v>
      </c>
      <c r="C589" s="15">
        <v>44787</v>
      </c>
      <c r="D589" s="4" t="s">
        <v>1670</v>
      </c>
      <c r="E589" s="4" t="s">
        <v>1674</v>
      </c>
      <c r="F589" s="4">
        <v>72</v>
      </c>
      <c r="G589" s="4" t="s">
        <v>15</v>
      </c>
      <c r="H589" s="16">
        <v>4</v>
      </c>
      <c r="I589" s="17">
        <v>3.4329522919666067E-3</v>
      </c>
      <c r="J589" s="4">
        <f>Table_2[[#This Row],[No of Products in one Sale]]*Table_2[[#This Row],[Price of One Product]]</f>
        <v>288</v>
      </c>
      <c r="K589" s="18">
        <f>Table_2[[#This Row],[Revenue-before discount]]*(1-Table_2[[#This Row],[Discount]])</f>
        <v>287.0113097399136</v>
      </c>
      <c r="L589" s="18">
        <f>Table_2[[#This Row],[Revenue]]*Table_2[[#This Row],[Discount]]</f>
        <v>0.9852961335919741</v>
      </c>
    </row>
    <row r="590" spans="1:12" x14ac:dyDescent="0.3">
      <c r="A590" s="4" t="s">
        <v>1237</v>
      </c>
      <c r="B590" s="4" t="s">
        <v>1672</v>
      </c>
      <c r="C590" s="15">
        <v>44787</v>
      </c>
      <c r="D590" s="4" t="s">
        <v>1673</v>
      </c>
      <c r="E590" s="4" t="s">
        <v>1674</v>
      </c>
      <c r="F590" s="4">
        <v>65</v>
      </c>
      <c r="G590" s="4" t="s">
        <v>20</v>
      </c>
      <c r="H590" s="16">
        <v>9</v>
      </c>
      <c r="I590" s="17">
        <v>0.84022207670090954</v>
      </c>
      <c r="J590" s="4">
        <f>Table_2[[#This Row],[No of Products in one Sale]]*Table_2[[#This Row],[Price of One Product]]</f>
        <v>585</v>
      </c>
      <c r="K590" s="18">
        <f>Table_2[[#This Row],[Revenue-before discount]]*(1-Table_2[[#This Row],[Discount]])</f>
        <v>93.470085129967927</v>
      </c>
      <c r="L590" s="18">
        <f>Table_2[[#This Row],[Revenue]]*Table_2[[#This Row],[Discount]]</f>
        <v>78.535629037312461</v>
      </c>
    </row>
    <row r="591" spans="1:12" x14ac:dyDescent="0.3">
      <c r="A591" s="4" t="s">
        <v>1239</v>
      </c>
      <c r="B591" s="4" t="s">
        <v>1675</v>
      </c>
      <c r="C591" s="15">
        <v>44757</v>
      </c>
      <c r="D591" s="4" t="s">
        <v>1676</v>
      </c>
      <c r="E591" s="4" t="s">
        <v>1674</v>
      </c>
      <c r="F591" s="4">
        <v>250</v>
      </c>
      <c r="G591" s="4" t="s">
        <v>26</v>
      </c>
      <c r="H591" s="16">
        <v>1</v>
      </c>
      <c r="I591" s="17">
        <v>0.52057335481111411</v>
      </c>
      <c r="J591" s="4">
        <f>Table_2[[#This Row],[No of Products in one Sale]]*Table_2[[#This Row],[Price of One Product]]</f>
        <v>250</v>
      </c>
      <c r="K591" s="18">
        <f>Table_2[[#This Row],[Revenue-before discount]]*(1-Table_2[[#This Row],[Discount]])</f>
        <v>119.85666129722148</v>
      </c>
      <c r="L591" s="18">
        <f>Table_2[[#This Row],[Revenue]]*Table_2[[#This Row],[Discount]]</f>
        <v>62.394184267954003</v>
      </c>
    </row>
    <row r="592" spans="1:12" x14ac:dyDescent="0.3">
      <c r="A592" s="4" t="s">
        <v>1241</v>
      </c>
      <c r="B592" s="4" t="s">
        <v>1677</v>
      </c>
      <c r="C592" s="15">
        <v>44761</v>
      </c>
      <c r="D592" s="4" t="s">
        <v>1678</v>
      </c>
      <c r="E592" s="4" t="s">
        <v>1674</v>
      </c>
      <c r="F592" s="4">
        <v>130</v>
      </c>
      <c r="G592" s="4" t="s">
        <v>15</v>
      </c>
      <c r="H592" s="16">
        <v>3</v>
      </c>
      <c r="I592" s="17">
        <v>0.32965340334200099</v>
      </c>
      <c r="J592" s="4">
        <f>Table_2[[#This Row],[No of Products in one Sale]]*Table_2[[#This Row],[Price of One Product]]</f>
        <v>390</v>
      </c>
      <c r="K592" s="18">
        <f>Table_2[[#This Row],[Revenue-before discount]]*(1-Table_2[[#This Row],[Discount]])</f>
        <v>261.43517269661959</v>
      </c>
      <c r="L592" s="18">
        <f>Table_2[[#This Row],[Revenue]]*Table_2[[#This Row],[Discount]]</f>
        <v>86.182994432744422</v>
      </c>
    </row>
    <row r="593" spans="1:12" x14ac:dyDescent="0.3">
      <c r="A593" s="4" t="s">
        <v>1243</v>
      </c>
      <c r="B593" s="4" t="s">
        <v>1669</v>
      </c>
      <c r="C593" s="15">
        <v>44788</v>
      </c>
      <c r="D593" s="4" t="s">
        <v>1670</v>
      </c>
      <c r="E593" s="4" t="s">
        <v>1671</v>
      </c>
      <c r="F593" s="4">
        <v>72</v>
      </c>
      <c r="G593" s="4" t="s">
        <v>15</v>
      </c>
      <c r="H593" s="16">
        <v>6</v>
      </c>
      <c r="I593" s="17">
        <v>0.15325477766103612</v>
      </c>
      <c r="J593" s="4">
        <f>Table_2[[#This Row],[No of Products in one Sale]]*Table_2[[#This Row],[Price of One Product]]</f>
        <v>432</v>
      </c>
      <c r="K593" s="18">
        <f>Table_2[[#This Row],[Revenue-before discount]]*(1-Table_2[[#This Row],[Discount]])</f>
        <v>365.79393605043242</v>
      </c>
      <c r="L593" s="18">
        <f>Table_2[[#This Row],[Revenue]]*Table_2[[#This Row],[Discount]]</f>
        <v>56.05966833916429</v>
      </c>
    </row>
    <row r="594" spans="1:12" x14ac:dyDescent="0.3">
      <c r="A594" s="4" t="s">
        <v>1245</v>
      </c>
      <c r="B594" s="4" t="s">
        <v>1672</v>
      </c>
      <c r="C594" s="15">
        <v>44788</v>
      </c>
      <c r="D594" s="4" t="s">
        <v>1673</v>
      </c>
      <c r="E594" s="4" t="s">
        <v>1674</v>
      </c>
      <c r="F594" s="4">
        <v>65</v>
      </c>
      <c r="G594" s="4" t="s">
        <v>20</v>
      </c>
      <c r="H594" s="16">
        <v>13</v>
      </c>
      <c r="I594" s="17">
        <v>0.84210250812251985</v>
      </c>
      <c r="J594" s="4">
        <f>Table_2[[#This Row],[No of Products in one Sale]]*Table_2[[#This Row],[Price of One Product]]</f>
        <v>845</v>
      </c>
      <c r="K594" s="18">
        <f>Table_2[[#This Row],[Revenue-before discount]]*(1-Table_2[[#This Row],[Discount]])</f>
        <v>133.42338063647071</v>
      </c>
      <c r="L594" s="18">
        <f>Table_2[[#This Row],[Revenue]]*Table_2[[#This Row],[Discount]]</f>
        <v>112.35616347615763</v>
      </c>
    </row>
    <row r="595" spans="1:12" x14ac:dyDescent="0.3">
      <c r="A595" s="4" t="s">
        <v>1247</v>
      </c>
      <c r="B595" s="4" t="s">
        <v>1675</v>
      </c>
      <c r="C595" s="15">
        <v>44758</v>
      </c>
      <c r="D595" s="4" t="s">
        <v>1676</v>
      </c>
      <c r="E595" s="4" t="s">
        <v>1671</v>
      </c>
      <c r="F595" s="4">
        <v>250</v>
      </c>
      <c r="G595" s="4" t="s">
        <v>26</v>
      </c>
      <c r="H595" s="16">
        <v>1</v>
      </c>
      <c r="I595" s="17">
        <v>8.6826880467544165E-2</v>
      </c>
      <c r="J595" s="4">
        <f>Table_2[[#This Row],[No of Products in one Sale]]*Table_2[[#This Row],[Price of One Product]]</f>
        <v>250</v>
      </c>
      <c r="K595" s="18">
        <f>Table_2[[#This Row],[Revenue-before discount]]*(1-Table_2[[#This Row],[Discount]])</f>
        <v>228.29327988311397</v>
      </c>
      <c r="L595" s="18">
        <f>Table_2[[#This Row],[Revenue]]*Table_2[[#This Row],[Discount]]</f>
        <v>19.821993323954743</v>
      </c>
    </row>
    <row r="596" spans="1:12" x14ac:dyDescent="0.3">
      <c r="A596" s="4" t="s">
        <v>1249</v>
      </c>
      <c r="B596" s="4" t="s">
        <v>1677</v>
      </c>
      <c r="C596" s="15">
        <v>44795</v>
      </c>
      <c r="D596" s="4" t="s">
        <v>1678</v>
      </c>
      <c r="E596" s="4" t="s">
        <v>1674</v>
      </c>
      <c r="F596" s="4">
        <v>130</v>
      </c>
      <c r="G596" s="4" t="s">
        <v>15</v>
      </c>
      <c r="H596" s="16">
        <v>3</v>
      </c>
      <c r="I596" s="17">
        <v>0.19253415879183755</v>
      </c>
      <c r="J596" s="4">
        <f>Table_2[[#This Row],[No of Products in one Sale]]*Table_2[[#This Row],[Price of One Product]]</f>
        <v>390</v>
      </c>
      <c r="K596" s="18">
        <f>Table_2[[#This Row],[Revenue-before discount]]*(1-Table_2[[#This Row],[Discount]])</f>
        <v>314.91167807118336</v>
      </c>
      <c r="L596" s="18">
        <f>Table_2[[#This Row],[Revenue]]*Table_2[[#This Row],[Discount]]</f>
        <v>60.631255031161245</v>
      </c>
    </row>
    <row r="597" spans="1:12" x14ac:dyDescent="0.3">
      <c r="A597" s="4" t="s">
        <v>1251</v>
      </c>
      <c r="B597" s="4" t="s">
        <v>1669</v>
      </c>
      <c r="C597" s="15">
        <v>44791</v>
      </c>
      <c r="D597" s="4" t="s">
        <v>1670</v>
      </c>
      <c r="E597" s="4" t="s">
        <v>1671</v>
      </c>
      <c r="F597" s="4">
        <v>72</v>
      </c>
      <c r="G597" s="4" t="s">
        <v>20</v>
      </c>
      <c r="H597" s="16">
        <v>6</v>
      </c>
      <c r="I597" s="17">
        <v>0.52828218659728521</v>
      </c>
      <c r="J597" s="4">
        <f>Table_2[[#This Row],[No of Products in one Sale]]*Table_2[[#This Row],[Price of One Product]]</f>
        <v>432</v>
      </c>
      <c r="K597" s="18">
        <f>Table_2[[#This Row],[Revenue-before discount]]*(1-Table_2[[#This Row],[Discount]])</f>
        <v>203.7820953899728</v>
      </c>
      <c r="L597" s="18">
        <f>Table_2[[#This Row],[Revenue]]*Table_2[[#This Row],[Discount]]</f>
        <v>107.65445094199139</v>
      </c>
    </row>
    <row r="598" spans="1:12" x14ac:dyDescent="0.3">
      <c r="A598" s="4" t="s">
        <v>1253</v>
      </c>
      <c r="B598" s="4" t="s">
        <v>1672</v>
      </c>
      <c r="C598" s="15">
        <v>44791</v>
      </c>
      <c r="D598" s="4" t="s">
        <v>1673</v>
      </c>
      <c r="E598" s="4" t="s">
        <v>1674</v>
      </c>
      <c r="F598" s="4">
        <v>65</v>
      </c>
      <c r="G598" s="4" t="s">
        <v>26</v>
      </c>
      <c r="H598" s="16">
        <v>12</v>
      </c>
      <c r="I598" s="17">
        <v>0.81029409939897767</v>
      </c>
      <c r="J598" s="4">
        <f>Table_2[[#This Row],[No of Products in one Sale]]*Table_2[[#This Row],[Price of One Product]]</f>
        <v>780</v>
      </c>
      <c r="K598" s="18">
        <f>Table_2[[#This Row],[Revenue-before discount]]*(1-Table_2[[#This Row],[Discount]])</f>
        <v>147.97060246879741</v>
      </c>
      <c r="L598" s="18">
        <f>Table_2[[#This Row],[Revenue]]*Table_2[[#This Row],[Discount]]</f>
        <v>119.89970606497833</v>
      </c>
    </row>
    <row r="599" spans="1:12" x14ac:dyDescent="0.3">
      <c r="A599" s="4" t="s">
        <v>1255</v>
      </c>
      <c r="B599" s="4" t="s">
        <v>1675</v>
      </c>
      <c r="C599" s="15">
        <v>44794</v>
      </c>
      <c r="D599" s="4" t="s">
        <v>1676</v>
      </c>
      <c r="E599" s="4" t="s">
        <v>1671</v>
      </c>
      <c r="F599" s="4">
        <v>250</v>
      </c>
      <c r="G599" s="4" t="s">
        <v>15</v>
      </c>
      <c r="H599" s="16">
        <v>3</v>
      </c>
      <c r="I599" s="17">
        <v>0.31185919237654469</v>
      </c>
      <c r="J599" s="4">
        <f>Table_2[[#This Row],[No of Products in one Sale]]*Table_2[[#This Row],[Price of One Product]]</f>
        <v>750</v>
      </c>
      <c r="K599" s="18">
        <f>Table_2[[#This Row],[Revenue-before discount]]*(1-Table_2[[#This Row],[Discount]])</f>
        <v>516.10560571759152</v>
      </c>
      <c r="L599" s="18">
        <f>Table_2[[#This Row],[Revenue]]*Table_2[[#This Row],[Discount]]</f>
        <v>160.9522773800955</v>
      </c>
    </row>
    <row r="600" spans="1:12" x14ac:dyDescent="0.3">
      <c r="A600" s="4" t="s">
        <v>1257</v>
      </c>
      <c r="B600" s="4" t="s">
        <v>1677</v>
      </c>
      <c r="C600" s="15">
        <v>44756</v>
      </c>
      <c r="D600" s="4" t="s">
        <v>1678</v>
      </c>
      <c r="E600" s="4" t="s">
        <v>1674</v>
      </c>
      <c r="F600" s="4">
        <v>130</v>
      </c>
      <c r="G600" s="4" t="s">
        <v>20</v>
      </c>
      <c r="H600" s="16">
        <v>4</v>
      </c>
      <c r="I600" s="17">
        <v>0.93308934010493105</v>
      </c>
      <c r="J600" s="4">
        <f>Table_2[[#This Row],[No of Products in one Sale]]*Table_2[[#This Row],[Price of One Product]]</f>
        <v>520</v>
      </c>
      <c r="K600" s="18">
        <f>Table_2[[#This Row],[Revenue-before discount]]*(1-Table_2[[#This Row],[Discount]])</f>
        <v>34.793543145435855</v>
      </c>
      <c r="L600" s="18">
        <f>Table_2[[#This Row],[Revenue]]*Table_2[[#This Row],[Discount]]</f>
        <v>32.465484213487187</v>
      </c>
    </row>
    <row r="601" spans="1:12" x14ac:dyDescent="0.3">
      <c r="A601" s="4" t="s">
        <v>1259</v>
      </c>
      <c r="B601" s="4" t="s">
        <v>1679</v>
      </c>
      <c r="C601" s="15">
        <v>44789</v>
      </c>
      <c r="D601" s="4" t="s">
        <v>1680</v>
      </c>
      <c r="E601" s="4" t="s">
        <v>1671</v>
      </c>
      <c r="F601" s="4">
        <v>60</v>
      </c>
      <c r="G601" s="4" t="s">
        <v>26</v>
      </c>
      <c r="H601" s="16">
        <v>11</v>
      </c>
      <c r="I601" s="17">
        <v>0.98688995610473051</v>
      </c>
      <c r="J601" s="4">
        <f>Table_2[[#This Row],[No of Products in one Sale]]*Table_2[[#This Row],[Price of One Product]]</f>
        <v>660</v>
      </c>
      <c r="K601" s="18">
        <f>Table_2[[#This Row],[Revenue-before discount]]*(1-Table_2[[#This Row],[Discount]])</f>
        <v>8.6526289708778599</v>
      </c>
      <c r="L601" s="18">
        <f>Table_2[[#This Row],[Revenue]]*Table_2[[#This Row],[Discount]]</f>
        <v>8.5391926252601706</v>
      </c>
    </row>
    <row r="602" spans="1:12" x14ac:dyDescent="0.3">
      <c r="A602" s="4" t="s">
        <v>1261</v>
      </c>
      <c r="B602" s="4" t="s">
        <v>1669</v>
      </c>
      <c r="C602" s="15">
        <v>44810</v>
      </c>
      <c r="D602" s="4" t="s">
        <v>1670</v>
      </c>
      <c r="E602" s="4" t="s">
        <v>1674</v>
      </c>
      <c r="F602" s="4">
        <v>72</v>
      </c>
      <c r="G602" s="4" t="s">
        <v>15</v>
      </c>
      <c r="H602" s="16">
        <v>3</v>
      </c>
      <c r="I602" s="17">
        <v>0.79867568518269294</v>
      </c>
      <c r="J602" s="4">
        <f>Table_2[[#This Row],[No of Products in one Sale]]*Table_2[[#This Row],[Price of One Product]]</f>
        <v>216</v>
      </c>
      <c r="K602" s="18">
        <f>Table_2[[#This Row],[Revenue-before discount]]*(1-Table_2[[#This Row],[Discount]])</f>
        <v>43.486052000538322</v>
      </c>
      <c r="L602" s="18">
        <f>Table_2[[#This Row],[Revenue]]*Table_2[[#This Row],[Discount]]</f>
        <v>34.731252377420162</v>
      </c>
    </row>
    <row r="603" spans="1:12" x14ac:dyDescent="0.3">
      <c r="A603" s="4" t="s">
        <v>1263</v>
      </c>
      <c r="B603" s="4" t="s">
        <v>1672</v>
      </c>
      <c r="C603" s="15">
        <v>44798</v>
      </c>
      <c r="D603" s="4" t="s">
        <v>1673</v>
      </c>
      <c r="E603" s="4" t="s">
        <v>1671</v>
      </c>
      <c r="F603" s="4">
        <v>65</v>
      </c>
      <c r="G603" s="4" t="s">
        <v>20</v>
      </c>
      <c r="H603" s="16">
        <v>8</v>
      </c>
      <c r="I603" s="17">
        <v>0.97979090110498468</v>
      </c>
      <c r="J603" s="4">
        <f>Table_2[[#This Row],[No of Products in one Sale]]*Table_2[[#This Row],[Price of One Product]]</f>
        <v>520</v>
      </c>
      <c r="K603" s="18">
        <f>Table_2[[#This Row],[Revenue-before discount]]*(1-Table_2[[#This Row],[Discount]])</f>
        <v>10.508731425407966</v>
      </c>
      <c r="L603" s="18">
        <f>Table_2[[#This Row],[Revenue]]*Table_2[[#This Row],[Discount]]</f>
        <v>10.296359432770741</v>
      </c>
    </row>
    <row r="604" spans="1:12" x14ac:dyDescent="0.3">
      <c r="A604" s="4" t="s">
        <v>1265</v>
      </c>
      <c r="B604" s="4" t="s">
        <v>1675</v>
      </c>
      <c r="C604" s="15">
        <v>44791</v>
      </c>
      <c r="D604" s="4" t="s">
        <v>1676</v>
      </c>
      <c r="E604" s="4" t="s">
        <v>1674</v>
      </c>
      <c r="F604" s="4">
        <v>250</v>
      </c>
      <c r="G604" s="4" t="s">
        <v>26</v>
      </c>
      <c r="H604" s="16">
        <v>3</v>
      </c>
      <c r="I604" s="17">
        <v>0.19789372257094939</v>
      </c>
      <c r="J604" s="4">
        <f>Table_2[[#This Row],[No of Products in one Sale]]*Table_2[[#This Row],[Price of One Product]]</f>
        <v>750</v>
      </c>
      <c r="K604" s="18">
        <f>Table_2[[#This Row],[Revenue-before discount]]*(1-Table_2[[#This Row],[Discount]])</f>
        <v>601.57970807178799</v>
      </c>
      <c r="L604" s="18">
        <f>Table_2[[#This Row],[Revenue]]*Table_2[[#This Row],[Discount]]</f>
        <v>119.04884785347114</v>
      </c>
    </row>
    <row r="605" spans="1:12" x14ac:dyDescent="0.3">
      <c r="A605" s="4" t="s">
        <v>1267</v>
      </c>
      <c r="B605" s="4" t="s">
        <v>1677</v>
      </c>
      <c r="C605" s="15">
        <v>44796</v>
      </c>
      <c r="D605" s="4" t="s">
        <v>1678</v>
      </c>
      <c r="E605" s="4" t="s">
        <v>1671</v>
      </c>
      <c r="F605" s="4">
        <v>130</v>
      </c>
      <c r="G605" s="4" t="s">
        <v>15</v>
      </c>
      <c r="H605" s="16">
        <v>2</v>
      </c>
      <c r="I605" s="17">
        <v>0.89477008820211468</v>
      </c>
      <c r="J605" s="4">
        <f>Table_2[[#This Row],[No of Products in one Sale]]*Table_2[[#This Row],[Price of One Product]]</f>
        <v>260</v>
      </c>
      <c r="K605" s="18">
        <f>Table_2[[#This Row],[Revenue-before discount]]*(1-Table_2[[#This Row],[Discount]])</f>
        <v>27.359777067450185</v>
      </c>
      <c r="L605" s="18">
        <f>Table_2[[#This Row],[Revenue]]*Table_2[[#This Row],[Discount]]</f>
        <v>24.480710139832595</v>
      </c>
    </row>
    <row r="606" spans="1:12" x14ac:dyDescent="0.3">
      <c r="A606" s="4" t="s">
        <v>1269</v>
      </c>
      <c r="B606" s="4" t="s">
        <v>1669</v>
      </c>
      <c r="C606" s="15">
        <v>44810</v>
      </c>
      <c r="D606" s="4" t="s">
        <v>1670</v>
      </c>
      <c r="E606" s="4" t="s">
        <v>1674</v>
      </c>
      <c r="F606" s="4">
        <v>72</v>
      </c>
      <c r="G606" s="4" t="s">
        <v>20</v>
      </c>
      <c r="H606" s="16">
        <v>12</v>
      </c>
      <c r="I606" s="17">
        <v>0.29686332741533317</v>
      </c>
      <c r="J606" s="4">
        <f>Table_2[[#This Row],[No of Products in one Sale]]*Table_2[[#This Row],[Price of One Product]]</f>
        <v>864</v>
      </c>
      <c r="K606" s="18">
        <f>Table_2[[#This Row],[Revenue-before discount]]*(1-Table_2[[#This Row],[Discount]])</f>
        <v>607.51008511315217</v>
      </c>
      <c r="L606" s="18">
        <f>Table_2[[#This Row],[Revenue]]*Table_2[[#This Row],[Discount]]</f>
        <v>180.3474653050626</v>
      </c>
    </row>
    <row r="607" spans="1:12" x14ac:dyDescent="0.3">
      <c r="A607" s="4" t="s">
        <v>1271</v>
      </c>
      <c r="B607" s="4" t="s">
        <v>1672</v>
      </c>
      <c r="C607" s="15">
        <v>44791</v>
      </c>
      <c r="D607" s="4" t="s">
        <v>1673</v>
      </c>
      <c r="E607" s="4" t="s">
        <v>1671</v>
      </c>
      <c r="F607" s="4">
        <v>65</v>
      </c>
      <c r="G607" s="4" t="s">
        <v>26</v>
      </c>
      <c r="H607" s="16">
        <v>13</v>
      </c>
      <c r="I607" s="17">
        <v>5.7104295581188014E-2</v>
      </c>
      <c r="J607" s="4">
        <f>Table_2[[#This Row],[No of Products in one Sale]]*Table_2[[#This Row],[Price of One Product]]</f>
        <v>845</v>
      </c>
      <c r="K607" s="18">
        <f>Table_2[[#This Row],[Revenue-before discount]]*(1-Table_2[[#This Row],[Discount]])</f>
        <v>796.74687023389617</v>
      </c>
      <c r="L607" s="18">
        <f>Table_2[[#This Row],[Revenue]]*Table_2[[#This Row],[Discount]]</f>
        <v>45.497668781222856</v>
      </c>
    </row>
    <row r="608" spans="1:12" x14ac:dyDescent="0.3">
      <c r="A608" s="4" t="s">
        <v>1273</v>
      </c>
      <c r="B608" s="4" t="s">
        <v>1675</v>
      </c>
      <c r="C608" s="15">
        <v>44797</v>
      </c>
      <c r="D608" s="4" t="s">
        <v>1676</v>
      </c>
      <c r="E608" s="4" t="s">
        <v>1674</v>
      </c>
      <c r="F608" s="4">
        <v>250</v>
      </c>
      <c r="G608" s="4" t="s">
        <v>15</v>
      </c>
      <c r="H608" s="16">
        <v>2</v>
      </c>
      <c r="I608" s="17">
        <v>0.78423223136655795</v>
      </c>
      <c r="J608" s="4">
        <f>Table_2[[#This Row],[No of Products in one Sale]]*Table_2[[#This Row],[Price of One Product]]</f>
        <v>500</v>
      </c>
      <c r="K608" s="18">
        <f>Table_2[[#This Row],[Revenue-before discount]]*(1-Table_2[[#This Row],[Discount]])</f>
        <v>107.88388431672102</v>
      </c>
      <c r="L608" s="18">
        <f>Table_2[[#This Row],[Revenue]]*Table_2[[#This Row],[Discount]]</f>
        <v>84.606019326193731</v>
      </c>
    </row>
    <row r="609" spans="1:12" x14ac:dyDescent="0.3">
      <c r="A609" s="4" t="s">
        <v>1275</v>
      </c>
      <c r="B609" s="4" t="s">
        <v>1677</v>
      </c>
      <c r="C609" s="15">
        <v>44777</v>
      </c>
      <c r="D609" s="4" t="s">
        <v>1678</v>
      </c>
      <c r="E609" s="4" t="s">
        <v>1671</v>
      </c>
      <c r="F609" s="4">
        <v>130</v>
      </c>
      <c r="G609" s="4" t="s">
        <v>20</v>
      </c>
      <c r="H609" s="16">
        <v>4</v>
      </c>
      <c r="I609" s="17">
        <v>0.64428973137308154</v>
      </c>
      <c r="J609" s="4">
        <f>Table_2[[#This Row],[No of Products in one Sale]]*Table_2[[#This Row],[Price of One Product]]</f>
        <v>520</v>
      </c>
      <c r="K609" s="18">
        <f>Table_2[[#This Row],[Revenue-before discount]]*(1-Table_2[[#This Row],[Discount]])</f>
        <v>184.9693396859976</v>
      </c>
      <c r="L609" s="18">
        <f>Table_2[[#This Row],[Revenue]]*Table_2[[#This Row],[Discount]]</f>
        <v>119.17384617854766</v>
      </c>
    </row>
    <row r="610" spans="1:12" x14ac:dyDescent="0.3">
      <c r="A610" s="4" t="s">
        <v>1277</v>
      </c>
      <c r="B610" s="4" t="s">
        <v>1679</v>
      </c>
      <c r="C610" s="15">
        <v>44802</v>
      </c>
      <c r="D610" s="4" t="s">
        <v>1680</v>
      </c>
      <c r="E610" s="4" t="s">
        <v>1671</v>
      </c>
      <c r="F610" s="4">
        <v>60</v>
      </c>
      <c r="G610" s="4" t="s">
        <v>26</v>
      </c>
      <c r="H610" s="16">
        <v>4</v>
      </c>
      <c r="I610" s="17">
        <v>0.2657374422428872</v>
      </c>
      <c r="J610" s="4">
        <f>Table_2[[#This Row],[No of Products in one Sale]]*Table_2[[#This Row],[Price of One Product]]</f>
        <v>240</v>
      </c>
      <c r="K610" s="18">
        <f>Table_2[[#This Row],[Revenue-before discount]]*(1-Table_2[[#This Row],[Discount]])</f>
        <v>176.22301386170707</v>
      </c>
      <c r="L610" s="18">
        <f>Table_2[[#This Row],[Revenue]]*Table_2[[#This Row],[Discount]]</f>
        <v>46.829052967942893</v>
      </c>
    </row>
    <row r="611" spans="1:12" x14ac:dyDescent="0.3">
      <c r="A611" s="4" t="s">
        <v>1279</v>
      </c>
      <c r="B611" s="4" t="s">
        <v>1681</v>
      </c>
      <c r="C611" s="15">
        <v>44758</v>
      </c>
      <c r="D611" s="4" t="s">
        <v>1682</v>
      </c>
      <c r="E611" s="4" t="s">
        <v>1674</v>
      </c>
      <c r="F611" s="4">
        <v>95</v>
      </c>
      <c r="G611" s="4" t="s">
        <v>15</v>
      </c>
      <c r="H611" s="16">
        <v>8</v>
      </c>
      <c r="I611" s="17">
        <v>4.5593304859132489E-2</v>
      </c>
      <c r="J611" s="4">
        <f>Table_2[[#This Row],[No of Products in one Sale]]*Table_2[[#This Row],[Price of One Product]]</f>
        <v>760</v>
      </c>
      <c r="K611" s="18">
        <f>Table_2[[#This Row],[Revenue-before discount]]*(1-Table_2[[#This Row],[Discount]])</f>
        <v>725.34908830705933</v>
      </c>
      <c r="L611" s="18">
        <f>Table_2[[#This Row],[Revenue]]*Table_2[[#This Row],[Discount]]</f>
        <v>33.07106211247757</v>
      </c>
    </row>
    <row r="612" spans="1:12" x14ac:dyDescent="0.3">
      <c r="A612" s="4" t="s">
        <v>1281</v>
      </c>
      <c r="B612" s="4" t="s">
        <v>1669</v>
      </c>
      <c r="C612" s="15">
        <v>44768</v>
      </c>
      <c r="D612" s="4" t="s">
        <v>1670</v>
      </c>
      <c r="E612" s="4" t="s">
        <v>1674</v>
      </c>
      <c r="F612" s="4">
        <v>72</v>
      </c>
      <c r="G612" s="4" t="s">
        <v>20</v>
      </c>
      <c r="H612" s="16">
        <v>10</v>
      </c>
      <c r="I612" s="17">
        <v>0.32881916998973881</v>
      </c>
      <c r="J612" s="4">
        <f>Table_2[[#This Row],[No of Products in one Sale]]*Table_2[[#This Row],[Price of One Product]]</f>
        <v>720</v>
      </c>
      <c r="K612" s="18">
        <f>Table_2[[#This Row],[Revenue-before discount]]*(1-Table_2[[#This Row],[Discount]])</f>
        <v>483.25019760738803</v>
      </c>
      <c r="L612" s="18">
        <f>Table_2[[#This Row],[Revenue]]*Table_2[[#This Row],[Discount]]</f>
        <v>158.9019288746386</v>
      </c>
    </row>
    <row r="613" spans="1:12" x14ac:dyDescent="0.3">
      <c r="A613" s="4" t="s">
        <v>1283</v>
      </c>
      <c r="B613" s="4" t="s">
        <v>1672</v>
      </c>
      <c r="C613" s="15">
        <v>44756</v>
      </c>
      <c r="D613" s="4" t="s">
        <v>1673</v>
      </c>
      <c r="E613" s="4" t="s">
        <v>1674</v>
      </c>
      <c r="F613" s="4">
        <v>65</v>
      </c>
      <c r="G613" s="4" t="s">
        <v>26</v>
      </c>
      <c r="H613" s="16">
        <v>7</v>
      </c>
      <c r="I613" s="17">
        <v>2.4215638116974691E-2</v>
      </c>
      <c r="J613" s="4">
        <f>Table_2[[#This Row],[No of Products in one Sale]]*Table_2[[#This Row],[Price of One Product]]</f>
        <v>455</v>
      </c>
      <c r="K613" s="18">
        <f>Table_2[[#This Row],[Revenue-before discount]]*(1-Table_2[[#This Row],[Discount]])</f>
        <v>443.98188465677651</v>
      </c>
      <c r="L613" s="18">
        <f>Table_2[[#This Row],[Revenue]]*Table_2[[#This Row],[Discount]]</f>
        <v>10.751304649340899</v>
      </c>
    </row>
    <row r="614" spans="1:12" x14ac:dyDescent="0.3">
      <c r="A614" s="4" t="s">
        <v>1285</v>
      </c>
      <c r="B614" s="4" t="s">
        <v>1675</v>
      </c>
      <c r="C614" s="15">
        <v>44809</v>
      </c>
      <c r="D614" s="4" t="s">
        <v>1676</v>
      </c>
      <c r="E614" s="4" t="s">
        <v>1671</v>
      </c>
      <c r="F614" s="4">
        <v>250</v>
      </c>
      <c r="G614" s="4" t="s">
        <v>15</v>
      </c>
      <c r="H614" s="16">
        <v>3</v>
      </c>
      <c r="I614" s="17">
        <v>0.3449160156764387</v>
      </c>
      <c r="J614" s="4">
        <f>Table_2[[#This Row],[No of Products in one Sale]]*Table_2[[#This Row],[Price of One Product]]</f>
        <v>750</v>
      </c>
      <c r="K614" s="18">
        <f>Table_2[[#This Row],[Revenue-before discount]]*(1-Table_2[[#This Row],[Discount]])</f>
        <v>491.312988242671</v>
      </c>
      <c r="L614" s="18">
        <f>Table_2[[#This Row],[Revenue]]*Table_2[[#This Row],[Discount]]</f>
        <v>169.46171835474706</v>
      </c>
    </row>
    <row r="615" spans="1:12" x14ac:dyDescent="0.3">
      <c r="A615" s="4" t="s">
        <v>1287</v>
      </c>
      <c r="B615" s="4" t="s">
        <v>1677</v>
      </c>
      <c r="C615" s="15">
        <v>44801</v>
      </c>
      <c r="D615" s="4" t="s">
        <v>1678</v>
      </c>
      <c r="E615" s="4" t="s">
        <v>1671</v>
      </c>
      <c r="F615" s="4">
        <v>130</v>
      </c>
      <c r="G615" s="4" t="s">
        <v>20</v>
      </c>
      <c r="H615" s="16">
        <v>6</v>
      </c>
      <c r="I615" s="17">
        <v>0.67397974880049472</v>
      </c>
      <c r="J615" s="4">
        <f>Table_2[[#This Row],[No of Products in one Sale]]*Table_2[[#This Row],[Price of One Product]]</f>
        <v>780</v>
      </c>
      <c r="K615" s="18">
        <f>Table_2[[#This Row],[Revenue-before discount]]*(1-Table_2[[#This Row],[Discount]])</f>
        <v>254.29579593561411</v>
      </c>
      <c r="L615" s="18">
        <f>Table_2[[#This Row],[Revenue]]*Table_2[[#This Row],[Discount]]</f>
        <v>171.39021666570707</v>
      </c>
    </row>
    <row r="616" spans="1:12" x14ac:dyDescent="0.3">
      <c r="A616" s="4" t="s">
        <v>1289</v>
      </c>
      <c r="B616" s="4" t="s">
        <v>1669</v>
      </c>
      <c r="C616" s="15">
        <v>44794</v>
      </c>
      <c r="D616" s="4" t="s">
        <v>1670</v>
      </c>
      <c r="E616" s="4" t="s">
        <v>1671</v>
      </c>
      <c r="F616" s="4">
        <v>72</v>
      </c>
      <c r="G616" s="4" t="s">
        <v>26</v>
      </c>
      <c r="H616" s="16">
        <v>7</v>
      </c>
      <c r="I616" s="17">
        <v>0.78349158040154387</v>
      </c>
      <c r="J616" s="4">
        <f>Table_2[[#This Row],[No of Products in one Sale]]*Table_2[[#This Row],[Price of One Product]]</f>
        <v>504</v>
      </c>
      <c r="K616" s="18">
        <f>Table_2[[#This Row],[Revenue-before discount]]*(1-Table_2[[#This Row],[Discount]])</f>
        <v>109.12024347762188</v>
      </c>
      <c r="L616" s="18">
        <f>Table_2[[#This Row],[Revenue]]*Table_2[[#This Row],[Discount]]</f>
        <v>85.494792016083224</v>
      </c>
    </row>
    <row r="617" spans="1:12" x14ac:dyDescent="0.3">
      <c r="A617" s="4" t="s">
        <v>1291</v>
      </c>
      <c r="B617" s="4" t="s">
        <v>1672</v>
      </c>
      <c r="C617" s="15">
        <v>44792</v>
      </c>
      <c r="D617" s="4" t="s">
        <v>1673</v>
      </c>
      <c r="E617" s="4" t="s">
        <v>1671</v>
      </c>
      <c r="F617" s="4">
        <v>65</v>
      </c>
      <c r="G617" s="4" t="s">
        <v>15</v>
      </c>
      <c r="H617" s="16">
        <v>3</v>
      </c>
      <c r="I617" s="17">
        <v>0.44439297276840939</v>
      </c>
      <c r="J617" s="4">
        <f>Table_2[[#This Row],[No of Products in one Sale]]*Table_2[[#This Row],[Price of One Product]]</f>
        <v>195</v>
      </c>
      <c r="K617" s="18">
        <f>Table_2[[#This Row],[Revenue-before discount]]*(1-Table_2[[#This Row],[Discount]])</f>
        <v>108.34337031016017</v>
      </c>
      <c r="L617" s="18">
        <f>Table_2[[#This Row],[Revenue]]*Table_2[[#This Row],[Discount]]</f>
        <v>48.147032411880701</v>
      </c>
    </row>
    <row r="618" spans="1:12" x14ac:dyDescent="0.3">
      <c r="A618" s="4" t="s">
        <v>1293</v>
      </c>
      <c r="B618" s="4" t="s">
        <v>1675</v>
      </c>
      <c r="C618" s="15">
        <v>44770</v>
      </c>
      <c r="D618" s="4" t="s">
        <v>1676</v>
      </c>
      <c r="E618" s="4" t="s">
        <v>1671</v>
      </c>
      <c r="F618" s="4">
        <v>250</v>
      </c>
      <c r="G618" s="4" t="s">
        <v>20</v>
      </c>
      <c r="H618" s="16">
        <v>1</v>
      </c>
      <c r="I618" s="17">
        <v>0.77309669374228662</v>
      </c>
      <c r="J618" s="4">
        <f>Table_2[[#This Row],[No of Products in one Sale]]*Table_2[[#This Row],[Price of One Product]]</f>
        <v>250</v>
      </c>
      <c r="K618" s="18">
        <f>Table_2[[#This Row],[Revenue-before discount]]*(1-Table_2[[#This Row],[Discount]])</f>
        <v>56.725826564428345</v>
      </c>
      <c r="L618" s="18">
        <f>Table_2[[#This Row],[Revenue]]*Table_2[[#This Row],[Discount]]</f>
        <v>43.854548966757925</v>
      </c>
    </row>
    <row r="619" spans="1:12" x14ac:dyDescent="0.3">
      <c r="A619" s="4" t="s">
        <v>1295</v>
      </c>
      <c r="B619" s="4" t="s">
        <v>1677</v>
      </c>
      <c r="C619" s="15">
        <v>44761</v>
      </c>
      <c r="D619" s="4" t="s">
        <v>1678</v>
      </c>
      <c r="E619" s="4" t="s">
        <v>1671</v>
      </c>
      <c r="F619" s="4">
        <v>130</v>
      </c>
      <c r="G619" s="4" t="s">
        <v>26</v>
      </c>
      <c r="H619" s="16">
        <v>5</v>
      </c>
      <c r="I619" s="17">
        <v>0.66428667692584198</v>
      </c>
      <c r="J619" s="4">
        <f>Table_2[[#This Row],[No of Products in one Sale]]*Table_2[[#This Row],[Price of One Product]]</f>
        <v>650</v>
      </c>
      <c r="K619" s="18">
        <f>Table_2[[#This Row],[Revenue-before discount]]*(1-Table_2[[#This Row],[Discount]])</f>
        <v>218.2136599982027</v>
      </c>
      <c r="L619" s="18">
        <f>Table_2[[#This Row],[Revenue]]*Table_2[[#This Row],[Discount]]</f>
        <v>144.95642706003161</v>
      </c>
    </row>
    <row r="620" spans="1:12" x14ac:dyDescent="0.3">
      <c r="A620" s="4" t="s">
        <v>1297</v>
      </c>
      <c r="B620" s="4" t="s">
        <v>1679</v>
      </c>
      <c r="C620" s="15">
        <v>44773</v>
      </c>
      <c r="D620" s="4" t="s">
        <v>1680</v>
      </c>
      <c r="E620" s="4" t="s">
        <v>1671</v>
      </c>
      <c r="F620" s="4">
        <v>60</v>
      </c>
      <c r="G620" s="4" t="s">
        <v>15</v>
      </c>
      <c r="H620" s="16">
        <v>7</v>
      </c>
      <c r="I620" s="17">
        <v>0.89019579140841343</v>
      </c>
      <c r="J620" s="4">
        <f>Table_2[[#This Row],[No of Products in one Sale]]*Table_2[[#This Row],[Price of One Product]]</f>
        <v>420</v>
      </c>
      <c r="K620" s="18">
        <f>Table_2[[#This Row],[Revenue-before discount]]*(1-Table_2[[#This Row],[Discount]])</f>
        <v>46.117767608466359</v>
      </c>
      <c r="L620" s="18">
        <f>Table_2[[#This Row],[Revenue]]*Table_2[[#This Row],[Discount]]</f>
        <v>41.053842634208003</v>
      </c>
    </row>
    <row r="621" spans="1:12" x14ac:dyDescent="0.3">
      <c r="A621" s="4" t="s">
        <v>1299</v>
      </c>
      <c r="B621" s="4" t="s">
        <v>1669</v>
      </c>
      <c r="C621" s="15">
        <v>44766</v>
      </c>
      <c r="D621" s="4" t="s">
        <v>1670</v>
      </c>
      <c r="E621" s="4" t="s">
        <v>1671</v>
      </c>
      <c r="F621" s="4">
        <v>72</v>
      </c>
      <c r="G621" s="4" t="s">
        <v>20</v>
      </c>
      <c r="H621" s="16">
        <v>7</v>
      </c>
      <c r="I621" s="17">
        <v>0.64112818648110703</v>
      </c>
      <c r="J621" s="4">
        <f>Table_2[[#This Row],[No of Products in one Sale]]*Table_2[[#This Row],[Price of One Product]]</f>
        <v>504</v>
      </c>
      <c r="K621" s="18">
        <f>Table_2[[#This Row],[Revenue-before discount]]*(1-Table_2[[#This Row],[Discount]])</f>
        <v>180.87139401352206</v>
      </c>
      <c r="L621" s="18">
        <f>Table_2[[#This Row],[Revenue]]*Table_2[[#This Row],[Discount]]</f>
        <v>115.96174883019916</v>
      </c>
    </row>
    <row r="622" spans="1:12" x14ac:dyDescent="0.3">
      <c r="A622" s="4" t="s">
        <v>1301</v>
      </c>
      <c r="B622" s="4" t="s">
        <v>1672</v>
      </c>
      <c r="C622" s="15">
        <v>44793</v>
      </c>
      <c r="D622" s="4" t="s">
        <v>1673</v>
      </c>
      <c r="E622" s="4" t="s">
        <v>1671</v>
      </c>
      <c r="F622" s="4">
        <v>65</v>
      </c>
      <c r="G622" s="4" t="s">
        <v>26</v>
      </c>
      <c r="H622" s="16">
        <v>11</v>
      </c>
      <c r="I622" s="17">
        <v>0.38534683929701052</v>
      </c>
      <c r="J622" s="4">
        <f>Table_2[[#This Row],[No of Products in one Sale]]*Table_2[[#This Row],[Price of One Product]]</f>
        <v>715</v>
      </c>
      <c r="K622" s="18">
        <f>Table_2[[#This Row],[Revenue-before discount]]*(1-Table_2[[#This Row],[Discount]])</f>
        <v>439.47700990263746</v>
      </c>
      <c r="L622" s="18">
        <f>Table_2[[#This Row],[Revenue]]*Table_2[[#This Row],[Discount]]</f>
        <v>169.35107670968233</v>
      </c>
    </row>
    <row r="623" spans="1:12" x14ac:dyDescent="0.3">
      <c r="A623" s="4" t="s">
        <v>1303</v>
      </c>
      <c r="B623" s="4" t="s">
        <v>1675</v>
      </c>
      <c r="C623" s="15">
        <v>44769</v>
      </c>
      <c r="D623" s="4" t="s">
        <v>1676</v>
      </c>
      <c r="E623" s="4" t="s">
        <v>1674</v>
      </c>
      <c r="F623" s="4">
        <v>250</v>
      </c>
      <c r="G623" s="4" t="s">
        <v>15</v>
      </c>
      <c r="H623" s="16">
        <v>1</v>
      </c>
      <c r="I623" s="17">
        <v>0.48080764655985908</v>
      </c>
      <c r="J623" s="4">
        <f>Table_2[[#This Row],[No of Products in one Sale]]*Table_2[[#This Row],[Price of One Product]]</f>
        <v>250</v>
      </c>
      <c r="K623" s="18">
        <f>Table_2[[#This Row],[Revenue-before discount]]*(1-Table_2[[#This Row],[Discount]])</f>
        <v>129.79808836003522</v>
      </c>
      <c r="L623" s="18">
        <f>Table_2[[#This Row],[Revenue]]*Table_2[[#This Row],[Discount]]</f>
        <v>62.407913392357173</v>
      </c>
    </row>
    <row r="624" spans="1:12" x14ac:dyDescent="0.3">
      <c r="A624" s="4" t="s">
        <v>1305</v>
      </c>
      <c r="B624" s="4" t="s">
        <v>1677</v>
      </c>
      <c r="C624" s="15">
        <v>44758</v>
      </c>
      <c r="D624" s="4" t="s">
        <v>1678</v>
      </c>
      <c r="E624" s="4" t="s">
        <v>1671</v>
      </c>
      <c r="F624" s="4">
        <v>130</v>
      </c>
      <c r="G624" s="4" t="s">
        <v>20</v>
      </c>
      <c r="H624" s="16">
        <v>5</v>
      </c>
      <c r="I624" s="17">
        <v>0.18665692948416768</v>
      </c>
      <c r="J624" s="4">
        <f>Table_2[[#This Row],[No of Products in one Sale]]*Table_2[[#This Row],[Price of One Product]]</f>
        <v>650</v>
      </c>
      <c r="K624" s="18">
        <f>Table_2[[#This Row],[Revenue-before discount]]*(1-Table_2[[#This Row],[Discount]])</f>
        <v>528.67299583529098</v>
      </c>
      <c r="L624" s="18">
        <f>Table_2[[#This Row],[Revenue]]*Table_2[[#This Row],[Discount]]</f>
        <v>98.680478103811581</v>
      </c>
    </row>
    <row r="625" spans="1:12" x14ac:dyDescent="0.3">
      <c r="A625" s="4" t="s">
        <v>1307</v>
      </c>
      <c r="B625" s="4" t="s">
        <v>1669</v>
      </c>
      <c r="C625" s="15">
        <v>44803</v>
      </c>
      <c r="D625" s="4" t="s">
        <v>1670</v>
      </c>
      <c r="E625" s="4" t="s">
        <v>1671</v>
      </c>
      <c r="F625" s="4">
        <v>72</v>
      </c>
      <c r="G625" s="4" t="s">
        <v>26</v>
      </c>
      <c r="H625" s="16">
        <v>11</v>
      </c>
      <c r="I625" s="17">
        <v>6.0400857133725561E-2</v>
      </c>
      <c r="J625" s="4">
        <f>Table_2[[#This Row],[No of Products in one Sale]]*Table_2[[#This Row],[Price of One Product]]</f>
        <v>792</v>
      </c>
      <c r="K625" s="18">
        <f>Table_2[[#This Row],[Revenue-before discount]]*(1-Table_2[[#This Row],[Discount]])</f>
        <v>744.16252115008933</v>
      </c>
      <c r="L625" s="18">
        <f>Table_2[[#This Row],[Revenue]]*Table_2[[#This Row],[Discount]]</f>
        <v>44.948054124259571</v>
      </c>
    </row>
    <row r="626" spans="1:12" x14ac:dyDescent="0.3">
      <c r="A626" s="4" t="s">
        <v>1309</v>
      </c>
      <c r="B626" s="4" t="s">
        <v>1672</v>
      </c>
      <c r="C626" s="15">
        <v>44808</v>
      </c>
      <c r="D626" s="4" t="s">
        <v>1673</v>
      </c>
      <c r="E626" s="4" t="s">
        <v>1671</v>
      </c>
      <c r="F626" s="4">
        <v>65</v>
      </c>
      <c r="G626" s="4" t="s">
        <v>15</v>
      </c>
      <c r="H626" s="16">
        <v>7</v>
      </c>
      <c r="I626" s="17">
        <v>0.32543571706010865</v>
      </c>
      <c r="J626" s="4">
        <f>Table_2[[#This Row],[No of Products in one Sale]]*Table_2[[#This Row],[Price of One Product]]</f>
        <v>455</v>
      </c>
      <c r="K626" s="18">
        <f>Table_2[[#This Row],[Revenue-before discount]]*(1-Table_2[[#This Row],[Discount]])</f>
        <v>306.92674873765054</v>
      </c>
      <c r="L626" s="18">
        <f>Table_2[[#This Row],[Revenue]]*Table_2[[#This Row],[Discount]]</f>
        <v>99.884926560365102</v>
      </c>
    </row>
    <row r="627" spans="1:12" x14ac:dyDescent="0.3">
      <c r="A627" s="4" t="s">
        <v>1311</v>
      </c>
      <c r="B627" s="4" t="s">
        <v>1675</v>
      </c>
      <c r="C627" s="15">
        <v>44784</v>
      </c>
      <c r="D627" s="4" t="s">
        <v>1676</v>
      </c>
      <c r="E627" s="4" t="s">
        <v>1671</v>
      </c>
      <c r="F627" s="4">
        <v>250</v>
      </c>
      <c r="G627" s="4" t="s">
        <v>20</v>
      </c>
      <c r="H627" s="16">
        <v>2</v>
      </c>
      <c r="I627" s="17">
        <v>0.10490336277458856</v>
      </c>
      <c r="J627" s="4">
        <f>Table_2[[#This Row],[No of Products in one Sale]]*Table_2[[#This Row],[Price of One Product]]</f>
        <v>500</v>
      </c>
      <c r="K627" s="18">
        <f>Table_2[[#This Row],[Revenue-before discount]]*(1-Table_2[[#This Row],[Discount]])</f>
        <v>447.54831861270571</v>
      </c>
      <c r="L627" s="18">
        <f>Table_2[[#This Row],[Revenue]]*Table_2[[#This Row],[Discount]]</f>
        <v>46.949323626585816</v>
      </c>
    </row>
    <row r="628" spans="1:12" x14ac:dyDescent="0.3">
      <c r="A628" s="4" t="s">
        <v>1313</v>
      </c>
      <c r="B628" s="4" t="s">
        <v>1677</v>
      </c>
      <c r="C628" s="15">
        <v>44764</v>
      </c>
      <c r="D628" s="4" t="s">
        <v>1678</v>
      </c>
      <c r="E628" s="4" t="s">
        <v>1671</v>
      </c>
      <c r="F628" s="4">
        <v>130</v>
      </c>
      <c r="G628" s="4" t="s">
        <v>26</v>
      </c>
      <c r="H628" s="16">
        <v>3</v>
      </c>
      <c r="I628" s="17">
        <v>0.26876987161759303</v>
      </c>
      <c r="J628" s="4">
        <f>Table_2[[#This Row],[No of Products in one Sale]]*Table_2[[#This Row],[Price of One Product]]</f>
        <v>390</v>
      </c>
      <c r="K628" s="18">
        <f>Table_2[[#This Row],[Revenue-before discount]]*(1-Table_2[[#This Row],[Discount]])</f>
        <v>285.17975006913872</v>
      </c>
      <c r="L628" s="18">
        <f>Table_2[[#This Row],[Revenue]]*Table_2[[#This Row],[Discount]]</f>
        <v>76.647724814019682</v>
      </c>
    </row>
    <row r="629" spans="1:12" x14ac:dyDescent="0.3">
      <c r="A629" s="4" t="s">
        <v>1315</v>
      </c>
      <c r="B629" s="4" t="s">
        <v>1679</v>
      </c>
      <c r="C629" s="15">
        <v>44795</v>
      </c>
      <c r="D629" s="4" t="s">
        <v>1680</v>
      </c>
      <c r="E629" s="4" t="s">
        <v>1674</v>
      </c>
      <c r="F629" s="4">
        <v>60</v>
      </c>
      <c r="G629" s="4" t="s">
        <v>15</v>
      </c>
      <c r="H629" s="16">
        <v>4</v>
      </c>
      <c r="I629" s="17">
        <v>0.45521365622766541</v>
      </c>
      <c r="J629" s="4">
        <f>Table_2[[#This Row],[No of Products in one Sale]]*Table_2[[#This Row],[Price of One Product]]</f>
        <v>240</v>
      </c>
      <c r="K629" s="18">
        <f>Table_2[[#This Row],[Revenue-before discount]]*(1-Table_2[[#This Row],[Discount]])</f>
        <v>130.74872250536029</v>
      </c>
      <c r="L629" s="18">
        <f>Table_2[[#This Row],[Revenue]]*Table_2[[#This Row],[Discount]]</f>
        <v>59.518604018761501</v>
      </c>
    </row>
    <row r="630" spans="1:12" x14ac:dyDescent="0.3">
      <c r="A630" s="4" t="s">
        <v>1317</v>
      </c>
      <c r="B630" s="4" t="s">
        <v>1681</v>
      </c>
      <c r="C630" s="15">
        <v>44799</v>
      </c>
      <c r="D630" s="4" t="s">
        <v>1682</v>
      </c>
      <c r="E630" s="4" t="s">
        <v>1671</v>
      </c>
      <c r="F630" s="4">
        <v>95</v>
      </c>
      <c r="G630" s="4" t="s">
        <v>20</v>
      </c>
      <c r="H630" s="16">
        <v>4</v>
      </c>
      <c r="I630" s="17">
        <v>0.73848202253856154</v>
      </c>
      <c r="J630" s="4">
        <f>Table_2[[#This Row],[No of Products in one Sale]]*Table_2[[#This Row],[Price of One Product]]</f>
        <v>380</v>
      </c>
      <c r="K630" s="18">
        <f>Table_2[[#This Row],[Revenue-before discount]]*(1-Table_2[[#This Row],[Discount]])</f>
        <v>99.376831435346617</v>
      </c>
      <c r="L630" s="18">
        <f>Table_2[[#This Row],[Revenue]]*Table_2[[#This Row],[Discount]]</f>
        <v>73.388003471848478</v>
      </c>
    </row>
    <row r="631" spans="1:12" x14ac:dyDescent="0.3">
      <c r="A631" s="4" t="s">
        <v>1319</v>
      </c>
      <c r="B631" s="4" t="s">
        <v>1669</v>
      </c>
      <c r="C631" s="15">
        <v>44800</v>
      </c>
      <c r="D631" s="4" t="s">
        <v>1670</v>
      </c>
      <c r="E631" s="4" t="s">
        <v>1671</v>
      </c>
      <c r="F631" s="4">
        <v>72</v>
      </c>
      <c r="G631" s="4" t="s">
        <v>26</v>
      </c>
      <c r="H631" s="16">
        <v>8</v>
      </c>
      <c r="I631" s="17">
        <v>0.41381103655375739</v>
      </c>
      <c r="J631" s="4">
        <f>Table_2[[#This Row],[No of Products in one Sale]]*Table_2[[#This Row],[Price of One Product]]</f>
        <v>576</v>
      </c>
      <c r="K631" s="18">
        <f>Table_2[[#This Row],[Revenue-before discount]]*(1-Table_2[[#This Row],[Discount]])</f>
        <v>337.64484294503575</v>
      </c>
      <c r="L631" s="18">
        <f>Table_2[[#This Row],[Revenue]]*Table_2[[#This Row],[Discount]]</f>
        <v>139.72116244611587</v>
      </c>
    </row>
    <row r="632" spans="1:12" x14ac:dyDescent="0.3">
      <c r="A632" s="4" t="s">
        <v>1321</v>
      </c>
      <c r="B632" s="4" t="s">
        <v>1672</v>
      </c>
      <c r="C632" s="15">
        <v>44771</v>
      </c>
      <c r="D632" s="4" t="s">
        <v>1673</v>
      </c>
      <c r="E632" s="4" t="s">
        <v>1671</v>
      </c>
      <c r="F632" s="4">
        <v>65</v>
      </c>
      <c r="G632" s="4" t="s">
        <v>15</v>
      </c>
      <c r="H632" s="16">
        <v>12</v>
      </c>
      <c r="I632" s="17">
        <v>0.34435982081186212</v>
      </c>
      <c r="J632" s="4">
        <f>Table_2[[#This Row],[No of Products in one Sale]]*Table_2[[#This Row],[Price of One Product]]</f>
        <v>780</v>
      </c>
      <c r="K632" s="18">
        <f>Table_2[[#This Row],[Revenue-before discount]]*(1-Table_2[[#This Row],[Discount]])</f>
        <v>511.39933976674757</v>
      </c>
      <c r="L632" s="18">
        <f>Table_2[[#This Row],[Revenue]]*Table_2[[#This Row],[Discount]]</f>
        <v>176.10538500538178</v>
      </c>
    </row>
    <row r="633" spans="1:12" x14ac:dyDescent="0.3">
      <c r="A633" s="4" t="s">
        <v>1323</v>
      </c>
      <c r="B633" s="4" t="s">
        <v>1675</v>
      </c>
      <c r="C633" s="15">
        <v>44760</v>
      </c>
      <c r="D633" s="4" t="s">
        <v>1676</v>
      </c>
      <c r="E633" s="4" t="s">
        <v>1674</v>
      </c>
      <c r="F633" s="4">
        <v>250</v>
      </c>
      <c r="G633" s="4" t="s">
        <v>20</v>
      </c>
      <c r="H633" s="16">
        <v>3</v>
      </c>
      <c r="I633" s="17">
        <v>0.207727908927684</v>
      </c>
      <c r="J633" s="4">
        <f>Table_2[[#This Row],[No of Products in one Sale]]*Table_2[[#This Row],[Price of One Product]]</f>
        <v>750</v>
      </c>
      <c r="K633" s="18">
        <f>Table_2[[#This Row],[Revenue-before discount]]*(1-Table_2[[#This Row],[Discount]])</f>
        <v>594.20406830423701</v>
      </c>
      <c r="L633" s="18">
        <f>Table_2[[#This Row],[Revenue]]*Table_2[[#This Row],[Discount]]</f>
        <v>123.43276858516187</v>
      </c>
    </row>
    <row r="634" spans="1:12" x14ac:dyDescent="0.3">
      <c r="A634" s="4" t="s">
        <v>1325</v>
      </c>
      <c r="B634" s="4" t="s">
        <v>1677</v>
      </c>
      <c r="C634" s="15">
        <v>44778</v>
      </c>
      <c r="D634" s="4" t="s">
        <v>1678</v>
      </c>
      <c r="E634" s="4" t="s">
        <v>1674</v>
      </c>
      <c r="F634" s="4">
        <v>130</v>
      </c>
      <c r="G634" s="4" t="s">
        <v>26</v>
      </c>
      <c r="H634" s="16">
        <v>2</v>
      </c>
      <c r="I634" s="17">
        <v>0.22148291285265664</v>
      </c>
      <c r="J634" s="4">
        <f>Table_2[[#This Row],[No of Products in one Sale]]*Table_2[[#This Row],[Price of One Product]]</f>
        <v>260</v>
      </c>
      <c r="K634" s="18">
        <f>Table_2[[#This Row],[Revenue-before discount]]*(1-Table_2[[#This Row],[Discount]])</f>
        <v>202.41444265830927</v>
      </c>
      <c r="L634" s="18">
        <f>Table_2[[#This Row],[Revenue]]*Table_2[[#This Row],[Discount]]</f>
        <v>44.831340363409375</v>
      </c>
    </row>
    <row r="635" spans="1:12" x14ac:dyDescent="0.3">
      <c r="A635" s="4" t="s">
        <v>1327</v>
      </c>
      <c r="B635" s="4" t="s">
        <v>1669</v>
      </c>
      <c r="C635" s="15">
        <v>44755</v>
      </c>
      <c r="D635" s="4" t="s">
        <v>1670</v>
      </c>
      <c r="E635" s="4" t="s">
        <v>1674</v>
      </c>
      <c r="F635" s="4">
        <v>72</v>
      </c>
      <c r="G635" s="4" t="s">
        <v>15</v>
      </c>
      <c r="H635" s="16">
        <v>10</v>
      </c>
      <c r="I635" s="17">
        <v>0.80029179510858972</v>
      </c>
      <c r="J635" s="4">
        <f>Table_2[[#This Row],[No of Products in one Sale]]*Table_2[[#This Row],[Price of One Product]]</f>
        <v>720</v>
      </c>
      <c r="K635" s="18">
        <f>Table_2[[#This Row],[Revenue-before discount]]*(1-Table_2[[#This Row],[Discount]])</f>
        <v>143.78990752181539</v>
      </c>
      <c r="L635" s="18">
        <f>Table_2[[#This Row],[Revenue]]*Table_2[[#This Row],[Discount]]</f>
        <v>115.07388320913175</v>
      </c>
    </row>
    <row r="636" spans="1:12" x14ac:dyDescent="0.3">
      <c r="A636" s="4" t="s">
        <v>1329</v>
      </c>
      <c r="B636" s="4" t="s">
        <v>1672</v>
      </c>
      <c r="C636" s="15">
        <v>44770</v>
      </c>
      <c r="D636" s="4" t="s">
        <v>1673</v>
      </c>
      <c r="E636" s="4" t="s">
        <v>1674</v>
      </c>
      <c r="F636" s="4">
        <v>65</v>
      </c>
      <c r="G636" s="4" t="s">
        <v>20</v>
      </c>
      <c r="H636" s="16">
        <v>9</v>
      </c>
      <c r="I636" s="17">
        <v>7.5057613018335689E-2</v>
      </c>
      <c r="J636" s="4">
        <f>Table_2[[#This Row],[No of Products in one Sale]]*Table_2[[#This Row],[Price of One Product]]</f>
        <v>585</v>
      </c>
      <c r="K636" s="18">
        <f>Table_2[[#This Row],[Revenue-before discount]]*(1-Table_2[[#This Row],[Discount]])</f>
        <v>541.09129638427362</v>
      </c>
      <c r="L636" s="18">
        <f>Table_2[[#This Row],[Revenue]]*Table_2[[#This Row],[Discount]]</f>
        <v>40.613021131600391</v>
      </c>
    </row>
    <row r="637" spans="1:12" x14ac:dyDescent="0.3">
      <c r="A637" s="4" t="s">
        <v>1331</v>
      </c>
      <c r="B637" s="4" t="s">
        <v>1675</v>
      </c>
      <c r="C637" s="15">
        <v>44772</v>
      </c>
      <c r="D637" s="4" t="s">
        <v>1676</v>
      </c>
      <c r="E637" s="4" t="s">
        <v>1674</v>
      </c>
      <c r="F637" s="4">
        <v>250</v>
      </c>
      <c r="G637" s="4" t="s">
        <v>26</v>
      </c>
      <c r="H637" s="16">
        <v>2</v>
      </c>
      <c r="I637" s="17">
        <v>0.78310997985476483</v>
      </c>
      <c r="J637" s="4">
        <f>Table_2[[#This Row],[No of Products in one Sale]]*Table_2[[#This Row],[Price of One Product]]</f>
        <v>500</v>
      </c>
      <c r="K637" s="18">
        <f>Table_2[[#This Row],[Revenue-before discount]]*(1-Table_2[[#This Row],[Discount]])</f>
        <v>108.44501007261759</v>
      </c>
      <c r="L637" s="18">
        <f>Table_2[[#This Row],[Revenue]]*Table_2[[#This Row],[Discount]]</f>
        <v>84.924369653317328</v>
      </c>
    </row>
    <row r="638" spans="1:12" x14ac:dyDescent="0.3">
      <c r="A638" s="4" t="s">
        <v>1333</v>
      </c>
      <c r="B638" s="4" t="s">
        <v>1677</v>
      </c>
      <c r="C638" s="15">
        <v>44799</v>
      </c>
      <c r="D638" s="4" t="s">
        <v>1678</v>
      </c>
      <c r="E638" s="4" t="s">
        <v>1674</v>
      </c>
      <c r="F638" s="4">
        <v>130</v>
      </c>
      <c r="G638" s="4" t="s">
        <v>15</v>
      </c>
      <c r="H638" s="16">
        <v>3</v>
      </c>
      <c r="I638" s="17">
        <v>0.66856550085909361</v>
      </c>
      <c r="J638" s="4">
        <f>Table_2[[#This Row],[No of Products in one Sale]]*Table_2[[#This Row],[Price of One Product]]</f>
        <v>390</v>
      </c>
      <c r="K638" s="18">
        <f>Table_2[[#This Row],[Revenue-before discount]]*(1-Table_2[[#This Row],[Discount]])</f>
        <v>129.25945466495349</v>
      </c>
      <c r="L638" s="18">
        <f>Table_2[[#This Row],[Revenue]]*Table_2[[#This Row],[Discount]]</f>
        <v>86.418412048847941</v>
      </c>
    </row>
    <row r="639" spans="1:12" x14ac:dyDescent="0.3">
      <c r="A639" s="4" t="s">
        <v>1335</v>
      </c>
      <c r="B639" s="4" t="s">
        <v>1669</v>
      </c>
      <c r="C639" s="15">
        <v>44782</v>
      </c>
      <c r="D639" s="4" t="s">
        <v>1670</v>
      </c>
      <c r="E639" s="4" t="s">
        <v>1671</v>
      </c>
      <c r="F639" s="4">
        <v>72</v>
      </c>
      <c r="G639" s="4" t="s">
        <v>15</v>
      </c>
      <c r="H639" s="16">
        <v>9</v>
      </c>
      <c r="I639" s="17">
        <v>0.54831188932544739</v>
      </c>
      <c r="J639" s="4">
        <f>Table_2[[#This Row],[No of Products in one Sale]]*Table_2[[#This Row],[Price of One Product]]</f>
        <v>648</v>
      </c>
      <c r="K639" s="18">
        <f>Table_2[[#This Row],[Revenue-before discount]]*(1-Table_2[[#This Row],[Discount]])</f>
        <v>292.69389571711008</v>
      </c>
      <c r="L639" s="18">
        <f>Table_2[[#This Row],[Revenue]]*Table_2[[#This Row],[Discount]]</f>
        <v>160.4875429546741</v>
      </c>
    </row>
    <row r="640" spans="1:12" x14ac:dyDescent="0.3">
      <c r="A640" s="4" t="s">
        <v>1337</v>
      </c>
      <c r="B640" s="4" t="s">
        <v>1672</v>
      </c>
      <c r="C640" s="15">
        <v>44761</v>
      </c>
      <c r="D640" s="4" t="s">
        <v>1673</v>
      </c>
      <c r="E640" s="4" t="s">
        <v>1674</v>
      </c>
      <c r="F640" s="4">
        <v>65</v>
      </c>
      <c r="G640" s="4" t="s">
        <v>20</v>
      </c>
      <c r="H640" s="16">
        <v>6</v>
      </c>
      <c r="I640" s="17">
        <v>0.17972200787782333</v>
      </c>
      <c r="J640" s="4">
        <f>Table_2[[#This Row],[No of Products in one Sale]]*Table_2[[#This Row],[Price of One Product]]</f>
        <v>390</v>
      </c>
      <c r="K640" s="18">
        <f>Table_2[[#This Row],[Revenue-before discount]]*(1-Table_2[[#This Row],[Discount]])</f>
        <v>319.90841692764889</v>
      </c>
      <c r="L640" s="18">
        <f>Table_2[[#This Row],[Revenue]]*Table_2[[#This Row],[Discount]]</f>
        <v>57.494583027252901</v>
      </c>
    </row>
    <row r="641" spans="1:12" x14ac:dyDescent="0.3">
      <c r="A641" s="4" t="s">
        <v>1339</v>
      </c>
      <c r="B641" s="4" t="s">
        <v>1675</v>
      </c>
      <c r="C641" s="15">
        <v>44794</v>
      </c>
      <c r="D641" s="4" t="s">
        <v>1676</v>
      </c>
      <c r="E641" s="4" t="s">
        <v>1671</v>
      </c>
      <c r="F641" s="4">
        <v>250</v>
      </c>
      <c r="G641" s="4" t="s">
        <v>26</v>
      </c>
      <c r="H641" s="16">
        <v>3</v>
      </c>
      <c r="I641" s="17">
        <v>0.4722222499297779</v>
      </c>
      <c r="J641" s="4">
        <f>Table_2[[#This Row],[No of Products in one Sale]]*Table_2[[#This Row],[Price of One Product]]</f>
        <v>750</v>
      </c>
      <c r="K641" s="18">
        <f>Table_2[[#This Row],[Revenue-before discount]]*(1-Table_2[[#This Row],[Discount]])</f>
        <v>395.8333125526666</v>
      </c>
      <c r="L641" s="18">
        <f>Table_2[[#This Row],[Revenue]]*Table_2[[#This Row],[Discount]]</f>
        <v>186.92129745077722</v>
      </c>
    </row>
    <row r="642" spans="1:12" x14ac:dyDescent="0.3">
      <c r="A642" s="4" t="s">
        <v>1341</v>
      </c>
      <c r="B642" s="4" t="s">
        <v>1677</v>
      </c>
      <c r="C642" s="15">
        <v>44762</v>
      </c>
      <c r="D642" s="4" t="s">
        <v>1678</v>
      </c>
      <c r="E642" s="4" t="s">
        <v>1674</v>
      </c>
      <c r="F642" s="4">
        <v>130</v>
      </c>
      <c r="G642" s="4" t="s">
        <v>15</v>
      </c>
      <c r="H642" s="16">
        <v>3</v>
      </c>
      <c r="I642" s="17">
        <v>0.76266191629989422</v>
      </c>
      <c r="J642" s="4">
        <f>Table_2[[#This Row],[No of Products in one Sale]]*Table_2[[#This Row],[Price of One Product]]</f>
        <v>390</v>
      </c>
      <c r="K642" s="18">
        <f>Table_2[[#This Row],[Revenue-before discount]]*(1-Table_2[[#This Row],[Discount]])</f>
        <v>92.561852643041249</v>
      </c>
      <c r="L642" s="18">
        <f>Table_2[[#This Row],[Revenue]]*Table_2[[#This Row],[Discount]]</f>
        <v>70.593399913010273</v>
      </c>
    </row>
    <row r="643" spans="1:12" x14ac:dyDescent="0.3">
      <c r="A643" s="4" t="s">
        <v>1343</v>
      </c>
      <c r="B643" s="4" t="s">
        <v>1669</v>
      </c>
      <c r="C643" s="15">
        <v>44769</v>
      </c>
      <c r="D643" s="4" t="s">
        <v>1670</v>
      </c>
      <c r="E643" s="4" t="s">
        <v>1671</v>
      </c>
      <c r="F643" s="4">
        <v>72</v>
      </c>
      <c r="G643" s="4" t="s">
        <v>20</v>
      </c>
      <c r="H643" s="16">
        <v>11</v>
      </c>
      <c r="I643" s="17">
        <v>0.57843301779861733</v>
      </c>
      <c r="J643" s="4">
        <f>Table_2[[#This Row],[No of Products in one Sale]]*Table_2[[#This Row],[Price of One Product]]</f>
        <v>792</v>
      </c>
      <c r="K643" s="18">
        <f>Table_2[[#This Row],[Revenue-before discount]]*(1-Table_2[[#This Row],[Discount]])</f>
        <v>333.88104990349507</v>
      </c>
      <c r="L643" s="18">
        <f>Table_2[[#This Row],[Revenue]]*Table_2[[#This Row],[Discount]]</f>
        <v>193.12782328144939</v>
      </c>
    </row>
    <row r="644" spans="1:12" x14ac:dyDescent="0.3">
      <c r="A644" s="4" t="s">
        <v>1345</v>
      </c>
      <c r="B644" s="4" t="s">
        <v>1672</v>
      </c>
      <c r="C644" s="15">
        <v>44770</v>
      </c>
      <c r="D644" s="4" t="s">
        <v>1673</v>
      </c>
      <c r="E644" s="4" t="s">
        <v>1674</v>
      </c>
      <c r="F644" s="4">
        <v>65</v>
      </c>
      <c r="G644" s="4" t="s">
        <v>26</v>
      </c>
      <c r="H644" s="16">
        <v>13</v>
      </c>
      <c r="I644" s="17">
        <v>0.62752553124802013</v>
      </c>
      <c r="J644" s="4">
        <f>Table_2[[#This Row],[No of Products in one Sale]]*Table_2[[#This Row],[Price of One Product]]</f>
        <v>845</v>
      </c>
      <c r="K644" s="18">
        <f>Table_2[[#This Row],[Revenue-before discount]]*(1-Table_2[[#This Row],[Discount]])</f>
        <v>314.74092609542299</v>
      </c>
      <c r="L644" s="18">
        <f>Table_2[[#This Row],[Revenue]]*Table_2[[#This Row],[Discount]]</f>
        <v>197.50796685352415</v>
      </c>
    </row>
    <row r="645" spans="1:12" x14ac:dyDescent="0.3">
      <c r="A645" s="4" t="s">
        <v>1347</v>
      </c>
      <c r="B645" s="4" t="s">
        <v>1675</v>
      </c>
      <c r="C645" s="15">
        <v>44797</v>
      </c>
      <c r="D645" s="4" t="s">
        <v>1676</v>
      </c>
      <c r="E645" s="4" t="s">
        <v>1671</v>
      </c>
      <c r="F645" s="4">
        <v>250</v>
      </c>
      <c r="G645" s="4" t="s">
        <v>15</v>
      </c>
      <c r="H645" s="16">
        <v>3</v>
      </c>
      <c r="I645" s="17">
        <v>0.4090765884380605</v>
      </c>
      <c r="J645" s="4">
        <f>Table_2[[#This Row],[No of Products in one Sale]]*Table_2[[#This Row],[Price of One Product]]</f>
        <v>750</v>
      </c>
      <c r="K645" s="18">
        <f>Table_2[[#This Row],[Revenue-before discount]]*(1-Table_2[[#This Row],[Discount]])</f>
        <v>443.19255867145461</v>
      </c>
      <c r="L645" s="18">
        <f>Table_2[[#This Row],[Revenue]]*Table_2[[#This Row],[Discount]]</f>
        <v>181.29969992245361</v>
      </c>
    </row>
    <row r="646" spans="1:12" x14ac:dyDescent="0.3">
      <c r="A646" s="4" t="s">
        <v>1349</v>
      </c>
      <c r="B646" s="4" t="s">
        <v>1677</v>
      </c>
      <c r="C646" s="15">
        <v>44783</v>
      </c>
      <c r="D646" s="4" t="s">
        <v>1678</v>
      </c>
      <c r="E646" s="4" t="s">
        <v>1674</v>
      </c>
      <c r="F646" s="4">
        <v>130</v>
      </c>
      <c r="G646" s="4" t="s">
        <v>20</v>
      </c>
      <c r="H646" s="16">
        <v>3</v>
      </c>
      <c r="I646" s="17">
        <v>0.33709889585804753</v>
      </c>
      <c r="J646" s="4">
        <f>Table_2[[#This Row],[No of Products in one Sale]]*Table_2[[#This Row],[Price of One Product]]</f>
        <v>390</v>
      </c>
      <c r="K646" s="18">
        <f>Table_2[[#This Row],[Revenue-before discount]]*(1-Table_2[[#This Row],[Discount]])</f>
        <v>258.53143061536144</v>
      </c>
      <c r="L646" s="18">
        <f>Table_2[[#This Row],[Revenue]]*Table_2[[#This Row],[Discount]]</f>
        <v>87.150659805039766</v>
      </c>
    </row>
    <row r="647" spans="1:12" x14ac:dyDescent="0.3">
      <c r="A647" s="4" t="s">
        <v>1351</v>
      </c>
      <c r="B647" s="4" t="s">
        <v>1679</v>
      </c>
      <c r="C647" s="15">
        <v>44801</v>
      </c>
      <c r="D647" s="4" t="s">
        <v>1680</v>
      </c>
      <c r="E647" s="4" t="s">
        <v>1671</v>
      </c>
      <c r="F647" s="4">
        <v>60</v>
      </c>
      <c r="G647" s="4" t="s">
        <v>26</v>
      </c>
      <c r="H647" s="16">
        <v>6</v>
      </c>
      <c r="I647" s="17">
        <v>0.15902420838801212</v>
      </c>
      <c r="J647" s="4">
        <f>Table_2[[#This Row],[No of Products in one Sale]]*Table_2[[#This Row],[Price of One Product]]</f>
        <v>360</v>
      </c>
      <c r="K647" s="18">
        <f>Table_2[[#This Row],[Revenue-before discount]]*(1-Table_2[[#This Row],[Discount]])</f>
        <v>302.75128498031563</v>
      </c>
      <c r="L647" s="18">
        <f>Table_2[[#This Row],[Revenue]]*Table_2[[#This Row],[Discount]]</f>
        <v>48.144783432448158</v>
      </c>
    </row>
    <row r="648" spans="1:12" x14ac:dyDescent="0.3">
      <c r="A648" s="4" t="s">
        <v>1353</v>
      </c>
      <c r="B648" s="4" t="s">
        <v>1669</v>
      </c>
      <c r="C648" s="15">
        <v>44808</v>
      </c>
      <c r="D648" s="4" t="s">
        <v>1670</v>
      </c>
      <c r="E648" s="4" t="s">
        <v>1674</v>
      </c>
      <c r="F648" s="4">
        <v>72</v>
      </c>
      <c r="G648" s="4" t="s">
        <v>15</v>
      </c>
      <c r="H648" s="16">
        <v>6</v>
      </c>
      <c r="I648" s="17">
        <v>0.60190709157912647</v>
      </c>
      <c r="J648" s="4">
        <f>Table_2[[#This Row],[No of Products in one Sale]]*Table_2[[#This Row],[Price of One Product]]</f>
        <v>432</v>
      </c>
      <c r="K648" s="18">
        <f>Table_2[[#This Row],[Revenue-before discount]]*(1-Table_2[[#This Row],[Discount]])</f>
        <v>171.97613643781736</v>
      </c>
      <c r="L648" s="18">
        <f>Table_2[[#This Row],[Revenue]]*Table_2[[#This Row],[Discount]]</f>
        <v>103.51365610430169</v>
      </c>
    </row>
    <row r="649" spans="1:12" x14ac:dyDescent="0.3">
      <c r="A649" s="4" t="s">
        <v>1355</v>
      </c>
      <c r="B649" s="4" t="s">
        <v>1672</v>
      </c>
      <c r="C649" s="15">
        <v>44808</v>
      </c>
      <c r="D649" s="4" t="s">
        <v>1673</v>
      </c>
      <c r="E649" s="4" t="s">
        <v>1671</v>
      </c>
      <c r="F649" s="4">
        <v>65</v>
      </c>
      <c r="G649" s="4" t="s">
        <v>20</v>
      </c>
      <c r="H649" s="16">
        <v>5</v>
      </c>
      <c r="I649" s="17">
        <v>0.72029088214862202</v>
      </c>
      <c r="J649" s="4">
        <f>Table_2[[#This Row],[No of Products in one Sale]]*Table_2[[#This Row],[Price of One Product]]</f>
        <v>325</v>
      </c>
      <c r="K649" s="18">
        <f>Table_2[[#This Row],[Revenue-before discount]]*(1-Table_2[[#This Row],[Discount]])</f>
        <v>90.905463301697836</v>
      </c>
      <c r="L649" s="18">
        <f>Table_2[[#This Row],[Revenue]]*Table_2[[#This Row],[Discount]]</f>
        <v>65.478376353709123</v>
      </c>
    </row>
    <row r="650" spans="1:12" x14ac:dyDescent="0.3">
      <c r="A650" s="4" t="s">
        <v>1357</v>
      </c>
      <c r="B650" s="4" t="s">
        <v>1675</v>
      </c>
      <c r="C650" s="15">
        <v>44781</v>
      </c>
      <c r="D650" s="4" t="s">
        <v>1676</v>
      </c>
      <c r="E650" s="4" t="s">
        <v>1674</v>
      </c>
      <c r="F650" s="4">
        <v>250</v>
      </c>
      <c r="G650" s="4" t="s">
        <v>26</v>
      </c>
      <c r="H650" s="16">
        <v>3</v>
      </c>
      <c r="I650" s="17">
        <v>1.8106657555097994E-2</v>
      </c>
      <c r="J650" s="4">
        <f>Table_2[[#This Row],[No of Products in one Sale]]*Table_2[[#This Row],[Price of One Product]]</f>
        <v>750</v>
      </c>
      <c r="K650" s="18">
        <f>Table_2[[#This Row],[Revenue-before discount]]*(1-Table_2[[#This Row],[Discount]])</f>
        <v>736.42000683367655</v>
      </c>
      <c r="L650" s="18">
        <f>Table_2[[#This Row],[Revenue]]*Table_2[[#This Row],[Discount]]</f>
        <v>13.334104880460306</v>
      </c>
    </row>
    <row r="651" spans="1:12" x14ac:dyDescent="0.3">
      <c r="A651" s="4" t="s">
        <v>1359</v>
      </c>
      <c r="B651" s="4" t="s">
        <v>1677</v>
      </c>
      <c r="C651" s="15">
        <v>44783</v>
      </c>
      <c r="D651" s="4" t="s">
        <v>1678</v>
      </c>
      <c r="E651" s="4" t="s">
        <v>1671</v>
      </c>
      <c r="F651" s="4">
        <v>130</v>
      </c>
      <c r="G651" s="4" t="s">
        <v>15</v>
      </c>
      <c r="H651" s="16">
        <v>6</v>
      </c>
      <c r="I651" s="17">
        <v>0.52240464269956821</v>
      </c>
      <c r="J651" s="4">
        <f>Table_2[[#This Row],[No of Products in one Sale]]*Table_2[[#This Row],[Price of One Product]]</f>
        <v>780</v>
      </c>
      <c r="K651" s="18">
        <f>Table_2[[#This Row],[Revenue-before discount]]*(1-Table_2[[#This Row],[Discount]])</f>
        <v>372.5243786943368</v>
      </c>
      <c r="L651" s="18">
        <f>Table_2[[#This Row],[Revenue]]*Table_2[[#This Row],[Discount]]</f>
        <v>194.60846494869367</v>
      </c>
    </row>
    <row r="652" spans="1:12" x14ac:dyDescent="0.3">
      <c r="A652" s="4" t="s">
        <v>1361</v>
      </c>
      <c r="B652" s="4" t="s">
        <v>1669</v>
      </c>
      <c r="C652" s="15">
        <v>44762</v>
      </c>
      <c r="D652" s="4" t="s">
        <v>1670</v>
      </c>
      <c r="E652" s="4" t="s">
        <v>1674</v>
      </c>
      <c r="F652" s="4">
        <v>72</v>
      </c>
      <c r="G652" s="4" t="s">
        <v>20</v>
      </c>
      <c r="H652" s="16">
        <v>5</v>
      </c>
      <c r="I652" s="17">
        <v>0.55125387472933252</v>
      </c>
      <c r="J652" s="4">
        <f>Table_2[[#This Row],[No of Products in one Sale]]*Table_2[[#This Row],[Price of One Product]]</f>
        <v>360</v>
      </c>
      <c r="K652" s="18">
        <f>Table_2[[#This Row],[Revenue-before discount]]*(1-Table_2[[#This Row],[Discount]])</f>
        <v>161.54860509744029</v>
      </c>
      <c r="L652" s="18">
        <f>Table_2[[#This Row],[Revenue]]*Table_2[[#This Row],[Discount]]</f>
        <v>89.054294517082752</v>
      </c>
    </row>
    <row r="653" spans="1:12" x14ac:dyDescent="0.3">
      <c r="A653" s="4" t="s">
        <v>1363</v>
      </c>
      <c r="B653" s="4" t="s">
        <v>1672</v>
      </c>
      <c r="C653" s="15">
        <v>44800</v>
      </c>
      <c r="D653" s="4" t="s">
        <v>1673</v>
      </c>
      <c r="E653" s="4" t="s">
        <v>1671</v>
      </c>
      <c r="F653" s="4">
        <v>65</v>
      </c>
      <c r="G653" s="4" t="s">
        <v>26</v>
      </c>
      <c r="H653" s="16">
        <v>10</v>
      </c>
      <c r="I653" s="17">
        <v>0.44307177316049418</v>
      </c>
      <c r="J653" s="4">
        <f>Table_2[[#This Row],[No of Products in one Sale]]*Table_2[[#This Row],[Price of One Product]]</f>
        <v>650</v>
      </c>
      <c r="K653" s="18">
        <f>Table_2[[#This Row],[Revenue-before discount]]*(1-Table_2[[#This Row],[Discount]])</f>
        <v>362.0033474456788</v>
      </c>
      <c r="L653" s="18">
        <f>Table_2[[#This Row],[Revenue]]*Table_2[[#This Row],[Discount]]</f>
        <v>160.39346504279135</v>
      </c>
    </row>
    <row r="654" spans="1:12" x14ac:dyDescent="0.3">
      <c r="A654" s="4" t="s">
        <v>1365</v>
      </c>
      <c r="B654" s="4" t="s">
        <v>1675</v>
      </c>
      <c r="C654" s="15">
        <v>44799</v>
      </c>
      <c r="D654" s="4" t="s">
        <v>1676</v>
      </c>
      <c r="E654" s="4" t="s">
        <v>1674</v>
      </c>
      <c r="F654" s="4">
        <v>250</v>
      </c>
      <c r="G654" s="4" t="s">
        <v>15</v>
      </c>
      <c r="H654" s="16">
        <v>2</v>
      </c>
      <c r="I654" s="17">
        <v>0.99710518003800652</v>
      </c>
      <c r="J654" s="4">
        <f>Table_2[[#This Row],[No of Products in one Sale]]*Table_2[[#This Row],[Price of One Product]]</f>
        <v>500</v>
      </c>
      <c r="K654" s="18">
        <f>Table_2[[#This Row],[Revenue-before discount]]*(1-Table_2[[#This Row],[Discount]])</f>
        <v>1.4474099809967389</v>
      </c>
      <c r="L654" s="18">
        <f>Table_2[[#This Row],[Revenue]]*Table_2[[#This Row],[Discount]]</f>
        <v>1.4432199896905609</v>
      </c>
    </row>
    <row r="655" spans="1:12" x14ac:dyDescent="0.3">
      <c r="A655" s="4" t="s">
        <v>1367</v>
      </c>
      <c r="B655" s="4" t="s">
        <v>1677</v>
      </c>
      <c r="C655" s="15">
        <v>44777</v>
      </c>
      <c r="D655" s="4" t="s">
        <v>1678</v>
      </c>
      <c r="E655" s="4" t="s">
        <v>1671</v>
      </c>
      <c r="F655" s="4">
        <v>130</v>
      </c>
      <c r="G655" s="4" t="s">
        <v>20</v>
      </c>
      <c r="H655" s="16">
        <v>2</v>
      </c>
      <c r="I655" s="17">
        <v>0.30968772083858931</v>
      </c>
      <c r="J655" s="4">
        <f>Table_2[[#This Row],[No of Products in one Sale]]*Table_2[[#This Row],[Price of One Product]]</f>
        <v>260</v>
      </c>
      <c r="K655" s="18">
        <f>Table_2[[#This Row],[Revenue-before discount]]*(1-Table_2[[#This Row],[Discount]])</f>
        <v>179.48119258196678</v>
      </c>
      <c r="L655" s="18">
        <f>Table_2[[#This Row],[Revenue]]*Table_2[[#This Row],[Discount]]</f>
        <v>55.583121464101218</v>
      </c>
    </row>
    <row r="656" spans="1:12" x14ac:dyDescent="0.3">
      <c r="A656" s="4" t="s">
        <v>1369</v>
      </c>
      <c r="B656" s="4" t="s">
        <v>1679</v>
      </c>
      <c r="C656" s="15">
        <v>44800</v>
      </c>
      <c r="D656" s="4" t="s">
        <v>1680</v>
      </c>
      <c r="E656" s="4" t="s">
        <v>1671</v>
      </c>
      <c r="F656" s="4">
        <v>60</v>
      </c>
      <c r="G656" s="4" t="s">
        <v>26</v>
      </c>
      <c r="H656" s="16">
        <v>10</v>
      </c>
      <c r="I656" s="17">
        <v>0.63570857828178895</v>
      </c>
      <c r="J656" s="4">
        <f>Table_2[[#This Row],[No of Products in one Sale]]*Table_2[[#This Row],[Price of One Product]]</f>
        <v>600</v>
      </c>
      <c r="K656" s="18">
        <f>Table_2[[#This Row],[Revenue-before discount]]*(1-Table_2[[#This Row],[Discount]])</f>
        <v>218.57485303092662</v>
      </c>
      <c r="L656" s="18">
        <f>Table_2[[#This Row],[Revenue]]*Table_2[[#This Row],[Discount]]</f>
        <v>138.94990906844134</v>
      </c>
    </row>
    <row r="657" spans="1:12" x14ac:dyDescent="0.3">
      <c r="A657" s="4" t="s">
        <v>1371</v>
      </c>
      <c r="B657" s="4" t="s">
        <v>1681</v>
      </c>
      <c r="C657" s="15">
        <v>44770</v>
      </c>
      <c r="D657" s="4" t="s">
        <v>1682</v>
      </c>
      <c r="E657" s="4" t="s">
        <v>1674</v>
      </c>
      <c r="F657" s="4">
        <v>95</v>
      </c>
      <c r="G657" s="4" t="s">
        <v>15</v>
      </c>
      <c r="H657" s="16">
        <v>3</v>
      </c>
      <c r="I657" s="17">
        <v>9.4273145716351481E-2</v>
      </c>
      <c r="J657" s="4">
        <f>Table_2[[#This Row],[No of Products in one Sale]]*Table_2[[#This Row],[Price of One Product]]</f>
        <v>285</v>
      </c>
      <c r="K657" s="18">
        <f>Table_2[[#This Row],[Revenue-before discount]]*(1-Table_2[[#This Row],[Discount]])</f>
        <v>258.13215347083985</v>
      </c>
      <c r="L657" s="18">
        <f>Table_2[[#This Row],[Revenue]]*Table_2[[#This Row],[Discount]]</f>
        <v>24.334930118232091</v>
      </c>
    </row>
    <row r="658" spans="1:12" x14ac:dyDescent="0.3">
      <c r="A658" s="4" t="s">
        <v>1373</v>
      </c>
      <c r="B658" s="4" t="s">
        <v>1669</v>
      </c>
      <c r="C658" s="15">
        <v>44774</v>
      </c>
      <c r="D658" s="4" t="s">
        <v>1670</v>
      </c>
      <c r="E658" s="4" t="s">
        <v>1674</v>
      </c>
      <c r="F658" s="4">
        <v>72</v>
      </c>
      <c r="G658" s="4" t="s">
        <v>20</v>
      </c>
      <c r="H658" s="16">
        <v>6</v>
      </c>
      <c r="I658" s="17">
        <v>1.1679765345872006E-2</v>
      </c>
      <c r="J658" s="4">
        <f>Table_2[[#This Row],[No of Products in one Sale]]*Table_2[[#This Row],[Price of One Product]]</f>
        <v>432</v>
      </c>
      <c r="K658" s="18">
        <f>Table_2[[#This Row],[Revenue-before discount]]*(1-Table_2[[#This Row],[Discount]])</f>
        <v>426.95434137058328</v>
      </c>
      <c r="L658" s="18">
        <f>Table_2[[#This Row],[Revenue]]*Table_2[[#This Row],[Discount]]</f>
        <v>4.9867265206097455</v>
      </c>
    </row>
    <row r="659" spans="1:12" x14ac:dyDescent="0.3">
      <c r="A659" s="4" t="s">
        <v>1375</v>
      </c>
      <c r="B659" s="4" t="s">
        <v>1672</v>
      </c>
      <c r="C659" s="15">
        <v>44779</v>
      </c>
      <c r="D659" s="4" t="s">
        <v>1673</v>
      </c>
      <c r="E659" s="4" t="s">
        <v>1674</v>
      </c>
      <c r="F659" s="4">
        <v>65</v>
      </c>
      <c r="G659" s="4" t="s">
        <v>26</v>
      </c>
      <c r="H659" s="16">
        <v>8</v>
      </c>
      <c r="I659" s="17">
        <v>0.17995860400319341</v>
      </c>
      <c r="J659" s="4">
        <f>Table_2[[#This Row],[No of Products in one Sale]]*Table_2[[#This Row],[Price of One Product]]</f>
        <v>520</v>
      </c>
      <c r="K659" s="18">
        <f>Table_2[[#This Row],[Revenue-before discount]]*(1-Table_2[[#This Row],[Discount]])</f>
        <v>426.4215259183394</v>
      </c>
      <c r="L659" s="18">
        <f>Table_2[[#This Row],[Revenue]]*Table_2[[#This Row],[Discount]]</f>
        <v>76.738222521175913</v>
      </c>
    </row>
    <row r="660" spans="1:12" x14ac:dyDescent="0.3">
      <c r="A660" s="4" t="s">
        <v>1377</v>
      </c>
      <c r="B660" s="4" t="s">
        <v>1675</v>
      </c>
      <c r="C660" s="15">
        <v>44796</v>
      </c>
      <c r="D660" s="4" t="s">
        <v>1676</v>
      </c>
      <c r="E660" s="4" t="s">
        <v>1671</v>
      </c>
      <c r="F660" s="4">
        <v>250</v>
      </c>
      <c r="G660" s="4" t="s">
        <v>15</v>
      </c>
      <c r="H660" s="16">
        <v>2</v>
      </c>
      <c r="I660" s="17">
        <v>6.8613139961867797E-2</v>
      </c>
      <c r="J660" s="4">
        <f>Table_2[[#This Row],[No of Products in one Sale]]*Table_2[[#This Row],[Price of One Product]]</f>
        <v>500</v>
      </c>
      <c r="K660" s="18">
        <f>Table_2[[#This Row],[Revenue-before discount]]*(1-Table_2[[#This Row],[Discount]])</f>
        <v>465.69343001906611</v>
      </c>
      <c r="L660" s="18">
        <f>Table_2[[#This Row],[Revenue]]*Table_2[[#This Row],[Discount]]</f>
        <v>31.952688493220471</v>
      </c>
    </row>
    <row r="661" spans="1:12" x14ac:dyDescent="0.3">
      <c r="A661" s="4" t="s">
        <v>1379</v>
      </c>
      <c r="B661" s="4" t="s">
        <v>1677</v>
      </c>
      <c r="C661" s="15">
        <v>44772</v>
      </c>
      <c r="D661" s="4" t="s">
        <v>1678</v>
      </c>
      <c r="E661" s="4" t="s">
        <v>1671</v>
      </c>
      <c r="F661" s="4">
        <v>130</v>
      </c>
      <c r="G661" s="4" t="s">
        <v>20</v>
      </c>
      <c r="H661" s="16">
        <v>2</v>
      </c>
      <c r="I661" s="17">
        <v>0.68827633879341776</v>
      </c>
      <c r="J661" s="4">
        <f>Table_2[[#This Row],[No of Products in one Sale]]*Table_2[[#This Row],[Price of One Product]]</f>
        <v>260</v>
      </c>
      <c r="K661" s="18">
        <f>Table_2[[#This Row],[Revenue-before discount]]*(1-Table_2[[#This Row],[Discount]])</f>
        <v>81.048151913711379</v>
      </c>
      <c r="L661" s="18">
        <f>Table_2[[#This Row],[Revenue]]*Table_2[[#This Row],[Discount]]</f>
        <v>55.783525265142003</v>
      </c>
    </row>
    <row r="662" spans="1:12" x14ac:dyDescent="0.3">
      <c r="A662" s="4" t="s">
        <v>1381</v>
      </c>
      <c r="B662" s="4" t="s">
        <v>1669</v>
      </c>
      <c r="C662" s="15">
        <v>44809</v>
      </c>
      <c r="D662" s="4" t="s">
        <v>1670</v>
      </c>
      <c r="E662" s="4" t="s">
        <v>1671</v>
      </c>
      <c r="F662" s="4">
        <v>72</v>
      </c>
      <c r="G662" s="4" t="s">
        <v>26</v>
      </c>
      <c r="H662" s="16">
        <v>9</v>
      </c>
      <c r="I662" s="17">
        <v>0.14522241371889943</v>
      </c>
      <c r="J662" s="4">
        <f>Table_2[[#This Row],[No of Products in one Sale]]*Table_2[[#This Row],[Price of One Product]]</f>
        <v>648</v>
      </c>
      <c r="K662" s="18">
        <f>Table_2[[#This Row],[Revenue-before discount]]*(1-Table_2[[#This Row],[Discount]])</f>
        <v>553.89587591015322</v>
      </c>
      <c r="L662" s="18">
        <f>Table_2[[#This Row],[Revenue]]*Table_2[[#This Row],[Discount]]</f>
        <v>80.438096048616458</v>
      </c>
    </row>
    <row r="663" spans="1:12" x14ac:dyDescent="0.3">
      <c r="A663" s="4" t="s">
        <v>1383</v>
      </c>
      <c r="B663" s="4" t="s">
        <v>1672</v>
      </c>
      <c r="C663" s="15">
        <v>44757</v>
      </c>
      <c r="D663" s="4" t="s">
        <v>1673</v>
      </c>
      <c r="E663" s="4" t="s">
        <v>1671</v>
      </c>
      <c r="F663" s="4">
        <v>65</v>
      </c>
      <c r="G663" s="4" t="s">
        <v>15</v>
      </c>
      <c r="H663" s="16">
        <v>4</v>
      </c>
      <c r="I663" s="17">
        <v>0.56713422086881293</v>
      </c>
      <c r="J663" s="4">
        <f>Table_2[[#This Row],[No of Products in one Sale]]*Table_2[[#This Row],[Price of One Product]]</f>
        <v>260</v>
      </c>
      <c r="K663" s="18">
        <f>Table_2[[#This Row],[Revenue-before discount]]*(1-Table_2[[#This Row],[Discount]])</f>
        <v>112.54510257410864</v>
      </c>
      <c r="L663" s="18">
        <f>Table_2[[#This Row],[Revenue]]*Table_2[[#This Row],[Discount]]</f>
        <v>63.828179060967734</v>
      </c>
    </row>
    <row r="664" spans="1:12" x14ac:dyDescent="0.3">
      <c r="A664" s="4" t="s">
        <v>1385</v>
      </c>
      <c r="B664" s="4" t="s">
        <v>1675</v>
      </c>
      <c r="C664" s="15">
        <v>44782</v>
      </c>
      <c r="D664" s="4" t="s">
        <v>1676</v>
      </c>
      <c r="E664" s="4" t="s">
        <v>1671</v>
      </c>
      <c r="F664" s="4">
        <v>250</v>
      </c>
      <c r="G664" s="4" t="s">
        <v>20</v>
      </c>
      <c r="H664" s="16">
        <v>1</v>
      </c>
      <c r="I664" s="17">
        <v>0.36702286191554723</v>
      </c>
      <c r="J664" s="4">
        <f>Table_2[[#This Row],[No of Products in one Sale]]*Table_2[[#This Row],[Price of One Product]]</f>
        <v>250</v>
      </c>
      <c r="K664" s="18">
        <f>Table_2[[#This Row],[Revenue-before discount]]*(1-Table_2[[#This Row],[Discount]])</f>
        <v>158.2442845211132</v>
      </c>
      <c r="L664" s="18">
        <f>Table_2[[#This Row],[Revenue]]*Table_2[[#This Row],[Discount]]</f>
        <v>58.079270186717096</v>
      </c>
    </row>
    <row r="665" spans="1:12" x14ac:dyDescent="0.3">
      <c r="A665" s="4" t="s">
        <v>1387</v>
      </c>
      <c r="B665" s="4" t="s">
        <v>1677</v>
      </c>
      <c r="C665" s="15">
        <v>44809</v>
      </c>
      <c r="D665" s="4" t="s">
        <v>1678</v>
      </c>
      <c r="E665" s="4" t="s">
        <v>1671</v>
      </c>
      <c r="F665" s="4">
        <v>130</v>
      </c>
      <c r="G665" s="4" t="s">
        <v>26</v>
      </c>
      <c r="H665" s="16">
        <v>5</v>
      </c>
      <c r="I665" s="17">
        <v>0.77835211324703024</v>
      </c>
      <c r="J665" s="4">
        <f>Table_2[[#This Row],[No of Products in one Sale]]*Table_2[[#This Row],[Price of One Product]]</f>
        <v>650</v>
      </c>
      <c r="K665" s="18">
        <f>Table_2[[#This Row],[Revenue-before discount]]*(1-Table_2[[#This Row],[Discount]])</f>
        <v>144.07112638943033</v>
      </c>
      <c r="L665" s="18">
        <f>Table_2[[#This Row],[Revenue]]*Table_2[[#This Row],[Discount]]</f>
        <v>112.13806568309309</v>
      </c>
    </row>
    <row r="666" spans="1:12" x14ac:dyDescent="0.3">
      <c r="A666" s="4" t="s">
        <v>1389</v>
      </c>
      <c r="B666" s="4" t="s">
        <v>1679</v>
      </c>
      <c r="C666" s="15">
        <v>44795</v>
      </c>
      <c r="D666" s="4" t="s">
        <v>1680</v>
      </c>
      <c r="E666" s="4" t="s">
        <v>1671</v>
      </c>
      <c r="F666" s="4">
        <v>60</v>
      </c>
      <c r="G666" s="4" t="s">
        <v>15</v>
      </c>
      <c r="H666" s="16">
        <v>12</v>
      </c>
      <c r="I666" s="17">
        <v>0.14957976396792516</v>
      </c>
      <c r="J666" s="4">
        <f>Table_2[[#This Row],[No of Products in one Sale]]*Table_2[[#This Row],[Price of One Product]]</f>
        <v>720</v>
      </c>
      <c r="K666" s="18">
        <f>Table_2[[#This Row],[Revenue-before discount]]*(1-Table_2[[#This Row],[Discount]])</f>
        <v>612.30256994309389</v>
      </c>
      <c r="L666" s="18">
        <f>Table_2[[#This Row],[Revenue]]*Table_2[[#This Row],[Discount]]</f>
        <v>91.588073889041965</v>
      </c>
    </row>
    <row r="667" spans="1:12" x14ac:dyDescent="0.3">
      <c r="A667" s="4" t="s">
        <v>1391</v>
      </c>
      <c r="B667" s="4" t="s">
        <v>1669</v>
      </c>
      <c r="C667" s="15">
        <v>44801</v>
      </c>
      <c r="D667" s="4" t="s">
        <v>1670</v>
      </c>
      <c r="E667" s="4" t="s">
        <v>1671</v>
      </c>
      <c r="F667" s="4">
        <v>72</v>
      </c>
      <c r="G667" s="4" t="s">
        <v>20</v>
      </c>
      <c r="H667" s="16">
        <v>6</v>
      </c>
      <c r="I667" s="17">
        <v>0.54271893367217783</v>
      </c>
      <c r="J667" s="4">
        <f>Table_2[[#This Row],[No of Products in one Sale]]*Table_2[[#This Row],[Price of One Product]]</f>
        <v>432</v>
      </c>
      <c r="K667" s="18">
        <f>Table_2[[#This Row],[Revenue-before discount]]*(1-Table_2[[#This Row],[Discount]])</f>
        <v>197.54542065361917</v>
      </c>
      <c r="L667" s="18">
        <f>Table_2[[#This Row],[Revenue]]*Table_2[[#This Row],[Discount]]</f>
        <v>107.21164004895401</v>
      </c>
    </row>
    <row r="668" spans="1:12" x14ac:dyDescent="0.3">
      <c r="A668" s="4" t="s">
        <v>1393</v>
      </c>
      <c r="B668" s="4" t="s">
        <v>1672</v>
      </c>
      <c r="C668" s="15">
        <v>44770</v>
      </c>
      <c r="D668" s="4" t="s">
        <v>1673</v>
      </c>
      <c r="E668" s="4" t="s">
        <v>1671</v>
      </c>
      <c r="F668" s="4">
        <v>65</v>
      </c>
      <c r="G668" s="4" t="s">
        <v>26</v>
      </c>
      <c r="H668" s="16">
        <v>6</v>
      </c>
      <c r="I668" s="17">
        <v>0.26635390473126019</v>
      </c>
      <c r="J668" s="4">
        <f>Table_2[[#This Row],[No of Products in one Sale]]*Table_2[[#This Row],[Price of One Product]]</f>
        <v>390</v>
      </c>
      <c r="K668" s="18">
        <f>Table_2[[#This Row],[Revenue-before discount]]*(1-Table_2[[#This Row],[Discount]])</f>
        <v>286.12197715480852</v>
      </c>
      <c r="L668" s="18">
        <f>Table_2[[#This Row],[Revenue]]*Table_2[[#This Row],[Discount]]</f>
        <v>76.209705844611676</v>
      </c>
    </row>
    <row r="669" spans="1:12" x14ac:dyDescent="0.3">
      <c r="A669" s="4" t="s">
        <v>1395</v>
      </c>
      <c r="B669" s="4" t="s">
        <v>1675</v>
      </c>
      <c r="C669" s="15">
        <v>44764</v>
      </c>
      <c r="D669" s="4" t="s">
        <v>1676</v>
      </c>
      <c r="E669" s="4" t="s">
        <v>1674</v>
      </c>
      <c r="F669" s="4">
        <v>250</v>
      </c>
      <c r="G669" s="4" t="s">
        <v>15</v>
      </c>
      <c r="H669" s="16">
        <v>2</v>
      </c>
      <c r="I669" s="17">
        <v>0.8614184877943124</v>
      </c>
      <c r="J669" s="4">
        <f>Table_2[[#This Row],[No of Products in one Sale]]*Table_2[[#This Row],[Price of One Product]]</f>
        <v>500</v>
      </c>
      <c r="K669" s="18">
        <f>Table_2[[#This Row],[Revenue-before discount]]*(1-Table_2[[#This Row],[Discount]])</f>
        <v>69.290756102843801</v>
      </c>
      <c r="L669" s="18">
        <f>Table_2[[#This Row],[Revenue]]*Table_2[[#This Row],[Discount]]</f>
        <v>59.688338340236228</v>
      </c>
    </row>
    <row r="670" spans="1:12" x14ac:dyDescent="0.3">
      <c r="A670" s="4" t="s">
        <v>1397</v>
      </c>
      <c r="B670" s="4" t="s">
        <v>1677</v>
      </c>
      <c r="C670" s="15">
        <v>44776</v>
      </c>
      <c r="D670" s="4" t="s">
        <v>1678</v>
      </c>
      <c r="E670" s="4" t="s">
        <v>1671</v>
      </c>
      <c r="F670" s="4">
        <v>130</v>
      </c>
      <c r="G670" s="4" t="s">
        <v>20</v>
      </c>
      <c r="H670" s="16">
        <v>4</v>
      </c>
      <c r="I670" s="17">
        <v>0.24587000091513289</v>
      </c>
      <c r="J670" s="4">
        <f>Table_2[[#This Row],[No of Products in one Sale]]*Table_2[[#This Row],[Price of One Product]]</f>
        <v>520</v>
      </c>
      <c r="K670" s="18">
        <f>Table_2[[#This Row],[Revenue-before discount]]*(1-Table_2[[#This Row],[Discount]])</f>
        <v>392.1475995241309</v>
      </c>
      <c r="L670" s="18">
        <f>Table_2[[#This Row],[Revenue]]*Table_2[[#This Row],[Discount]]</f>
        <v>96.417330653865235</v>
      </c>
    </row>
    <row r="671" spans="1:12" x14ac:dyDescent="0.3">
      <c r="A671" s="4" t="s">
        <v>1399</v>
      </c>
      <c r="B671" s="4" t="s">
        <v>1669</v>
      </c>
      <c r="C671" s="15">
        <v>44771</v>
      </c>
      <c r="D671" s="4" t="s">
        <v>1670</v>
      </c>
      <c r="E671" s="4" t="s">
        <v>1671</v>
      </c>
      <c r="F671" s="4">
        <v>72</v>
      </c>
      <c r="G671" s="4" t="s">
        <v>26</v>
      </c>
      <c r="H671" s="16">
        <v>10</v>
      </c>
      <c r="I671" s="17">
        <v>0.24796042009510422</v>
      </c>
      <c r="J671" s="4">
        <f>Table_2[[#This Row],[No of Products in one Sale]]*Table_2[[#This Row],[Price of One Product]]</f>
        <v>720</v>
      </c>
      <c r="K671" s="18">
        <f>Table_2[[#This Row],[Revenue-before discount]]*(1-Table_2[[#This Row],[Discount]])</f>
        <v>541.46849753152492</v>
      </c>
      <c r="L671" s="18">
        <f>Table_2[[#This Row],[Revenue]]*Table_2[[#This Row],[Discount]]</f>
        <v>134.26275611618183</v>
      </c>
    </row>
    <row r="672" spans="1:12" x14ac:dyDescent="0.3">
      <c r="A672" s="4" t="s">
        <v>1401</v>
      </c>
      <c r="B672" s="4" t="s">
        <v>1672</v>
      </c>
      <c r="C672" s="15">
        <v>44794</v>
      </c>
      <c r="D672" s="4" t="s">
        <v>1673</v>
      </c>
      <c r="E672" s="4" t="s">
        <v>1671</v>
      </c>
      <c r="F672" s="4">
        <v>65</v>
      </c>
      <c r="G672" s="4" t="s">
        <v>15</v>
      </c>
      <c r="H672" s="16">
        <v>8</v>
      </c>
      <c r="I672" s="17">
        <v>0.21847506627665747</v>
      </c>
      <c r="J672" s="4">
        <f>Table_2[[#This Row],[No of Products in one Sale]]*Table_2[[#This Row],[Price of One Product]]</f>
        <v>520</v>
      </c>
      <c r="K672" s="18">
        <f>Table_2[[#This Row],[Revenue-before discount]]*(1-Table_2[[#This Row],[Discount]])</f>
        <v>406.39296553613809</v>
      </c>
      <c r="L672" s="18">
        <f>Table_2[[#This Row],[Revenue]]*Table_2[[#This Row],[Discount]]</f>
        <v>88.786730079875142</v>
      </c>
    </row>
    <row r="673" spans="1:12" x14ac:dyDescent="0.3">
      <c r="A673" s="4" t="s">
        <v>1403</v>
      </c>
      <c r="B673" s="4" t="s">
        <v>1675</v>
      </c>
      <c r="C673" s="15">
        <v>44792</v>
      </c>
      <c r="D673" s="4" t="s">
        <v>1676</v>
      </c>
      <c r="E673" s="4" t="s">
        <v>1671</v>
      </c>
      <c r="F673" s="4">
        <v>250</v>
      </c>
      <c r="G673" s="4" t="s">
        <v>20</v>
      </c>
      <c r="H673" s="16">
        <v>2</v>
      </c>
      <c r="I673" s="17">
        <v>0.58457641812788763</v>
      </c>
      <c r="J673" s="4">
        <f>Table_2[[#This Row],[No of Products in one Sale]]*Table_2[[#This Row],[Price of One Product]]</f>
        <v>500</v>
      </c>
      <c r="K673" s="18">
        <f>Table_2[[#This Row],[Revenue-before discount]]*(1-Table_2[[#This Row],[Discount]])</f>
        <v>207.71179093605619</v>
      </c>
      <c r="L673" s="18">
        <f>Table_2[[#This Row],[Revenue]]*Table_2[[#This Row],[Discount]]</f>
        <v>121.42341474832837</v>
      </c>
    </row>
    <row r="674" spans="1:12" x14ac:dyDescent="0.3">
      <c r="A674" s="4" t="s">
        <v>1405</v>
      </c>
      <c r="B674" s="4" t="s">
        <v>1677</v>
      </c>
      <c r="C674" s="15">
        <v>44792</v>
      </c>
      <c r="D674" s="4" t="s">
        <v>1678</v>
      </c>
      <c r="E674" s="4" t="s">
        <v>1671</v>
      </c>
      <c r="F674" s="4">
        <v>130</v>
      </c>
      <c r="G674" s="4" t="s">
        <v>26</v>
      </c>
      <c r="H674" s="16">
        <v>2</v>
      </c>
      <c r="I674" s="17">
        <v>0.86059881121334991</v>
      </c>
      <c r="J674" s="4">
        <f>Table_2[[#This Row],[No of Products in one Sale]]*Table_2[[#This Row],[Price of One Product]]</f>
        <v>260</v>
      </c>
      <c r="K674" s="18">
        <f>Table_2[[#This Row],[Revenue-before discount]]*(1-Table_2[[#This Row],[Discount]])</f>
        <v>36.244309084529021</v>
      </c>
      <c r="L674" s="18">
        <f>Table_2[[#This Row],[Revenue]]*Table_2[[#This Row],[Discount]]</f>
        <v>31.191809311394895</v>
      </c>
    </row>
    <row r="675" spans="1:12" x14ac:dyDescent="0.3">
      <c r="A675" s="4" t="s">
        <v>1407</v>
      </c>
      <c r="B675" s="4" t="s">
        <v>1679</v>
      </c>
      <c r="C675" s="15">
        <v>44790</v>
      </c>
      <c r="D675" s="4" t="s">
        <v>1680</v>
      </c>
      <c r="E675" s="4" t="s">
        <v>1674</v>
      </c>
      <c r="F675" s="4">
        <v>60</v>
      </c>
      <c r="G675" s="4" t="s">
        <v>15</v>
      </c>
      <c r="H675" s="16">
        <v>14</v>
      </c>
      <c r="I675" s="17">
        <v>9.6949154245832281E-3</v>
      </c>
      <c r="J675" s="4">
        <f>Table_2[[#This Row],[No of Products in one Sale]]*Table_2[[#This Row],[Price of One Product]]</f>
        <v>840</v>
      </c>
      <c r="K675" s="18">
        <f>Table_2[[#This Row],[Revenue-before discount]]*(1-Table_2[[#This Row],[Discount]])</f>
        <v>831.85627104335003</v>
      </c>
      <c r="L675" s="18">
        <f>Table_2[[#This Row],[Revenue]]*Table_2[[#This Row],[Discount]]</f>
        <v>8.0647761931744615</v>
      </c>
    </row>
    <row r="676" spans="1:12" x14ac:dyDescent="0.3">
      <c r="A676" s="4" t="s">
        <v>1409</v>
      </c>
      <c r="B676" s="4" t="s">
        <v>1681</v>
      </c>
      <c r="C676" s="15">
        <v>44809</v>
      </c>
      <c r="D676" s="4" t="s">
        <v>1682</v>
      </c>
      <c r="E676" s="4" t="s">
        <v>1671</v>
      </c>
      <c r="F676" s="4">
        <v>95</v>
      </c>
      <c r="G676" s="4" t="s">
        <v>20</v>
      </c>
      <c r="H676" s="16">
        <v>3</v>
      </c>
      <c r="I676" s="17">
        <v>0.35028463428531575</v>
      </c>
      <c r="J676" s="4">
        <f>Table_2[[#This Row],[No of Products in one Sale]]*Table_2[[#This Row],[Price of One Product]]</f>
        <v>285</v>
      </c>
      <c r="K676" s="18">
        <f>Table_2[[#This Row],[Revenue-before discount]]*(1-Table_2[[#This Row],[Discount]])</f>
        <v>185.168879228685</v>
      </c>
      <c r="L676" s="18">
        <f>Table_2[[#This Row],[Revenue]]*Table_2[[#This Row],[Discount]]</f>
        <v>64.861813141641733</v>
      </c>
    </row>
    <row r="677" spans="1:12" x14ac:dyDescent="0.3">
      <c r="A677" s="4" t="s">
        <v>1411</v>
      </c>
      <c r="B677" s="4" t="s">
        <v>1669</v>
      </c>
      <c r="C677" s="15">
        <v>44772</v>
      </c>
      <c r="D677" s="4" t="s">
        <v>1670</v>
      </c>
      <c r="E677" s="4" t="s">
        <v>1671</v>
      </c>
      <c r="F677" s="4">
        <v>72</v>
      </c>
      <c r="G677" s="4" t="s">
        <v>26</v>
      </c>
      <c r="H677" s="16">
        <v>6</v>
      </c>
      <c r="I677" s="17">
        <v>0.47226492521505792</v>
      </c>
      <c r="J677" s="4">
        <f>Table_2[[#This Row],[No of Products in one Sale]]*Table_2[[#This Row],[Price of One Product]]</f>
        <v>432</v>
      </c>
      <c r="K677" s="18">
        <f>Table_2[[#This Row],[Revenue-before discount]]*(1-Table_2[[#This Row],[Discount]])</f>
        <v>227.98155230709497</v>
      </c>
      <c r="L677" s="18">
        <f>Table_2[[#This Row],[Revenue]]*Table_2[[#This Row],[Discount]]</f>
        <v>107.66769075072303</v>
      </c>
    </row>
    <row r="678" spans="1:12" x14ac:dyDescent="0.3">
      <c r="A678" s="4" t="s">
        <v>1413</v>
      </c>
      <c r="B678" s="4" t="s">
        <v>1672</v>
      </c>
      <c r="C678" s="15">
        <v>44802</v>
      </c>
      <c r="D678" s="4" t="s">
        <v>1673</v>
      </c>
      <c r="E678" s="4" t="s">
        <v>1671</v>
      </c>
      <c r="F678" s="4">
        <v>65</v>
      </c>
      <c r="G678" s="4" t="s">
        <v>15</v>
      </c>
      <c r="H678" s="16">
        <v>12</v>
      </c>
      <c r="I678" s="17">
        <v>0.36818871625549354</v>
      </c>
      <c r="J678" s="4">
        <f>Table_2[[#This Row],[No of Products in one Sale]]*Table_2[[#This Row],[Price of One Product]]</f>
        <v>780</v>
      </c>
      <c r="K678" s="18">
        <f>Table_2[[#This Row],[Revenue-before discount]]*(1-Table_2[[#This Row],[Discount]])</f>
        <v>492.81280132071504</v>
      </c>
      <c r="L678" s="18">
        <f>Table_2[[#This Row],[Revenue]]*Table_2[[#This Row],[Discount]]</f>
        <v>181.44811267254767</v>
      </c>
    </row>
    <row r="679" spans="1:12" x14ac:dyDescent="0.3">
      <c r="A679" s="4" t="s">
        <v>1415</v>
      </c>
      <c r="B679" s="4" t="s">
        <v>1675</v>
      </c>
      <c r="C679" s="15">
        <v>44809</v>
      </c>
      <c r="D679" s="4" t="s">
        <v>1676</v>
      </c>
      <c r="E679" s="4" t="s">
        <v>1674</v>
      </c>
      <c r="F679" s="4">
        <v>250</v>
      </c>
      <c r="G679" s="4" t="s">
        <v>20</v>
      </c>
      <c r="H679" s="16">
        <v>2</v>
      </c>
      <c r="I679" s="17">
        <v>0.18262937692796155</v>
      </c>
      <c r="J679" s="4">
        <f>Table_2[[#This Row],[No of Products in one Sale]]*Table_2[[#This Row],[Price of One Product]]</f>
        <v>500</v>
      </c>
      <c r="K679" s="18">
        <f>Table_2[[#This Row],[Revenue-before discount]]*(1-Table_2[[#This Row],[Discount]])</f>
        <v>408.68531153601924</v>
      </c>
      <c r="L679" s="18">
        <f>Table_2[[#This Row],[Revenue]]*Table_2[[#This Row],[Discount]]</f>
        <v>74.637943805433054</v>
      </c>
    </row>
    <row r="680" spans="1:12" x14ac:dyDescent="0.3">
      <c r="A680" s="4" t="s">
        <v>1417</v>
      </c>
      <c r="B680" s="4" t="s">
        <v>1677</v>
      </c>
      <c r="C680" s="15">
        <v>44793</v>
      </c>
      <c r="D680" s="4" t="s">
        <v>1678</v>
      </c>
      <c r="E680" s="4" t="s">
        <v>1674</v>
      </c>
      <c r="F680" s="4">
        <v>130</v>
      </c>
      <c r="G680" s="4" t="s">
        <v>26</v>
      </c>
      <c r="H680" s="16">
        <v>2</v>
      </c>
      <c r="I680" s="17">
        <v>1.1099672563617879E-2</v>
      </c>
      <c r="J680" s="4">
        <f>Table_2[[#This Row],[No of Products in one Sale]]*Table_2[[#This Row],[Price of One Product]]</f>
        <v>260</v>
      </c>
      <c r="K680" s="18">
        <f>Table_2[[#This Row],[Revenue-before discount]]*(1-Table_2[[#This Row],[Discount]])</f>
        <v>257.11408513345935</v>
      </c>
      <c r="L680" s="18">
        <f>Table_2[[#This Row],[Revenue]]*Table_2[[#This Row],[Discount]]</f>
        <v>2.8538821564755703</v>
      </c>
    </row>
    <row r="681" spans="1:12" x14ac:dyDescent="0.3">
      <c r="A681" s="4" t="s">
        <v>1419</v>
      </c>
      <c r="B681" s="4" t="s">
        <v>1669</v>
      </c>
      <c r="C681" s="15">
        <v>44802</v>
      </c>
      <c r="D681" s="4" t="s">
        <v>1670</v>
      </c>
      <c r="E681" s="4" t="s">
        <v>1674</v>
      </c>
      <c r="F681" s="4">
        <v>72</v>
      </c>
      <c r="G681" s="4" t="s">
        <v>15</v>
      </c>
      <c r="H681" s="16">
        <v>8</v>
      </c>
      <c r="I681" s="17">
        <v>0.82388446916835045</v>
      </c>
      <c r="J681" s="4">
        <f>Table_2[[#This Row],[No of Products in one Sale]]*Table_2[[#This Row],[Price of One Product]]</f>
        <v>576</v>
      </c>
      <c r="K681" s="18">
        <f>Table_2[[#This Row],[Revenue-before discount]]*(1-Table_2[[#This Row],[Discount]])</f>
        <v>101.44254575903014</v>
      </c>
      <c r="L681" s="18">
        <f>Table_2[[#This Row],[Revenue]]*Table_2[[#This Row],[Discount]]</f>
        <v>83.576937963764649</v>
      </c>
    </row>
    <row r="682" spans="1:12" x14ac:dyDescent="0.3">
      <c r="A682" s="4" t="s">
        <v>1421</v>
      </c>
      <c r="B682" s="4" t="s">
        <v>1672</v>
      </c>
      <c r="C682" s="15">
        <v>44766</v>
      </c>
      <c r="D682" s="4" t="s">
        <v>1673</v>
      </c>
      <c r="E682" s="4" t="s">
        <v>1674</v>
      </c>
      <c r="F682" s="4">
        <v>65</v>
      </c>
      <c r="G682" s="4" t="s">
        <v>20</v>
      </c>
      <c r="H682" s="16">
        <v>10</v>
      </c>
      <c r="I682" s="17">
        <v>0.29912509923115815</v>
      </c>
      <c r="J682" s="4">
        <f>Table_2[[#This Row],[No of Products in one Sale]]*Table_2[[#This Row],[Price of One Product]]</f>
        <v>650</v>
      </c>
      <c r="K682" s="18">
        <f>Table_2[[#This Row],[Revenue-before discount]]*(1-Table_2[[#This Row],[Discount]])</f>
        <v>455.56868549974718</v>
      </c>
      <c r="L682" s="18">
        <f>Table_2[[#This Row],[Revenue]]*Table_2[[#This Row],[Discount]]</f>
        <v>136.27202825672015</v>
      </c>
    </row>
    <row r="683" spans="1:12" x14ac:dyDescent="0.3">
      <c r="A683" s="4" t="s">
        <v>1423</v>
      </c>
      <c r="B683" s="4" t="s">
        <v>1675</v>
      </c>
      <c r="C683" s="15">
        <v>44807</v>
      </c>
      <c r="D683" s="4" t="s">
        <v>1676</v>
      </c>
      <c r="E683" s="4" t="s">
        <v>1674</v>
      </c>
      <c r="F683" s="4">
        <v>250</v>
      </c>
      <c r="G683" s="4" t="s">
        <v>26</v>
      </c>
      <c r="H683" s="16">
        <v>3</v>
      </c>
      <c r="I683" s="17">
        <v>0.16847746897352522</v>
      </c>
      <c r="J683" s="4">
        <f>Table_2[[#This Row],[No of Products in one Sale]]*Table_2[[#This Row],[Price of One Product]]</f>
        <v>750</v>
      </c>
      <c r="K683" s="18">
        <f>Table_2[[#This Row],[Revenue-before discount]]*(1-Table_2[[#This Row],[Discount]])</f>
        <v>623.64189826985603</v>
      </c>
      <c r="L683" s="18">
        <f>Table_2[[#This Row],[Revenue]]*Table_2[[#This Row],[Discount]]</f>
        <v>105.06960856635004</v>
      </c>
    </row>
    <row r="684" spans="1:12" x14ac:dyDescent="0.3">
      <c r="A684" s="4" t="s">
        <v>1425</v>
      </c>
      <c r="B684" s="4" t="s">
        <v>1677</v>
      </c>
      <c r="C684" s="15">
        <v>44784</v>
      </c>
      <c r="D684" s="4" t="s">
        <v>1678</v>
      </c>
      <c r="E684" s="4" t="s">
        <v>1674</v>
      </c>
      <c r="F684" s="4">
        <v>130</v>
      </c>
      <c r="G684" s="4" t="s">
        <v>15</v>
      </c>
      <c r="H684" s="16">
        <v>7</v>
      </c>
      <c r="I684" s="17">
        <v>0.85817330814342974</v>
      </c>
      <c r="J684" s="4">
        <f>Table_2[[#This Row],[No of Products in one Sale]]*Table_2[[#This Row],[Price of One Product]]</f>
        <v>910</v>
      </c>
      <c r="K684" s="18">
        <f>Table_2[[#This Row],[Revenue-before discount]]*(1-Table_2[[#This Row],[Discount]])</f>
        <v>129.06228958947895</v>
      </c>
      <c r="L684" s="18">
        <f>Table_2[[#This Row],[Revenue]]*Table_2[[#This Row],[Discount]]</f>
        <v>110.75781201356848</v>
      </c>
    </row>
    <row r="685" spans="1:12" x14ac:dyDescent="0.3">
      <c r="A685" s="4" t="s">
        <v>1427</v>
      </c>
      <c r="B685" s="4" t="s">
        <v>1669</v>
      </c>
      <c r="C685" s="15">
        <v>44763</v>
      </c>
      <c r="D685" s="4" t="s">
        <v>1670</v>
      </c>
      <c r="E685" s="4" t="s">
        <v>1671</v>
      </c>
      <c r="F685" s="4">
        <v>72</v>
      </c>
      <c r="G685" s="4" t="s">
        <v>15</v>
      </c>
      <c r="H685" s="16">
        <v>10</v>
      </c>
      <c r="I685" s="17">
        <v>0.46046027651238641</v>
      </c>
      <c r="J685" s="4">
        <f>Table_2[[#This Row],[No of Products in one Sale]]*Table_2[[#This Row],[Price of One Product]]</f>
        <v>720</v>
      </c>
      <c r="K685" s="18">
        <f>Table_2[[#This Row],[Revenue-before discount]]*(1-Table_2[[#This Row],[Discount]])</f>
        <v>388.46860091108181</v>
      </c>
      <c r="L685" s="18">
        <f>Table_2[[#This Row],[Revenue]]*Table_2[[#This Row],[Discount]]</f>
        <v>178.8743593918966</v>
      </c>
    </row>
    <row r="686" spans="1:12" x14ac:dyDescent="0.3">
      <c r="A686" s="4" t="s">
        <v>1429</v>
      </c>
      <c r="B686" s="4" t="s">
        <v>1672</v>
      </c>
      <c r="C686" s="15">
        <v>44799</v>
      </c>
      <c r="D686" s="4" t="s">
        <v>1673</v>
      </c>
      <c r="E686" s="4" t="s">
        <v>1674</v>
      </c>
      <c r="F686" s="4">
        <v>65</v>
      </c>
      <c r="G686" s="4" t="s">
        <v>20</v>
      </c>
      <c r="H686" s="16">
        <v>13</v>
      </c>
      <c r="I686" s="17">
        <v>0.10963807463590236</v>
      </c>
      <c r="J686" s="4">
        <f>Table_2[[#This Row],[No of Products in one Sale]]*Table_2[[#This Row],[Price of One Product]]</f>
        <v>845</v>
      </c>
      <c r="K686" s="18">
        <f>Table_2[[#This Row],[Revenue-before discount]]*(1-Table_2[[#This Row],[Discount]])</f>
        <v>752.35582693266247</v>
      </c>
      <c r="L686" s="18">
        <f>Table_2[[#This Row],[Revenue]]*Table_2[[#This Row],[Discount]]</f>
        <v>82.486844305999284</v>
      </c>
    </row>
    <row r="687" spans="1:12" x14ac:dyDescent="0.3">
      <c r="A687" s="4" t="s">
        <v>1431</v>
      </c>
      <c r="B687" s="4" t="s">
        <v>1675</v>
      </c>
      <c r="C687" s="15">
        <v>44808</v>
      </c>
      <c r="D687" s="4" t="s">
        <v>1676</v>
      </c>
      <c r="E687" s="4" t="s">
        <v>1671</v>
      </c>
      <c r="F687" s="4">
        <v>250</v>
      </c>
      <c r="G687" s="4" t="s">
        <v>26</v>
      </c>
      <c r="H687" s="16">
        <v>1</v>
      </c>
      <c r="I687" s="17">
        <v>0.69674909388926143</v>
      </c>
      <c r="J687" s="4">
        <f>Table_2[[#This Row],[No of Products in one Sale]]*Table_2[[#This Row],[Price of One Product]]</f>
        <v>250</v>
      </c>
      <c r="K687" s="18">
        <f>Table_2[[#This Row],[Revenue-before discount]]*(1-Table_2[[#This Row],[Discount]])</f>
        <v>75.812726527684646</v>
      </c>
      <c r="L687" s="18">
        <f>Table_2[[#This Row],[Revenue]]*Table_2[[#This Row],[Discount]]</f>
        <v>52.822448513438651</v>
      </c>
    </row>
    <row r="688" spans="1:12" x14ac:dyDescent="0.3">
      <c r="A688" s="4" t="s">
        <v>1433</v>
      </c>
      <c r="B688" s="4" t="s">
        <v>1677</v>
      </c>
      <c r="C688" s="15">
        <v>44786</v>
      </c>
      <c r="D688" s="4" t="s">
        <v>1678</v>
      </c>
      <c r="E688" s="4" t="s">
        <v>1674</v>
      </c>
      <c r="F688" s="4">
        <v>130</v>
      </c>
      <c r="G688" s="4" t="s">
        <v>15</v>
      </c>
      <c r="H688" s="16">
        <v>2</v>
      </c>
      <c r="I688" s="17">
        <v>0.20499652738395702</v>
      </c>
      <c r="J688" s="4">
        <f>Table_2[[#This Row],[No of Products in one Sale]]*Table_2[[#This Row],[Price of One Product]]</f>
        <v>260</v>
      </c>
      <c r="K688" s="18">
        <f>Table_2[[#This Row],[Revenue-before discount]]*(1-Table_2[[#This Row],[Discount]])</f>
        <v>206.70090288017118</v>
      </c>
      <c r="L688" s="18">
        <f>Table_2[[#This Row],[Revenue]]*Table_2[[#This Row],[Discount]]</f>
        <v>42.372967297563655</v>
      </c>
    </row>
    <row r="689" spans="1:12" x14ac:dyDescent="0.3">
      <c r="A689" s="4" t="s">
        <v>1435</v>
      </c>
      <c r="B689" s="4" t="s">
        <v>1669</v>
      </c>
      <c r="C689" s="15">
        <v>44770</v>
      </c>
      <c r="D689" s="4" t="s">
        <v>1670</v>
      </c>
      <c r="E689" s="4" t="s">
        <v>1671</v>
      </c>
      <c r="F689" s="4">
        <v>72</v>
      </c>
      <c r="G689" s="4" t="s">
        <v>20</v>
      </c>
      <c r="H689" s="16">
        <v>10</v>
      </c>
      <c r="I689" s="17">
        <v>0.77340032828358662</v>
      </c>
      <c r="J689" s="4">
        <f>Table_2[[#This Row],[No of Products in one Sale]]*Table_2[[#This Row],[Price of One Product]]</f>
        <v>720</v>
      </c>
      <c r="K689" s="18">
        <f>Table_2[[#This Row],[Revenue-before discount]]*(1-Table_2[[#This Row],[Discount]])</f>
        <v>163.15176363581764</v>
      </c>
      <c r="L689" s="18">
        <f>Table_2[[#This Row],[Revenue]]*Table_2[[#This Row],[Discount]]</f>
        <v>126.1816275559875</v>
      </c>
    </row>
    <row r="690" spans="1:12" x14ac:dyDescent="0.3">
      <c r="A690" s="4" t="s">
        <v>1437</v>
      </c>
      <c r="B690" s="4" t="s">
        <v>1672</v>
      </c>
      <c r="C690" s="15">
        <v>44777</v>
      </c>
      <c r="D690" s="4" t="s">
        <v>1673</v>
      </c>
      <c r="E690" s="4" t="s">
        <v>1674</v>
      </c>
      <c r="F690" s="4">
        <v>65</v>
      </c>
      <c r="G690" s="4" t="s">
        <v>26</v>
      </c>
      <c r="H690" s="16">
        <v>4</v>
      </c>
      <c r="I690" s="17">
        <v>0.52005346781810513</v>
      </c>
      <c r="J690" s="4">
        <f>Table_2[[#This Row],[No of Products in one Sale]]*Table_2[[#This Row],[Price of One Product]]</f>
        <v>260</v>
      </c>
      <c r="K690" s="18">
        <f>Table_2[[#This Row],[Revenue-before discount]]*(1-Table_2[[#This Row],[Discount]])</f>
        <v>124.78609836729267</v>
      </c>
      <c r="L690" s="18">
        <f>Table_2[[#This Row],[Revenue]]*Table_2[[#This Row],[Discount]]</f>
        <v>64.895443191401739</v>
      </c>
    </row>
    <row r="691" spans="1:12" x14ac:dyDescent="0.3">
      <c r="A691" s="4" t="s">
        <v>1439</v>
      </c>
      <c r="B691" s="4" t="s">
        <v>1675</v>
      </c>
      <c r="C691" s="15">
        <v>44780</v>
      </c>
      <c r="D691" s="4" t="s">
        <v>1676</v>
      </c>
      <c r="E691" s="4" t="s">
        <v>1671</v>
      </c>
      <c r="F691" s="4">
        <v>250</v>
      </c>
      <c r="G691" s="4" t="s">
        <v>15</v>
      </c>
      <c r="H691" s="16">
        <v>3</v>
      </c>
      <c r="I691" s="17">
        <v>0.86080488526937216</v>
      </c>
      <c r="J691" s="4">
        <f>Table_2[[#This Row],[No of Products in one Sale]]*Table_2[[#This Row],[Price of One Product]]</f>
        <v>750</v>
      </c>
      <c r="K691" s="18">
        <f>Table_2[[#This Row],[Revenue-before discount]]*(1-Table_2[[#This Row],[Discount]])</f>
        <v>104.39633604797088</v>
      </c>
      <c r="L691" s="18">
        <f>Table_2[[#This Row],[Revenue]]*Table_2[[#This Row],[Discount]]</f>
        <v>89.864876074316385</v>
      </c>
    </row>
    <row r="692" spans="1:12" x14ac:dyDescent="0.3">
      <c r="A692" s="4" t="s">
        <v>1441</v>
      </c>
      <c r="B692" s="4" t="s">
        <v>1677</v>
      </c>
      <c r="C692" s="15">
        <v>44778</v>
      </c>
      <c r="D692" s="4" t="s">
        <v>1678</v>
      </c>
      <c r="E692" s="4" t="s">
        <v>1674</v>
      </c>
      <c r="F692" s="4">
        <v>130</v>
      </c>
      <c r="G692" s="4" t="s">
        <v>20</v>
      </c>
      <c r="H692" s="16">
        <v>4</v>
      </c>
      <c r="I692" s="17">
        <v>0.2934425683640568</v>
      </c>
      <c r="J692" s="4">
        <f>Table_2[[#This Row],[No of Products in one Sale]]*Table_2[[#This Row],[Price of One Product]]</f>
        <v>520</v>
      </c>
      <c r="K692" s="18">
        <f>Table_2[[#This Row],[Revenue-before discount]]*(1-Table_2[[#This Row],[Discount]])</f>
        <v>367.40986445069046</v>
      </c>
      <c r="L692" s="18">
        <f>Table_2[[#This Row],[Revenue]]*Table_2[[#This Row],[Discount]]</f>
        <v>107.81369426670058</v>
      </c>
    </row>
    <row r="693" spans="1:12" x14ac:dyDescent="0.3">
      <c r="A693" s="4" t="s">
        <v>1443</v>
      </c>
      <c r="B693" s="4" t="s">
        <v>1679</v>
      </c>
      <c r="C693" s="15">
        <v>44774</v>
      </c>
      <c r="D693" s="4" t="s">
        <v>1680</v>
      </c>
      <c r="E693" s="4" t="s">
        <v>1671</v>
      </c>
      <c r="F693" s="4">
        <v>60</v>
      </c>
      <c r="G693" s="4" t="s">
        <v>26</v>
      </c>
      <c r="H693" s="16">
        <v>13</v>
      </c>
      <c r="I693" s="17">
        <v>0.53040214466234425</v>
      </c>
      <c r="J693" s="4">
        <f>Table_2[[#This Row],[No of Products in one Sale]]*Table_2[[#This Row],[Price of One Product]]</f>
        <v>780</v>
      </c>
      <c r="K693" s="18">
        <f>Table_2[[#This Row],[Revenue-before discount]]*(1-Table_2[[#This Row],[Discount]])</f>
        <v>366.28632716337148</v>
      </c>
      <c r="L693" s="18">
        <f>Table_2[[#This Row],[Revenue]]*Table_2[[#This Row],[Discount]]</f>
        <v>194.2790534879453</v>
      </c>
    </row>
    <row r="694" spans="1:12" x14ac:dyDescent="0.3">
      <c r="A694" s="4" t="s">
        <v>1445</v>
      </c>
      <c r="B694" s="4" t="s">
        <v>1669</v>
      </c>
      <c r="C694" s="15">
        <v>44760</v>
      </c>
      <c r="D694" s="4" t="s">
        <v>1670</v>
      </c>
      <c r="E694" s="4" t="s">
        <v>1674</v>
      </c>
      <c r="F694" s="4">
        <v>72</v>
      </c>
      <c r="G694" s="4" t="s">
        <v>15</v>
      </c>
      <c r="H694" s="16">
        <v>3</v>
      </c>
      <c r="I694" s="17">
        <v>0.90283813798264567</v>
      </c>
      <c r="J694" s="4">
        <f>Table_2[[#This Row],[No of Products in one Sale]]*Table_2[[#This Row],[Price of One Product]]</f>
        <v>216</v>
      </c>
      <c r="K694" s="18">
        <f>Table_2[[#This Row],[Revenue-before discount]]*(1-Table_2[[#This Row],[Discount]])</f>
        <v>20.986962195748536</v>
      </c>
      <c r="L694" s="18">
        <f>Table_2[[#This Row],[Revenue]]*Table_2[[#This Row],[Discount]]</f>
        <v>18.947829870721783</v>
      </c>
    </row>
    <row r="695" spans="1:12" x14ac:dyDescent="0.3">
      <c r="A695" s="4" t="s">
        <v>1447</v>
      </c>
      <c r="B695" s="4" t="s">
        <v>1672</v>
      </c>
      <c r="C695" s="15">
        <v>44756</v>
      </c>
      <c r="D695" s="4" t="s">
        <v>1673</v>
      </c>
      <c r="E695" s="4" t="s">
        <v>1671</v>
      </c>
      <c r="F695" s="4">
        <v>65</v>
      </c>
      <c r="G695" s="4" t="s">
        <v>20</v>
      </c>
      <c r="H695" s="16">
        <v>9</v>
      </c>
      <c r="I695" s="17">
        <v>0.90989715940902849</v>
      </c>
      <c r="J695" s="4">
        <f>Table_2[[#This Row],[No of Products in one Sale]]*Table_2[[#This Row],[Price of One Product]]</f>
        <v>585</v>
      </c>
      <c r="K695" s="18">
        <f>Table_2[[#This Row],[Revenue-before discount]]*(1-Table_2[[#This Row],[Discount]])</f>
        <v>52.710161745718331</v>
      </c>
      <c r="L695" s="18">
        <f>Table_2[[#This Row],[Revenue]]*Table_2[[#This Row],[Discount]]</f>
        <v>47.960826444419546</v>
      </c>
    </row>
    <row r="696" spans="1:12" x14ac:dyDescent="0.3">
      <c r="A696" s="4" t="s">
        <v>1449</v>
      </c>
      <c r="B696" s="4" t="s">
        <v>1675</v>
      </c>
      <c r="C696" s="15">
        <v>44755</v>
      </c>
      <c r="D696" s="4" t="s">
        <v>1676</v>
      </c>
      <c r="E696" s="4" t="s">
        <v>1674</v>
      </c>
      <c r="F696" s="4">
        <v>250</v>
      </c>
      <c r="G696" s="4" t="s">
        <v>26</v>
      </c>
      <c r="H696" s="16">
        <v>3</v>
      </c>
      <c r="I696" s="17">
        <v>0.59916355188036108</v>
      </c>
      <c r="J696" s="4">
        <f>Table_2[[#This Row],[No of Products in one Sale]]*Table_2[[#This Row],[Price of One Product]]</f>
        <v>750</v>
      </c>
      <c r="K696" s="18">
        <f>Table_2[[#This Row],[Revenue-before discount]]*(1-Table_2[[#This Row],[Discount]])</f>
        <v>300.62733608972917</v>
      </c>
      <c r="L696" s="18">
        <f>Table_2[[#This Row],[Revenue]]*Table_2[[#This Row],[Discount]]</f>
        <v>180.1249424838532</v>
      </c>
    </row>
    <row r="697" spans="1:12" x14ac:dyDescent="0.3">
      <c r="A697" s="4" t="s">
        <v>1451</v>
      </c>
      <c r="B697" s="4" t="s">
        <v>1677</v>
      </c>
      <c r="C697" s="15">
        <v>44770</v>
      </c>
      <c r="D697" s="4" t="s">
        <v>1678</v>
      </c>
      <c r="E697" s="4" t="s">
        <v>1671</v>
      </c>
      <c r="F697" s="4">
        <v>130</v>
      </c>
      <c r="G697" s="4" t="s">
        <v>15</v>
      </c>
      <c r="H697" s="16">
        <v>5</v>
      </c>
      <c r="I697" s="17">
        <v>0.3534755742470268</v>
      </c>
      <c r="J697" s="4">
        <f>Table_2[[#This Row],[No of Products in one Sale]]*Table_2[[#This Row],[Price of One Product]]</f>
        <v>650</v>
      </c>
      <c r="K697" s="18">
        <f>Table_2[[#This Row],[Revenue-before discount]]*(1-Table_2[[#This Row],[Discount]])</f>
        <v>420.24087673943257</v>
      </c>
      <c r="L697" s="18">
        <f>Table_2[[#This Row],[Revenue]]*Table_2[[#This Row],[Discount]]</f>
        <v>148.54488522754494</v>
      </c>
    </row>
    <row r="698" spans="1:12" x14ac:dyDescent="0.3">
      <c r="A698" s="4" t="s">
        <v>1453</v>
      </c>
      <c r="B698" s="4" t="s">
        <v>1669</v>
      </c>
      <c r="C698" s="15">
        <v>44755</v>
      </c>
      <c r="D698" s="4" t="s">
        <v>1670</v>
      </c>
      <c r="E698" s="4" t="s">
        <v>1674</v>
      </c>
      <c r="F698" s="4">
        <v>72</v>
      </c>
      <c r="G698" s="4" t="s">
        <v>20</v>
      </c>
      <c r="H698" s="16">
        <v>9</v>
      </c>
      <c r="I698" s="17">
        <v>0.76220493698641134</v>
      </c>
      <c r="J698" s="4">
        <f>Table_2[[#This Row],[No of Products in one Sale]]*Table_2[[#This Row],[Price of One Product]]</f>
        <v>648</v>
      </c>
      <c r="K698" s="18">
        <f>Table_2[[#This Row],[Revenue-before discount]]*(1-Table_2[[#This Row],[Discount]])</f>
        <v>154.09120083280544</v>
      </c>
      <c r="L698" s="18">
        <f>Table_2[[#This Row],[Revenue]]*Table_2[[#This Row],[Discount]]</f>
        <v>117.44907402092893</v>
      </c>
    </row>
    <row r="699" spans="1:12" x14ac:dyDescent="0.3">
      <c r="A699" s="4" t="s">
        <v>1455</v>
      </c>
      <c r="B699" s="4" t="s">
        <v>1672</v>
      </c>
      <c r="C699" s="15">
        <v>44775</v>
      </c>
      <c r="D699" s="4" t="s">
        <v>1673</v>
      </c>
      <c r="E699" s="4" t="s">
        <v>1671</v>
      </c>
      <c r="F699" s="4">
        <v>65</v>
      </c>
      <c r="G699" s="4" t="s">
        <v>26</v>
      </c>
      <c r="H699" s="16">
        <v>7</v>
      </c>
      <c r="I699" s="17">
        <v>0.77277516201706065</v>
      </c>
      <c r="J699" s="4">
        <f>Table_2[[#This Row],[No of Products in one Sale]]*Table_2[[#This Row],[Price of One Product]]</f>
        <v>455</v>
      </c>
      <c r="K699" s="18">
        <f>Table_2[[#This Row],[Revenue-before discount]]*(1-Table_2[[#This Row],[Discount]])</f>
        <v>103.3873012822374</v>
      </c>
      <c r="L699" s="18">
        <f>Table_2[[#This Row],[Revenue]]*Table_2[[#This Row],[Discount]]</f>
        <v>79.895138498887675</v>
      </c>
    </row>
    <row r="700" spans="1:12" x14ac:dyDescent="0.3">
      <c r="A700" s="4" t="s">
        <v>1457</v>
      </c>
      <c r="B700" s="4" t="s">
        <v>1675</v>
      </c>
      <c r="C700" s="15">
        <v>44797</v>
      </c>
      <c r="D700" s="4" t="s">
        <v>1676</v>
      </c>
      <c r="E700" s="4" t="s">
        <v>1674</v>
      </c>
      <c r="F700" s="4">
        <v>250</v>
      </c>
      <c r="G700" s="4" t="s">
        <v>15</v>
      </c>
      <c r="H700" s="16">
        <v>2</v>
      </c>
      <c r="I700" s="17">
        <v>0.18522585447915185</v>
      </c>
      <c r="J700" s="4">
        <f>Table_2[[#This Row],[No of Products in one Sale]]*Table_2[[#This Row],[Price of One Product]]</f>
        <v>500</v>
      </c>
      <c r="K700" s="18">
        <f>Table_2[[#This Row],[Revenue-before discount]]*(1-Table_2[[#This Row],[Discount]])</f>
        <v>407.38707276042408</v>
      </c>
      <c r="L700" s="18">
        <f>Table_2[[#This Row],[Revenue]]*Table_2[[#This Row],[Discount]]</f>
        <v>75.458618655809957</v>
      </c>
    </row>
    <row r="701" spans="1:12" x14ac:dyDescent="0.3">
      <c r="A701" s="4" t="s">
        <v>1459</v>
      </c>
      <c r="B701" s="4" t="s">
        <v>1677</v>
      </c>
      <c r="C701" s="15">
        <v>44802</v>
      </c>
      <c r="D701" s="4" t="s">
        <v>1678</v>
      </c>
      <c r="E701" s="4" t="s">
        <v>1671</v>
      </c>
      <c r="F701" s="4">
        <v>130</v>
      </c>
      <c r="G701" s="4" t="s">
        <v>20</v>
      </c>
      <c r="H701" s="16">
        <v>7</v>
      </c>
      <c r="I701" s="17">
        <v>0.16675872130950775</v>
      </c>
      <c r="J701" s="4">
        <f>Table_2[[#This Row],[No of Products in one Sale]]*Table_2[[#This Row],[Price of One Product]]</f>
        <v>910</v>
      </c>
      <c r="K701" s="18">
        <f>Table_2[[#This Row],[Revenue-before discount]]*(1-Table_2[[#This Row],[Discount]])</f>
        <v>758.2495636083479</v>
      </c>
      <c r="L701" s="18">
        <f>Table_2[[#This Row],[Revenue]]*Table_2[[#This Row],[Discount]]</f>
        <v>126.44472766082036</v>
      </c>
    </row>
    <row r="702" spans="1:12" x14ac:dyDescent="0.3">
      <c r="A702" s="4" t="s">
        <v>1461</v>
      </c>
      <c r="B702" s="4" t="s">
        <v>1679</v>
      </c>
      <c r="C702" s="15">
        <v>44764</v>
      </c>
      <c r="D702" s="4" t="s">
        <v>1680</v>
      </c>
      <c r="E702" s="4" t="s">
        <v>1671</v>
      </c>
      <c r="F702" s="4">
        <v>60</v>
      </c>
      <c r="G702" s="4" t="s">
        <v>26</v>
      </c>
      <c r="H702" s="16">
        <v>8</v>
      </c>
      <c r="I702" s="17">
        <v>0.61885781825151576</v>
      </c>
      <c r="J702" s="4">
        <f>Table_2[[#This Row],[No of Products in one Sale]]*Table_2[[#This Row],[Price of One Product]]</f>
        <v>480</v>
      </c>
      <c r="K702" s="18">
        <f>Table_2[[#This Row],[Revenue-before discount]]*(1-Table_2[[#This Row],[Discount]])</f>
        <v>182.94824723927243</v>
      </c>
      <c r="L702" s="18">
        <f>Table_2[[#This Row],[Revenue]]*Table_2[[#This Row],[Discount]]</f>
        <v>113.21895313943503</v>
      </c>
    </row>
    <row r="703" spans="1:12" x14ac:dyDescent="0.3">
      <c r="A703" s="4" t="s">
        <v>1463</v>
      </c>
      <c r="B703" s="4" t="s">
        <v>1681</v>
      </c>
      <c r="C703" s="15">
        <v>44780</v>
      </c>
      <c r="D703" s="4" t="s">
        <v>1682</v>
      </c>
      <c r="E703" s="4" t="s">
        <v>1674</v>
      </c>
      <c r="F703" s="4">
        <v>95</v>
      </c>
      <c r="G703" s="4" t="s">
        <v>15</v>
      </c>
      <c r="H703" s="16">
        <v>2</v>
      </c>
      <c r="I703" s="17">
        <v>0.58495326398604763</v>
      </c>
      <c r="J703" s="4">
        <f>Table_2[[#This Row],[No of Products in one Sale]]*Table_2[[#This Row],[Price of One Product]]</f>
        <v>190</v>
      </c>
      <c r="K703" s="18">
        <f>Table_2[[#This Row],[Revenue-before discount]]*(1-Table_2[[#This Row],[Discount]])</f>
        <v>78.85887984265095</v>
      </c>
      <c r="L703" s="18">
        <f>Table_2[[#This Row],[Revenue]]*Table_2[[#This Row],[Discount]]</f>
        <v>46.128759158242211</v>
      </c>
    </row>
    <row r="704" spans="1:12" x14ac:dyDescent="0.3">
      <c r="A704" s="4" t="s">
        <v>1465</v>
      </c>
      <c r="B704" s="4" t="s">
        <v>1669</v>
      </c>
      <c r="C704" s="15">
        <v>44799</v>
      </c>
      <c r="D704" s="4" t="s">
        <v>1670</v>
      </c>
      <c r="E704" s="4" t="s">
        <v>1674</v>
      </c>
      <c r="F704" s="4">
        <v>72</v>
      </c>
      <c r="G704" s="4" t="s">
        <v>20</v>
      </c>
      <c r="H704" s="16">
        <v>5</v>
      </c>
      <c r="I704" s="17">
        <v>0.14485969053742009</v>
      </c>
      <c r="J704" s="4">
        <f>Table_2[[#This Row],[No of Products in one Sale]]*Table_2[[#This Row],[Price of One Product]]</f>
        <v>360</v>
      </c>
      <c r="K704" s="18">
        <f>Table_2[[#This Row],[Revenue-before discount]]*(1-Table_2[[#This Row],[Discount]])</f>
        <v>307.85051140652877</v>
      </c>
      <c r="L704" s="18">
        <f>Table_2[[#This Row],[Revenue]]*Table_2[[#This Row],[Discount]]</f>
        <v>44.595129814136271</v>
      </c>
    </row>
    <row r="705" spans="1:12" x14ac:dyDescent="0.3">
      <c r="A705" s="4" t="s">
        <v>1467</v>
      </c>
      <c r="B705" s="4" t="s">
        <v>1672</v>
      </c>
      <c r="C705" s="15">
        <v>44761</v>
      </c>
      <c r="D705" s="4" t="s">
        <v>1673</v>
      </c>
      <c r="E705" s="4" t="s">
        <v>1674</v>
      </c>
      <c r="F705" s="4">
        <v>65</v>
      </c>
      <c r="G705" s="4" t="s">
        <v>26</v>
      </c>
      <c r="H705" s="16">
        <v>13</v>
      </c>
      <c r="I705" s="17">
        <v>0.72744183956390451</v>
      </c>
      <c r="J705" s="4">
        <f>Table_2[[#This Row],[No of Products in one Sale]]*Table_2[[#This Row],[Price of One Product]]</f>
        <v>845</v>
      </c>
      <c r="K705" s="18">
        <f>Table_2[[#This Row],[Revenue-before discount]]*(1-Table_2[[#This Row],[Discount]])</f>
        <v>230.31164556850069</v>
      </c>
      <c r="L705" s="18">
        <f>Table_2[[#This Row],[Revenue]]*Table_2[[#This Row],[Discount]]</f>
        <v>167.53832712534012</v>
      </c>
    </row>
    <row r="706" spans="1:12" x14ac:dyDescent="0.3">
      <c r="A706" s="4" t="s">
        <v>1469</v>
      </c>
      <c r="B706" s="4" t="s">
        <v>1675</v>
      </c>
      <c r="C706" s="15">
        <v>44782</v>
      </c>
      <c r="D706" s="4" t="s">
        <v>1676</v>
      </c>
      <c r="E706" s="4" t="s">
        <v>1671</v>
      </c>
      <c r="F706" s="4">
        <v>250</v>
      </c>
      <c r="G706" s="4" t="s">
        <v>15</v>
      </c>
      <c r="H706" s="16">
        <v>3</v>
      </c>
      <c r="I706" s="17">
        <v>0.17811357609996858</v>
      </c>
      <c r="J706" s="4">
        <f>Table_2[[#This Row],[No of Products in one Sale]]*Table_2[[#This Row],[Price of One Product]]</f>
        <v>750</v>
      </c>
      <c r="K706" s="18">
        <f>Table_2[[#This Row],[Revenue-before discount]]*(1-Table_2[[#This Row],[Discount]])</f>
        <v>616.41481792502361</v>
      </c>
      <c r="L706" s="18">
        <f>Table_2[[#This Row],[Revenue]]*Table_2[[#This Row],[Discount]]</f>
        <v>109.79184758163697</v>
      </c>
    </row>
    <row r="707" spans="1:12" x14ac:dyDescent="0.3">
      <c r="A707" s="4" t="s">
        <v>1471</v>
      </c>
      <c r="B707" s="4" t="s">
        <v>1677</v>
      </c>
      <c r="C707" s="15">
        <v>44806</v>
      </c>
      <c r="D707" s="4" t="s">
        <v>1678</v>
      </c>
      <c r="E707" s="4" t="s">
        <v>1671</v>
      </c>
      <c r="F707" s="4">
        <v>130</v>
      </c>
      <c r="G707" s="4" t="s">
        <v>20</v>
      </c>
      <c r="H707" s="16">
        <v>2</v>
      </c>
      <c r="I707" s="17">
        <v>1.7294938504808677E-2</v>
      </c>
      <c r="J707" s="4">
        <f>Table_2[[#This Row],[No of Products in one Sale]]*Table_2[[#This Row],[Price of One Product]]</f>
        <v>260</v>
      </c>
      <c r="K707" s="18">
        <f>Table_2[[#This Row],[Revenue-before discount]]*(1-Table_2[[#This Row],[Discount]])</f>
        <v>255.50331598874973</v>
      </c>
      <c r="L707" s="18">
        <f>Table_2[[#This Row],[Revenue]]*Table_2[[#This Row],[Discount]]</f>
        <v>4.418914137800126</v>
      </c>
    </row>
    <row r="708" spans="1:12" x14ac:dyDescent="0.3">
      <c r="A708" s="4" t="s">
        <v>1473</v>
      </c>
      <c r="B708" s="4" t="s">
        <v>1669</v>
      </c>
      <c r="C708" s="15">
        <v>44798</v>
      </c>
      <c r="D708" s="4" t="s">
        <v>1670</v>
      </c>
      <c r="E708" s="4" t="s">
        <v>1671</v>
      </c>
      <c r="F708" s="4">
        <v>72</v>
      </c>
      <c r="G708" s="4" t="s">
        <v>26</v>
      </c>
      <c r="H708" s="16">
        <v>5</v>
      </c>
      <c r="I708" s="17">
        <v>0.41370287992438048</v>
      </c>
      <c r="J708" s="4">
        <f>Table_2[[#This Row],[No of Products in one Sale]]*Table_2[[#This Row],[Price of One Product]]</f>
        <v>360</v>
      </c>
      <c r="K708" s="18">
        <f>Table_2[[#This Row],[Revenue-before discount]]*(1-Table_2[[#This Row],[Discount]])</f>
        <v>211.06696322722303</v>
      </c>
      <c r="L708" s="18">
        <f>Table_2[[#This Row],[Revenue]]*Table_2[[#This Row],[Discount]]</f>
        <v>87.319010543995475</v>
      </c>
    </row>
    <row r="709" spans="1:12" x14ac:dyDescent="0.3">
      <c r="A709" s="4" t="s">
        <v>1475</v>
      </c>
      <c r="B709" s="4" t="s">
        <v>1672</v>
      </c>
      <c r="C709" s="15">
        <v>44758</v>
      </c>
      <c r="D709" s="4" t="s">
        <v>1673</v>
      </c>
      <c r="E709" s="4" t="s">
        <v>1671</v>
      </c>
      <c r="F709" s="4">
        <v>65</v>
      </c>
      <c r="G709" s="4" t="s">
        <v>15</v>
      </c>
      <c r="H709" s="16">
        <v>6</v>
      </c>
      <c r="I709" s="17">
        <v>0.86404495187418373</v>
      </c>
      <c r="J709" s="4">
        <f>Table_2[[#This Row],[No of Products in one Sale]]*Table_2[[#This Row],[Price of One Product]]</f>
        <v>390</v>
      </c>
      <c r="K709" s="18">
        <f>Table_2[[#This Row],[Revenue-before discount]]*(1-Table_2[[#This Row],[Discount]])</f>
        <v>53.022468769068347</v>
      </c>
      <c r="L709" s="18">
        <f>Table_2[[#This Row],[Revenue]]*Table_2[[#This Row],[Discount]]</f>
        <v>45.81379647582007</v>
      </c>
    </row>
    <row r="710" spans="1:12" x14ac:dyDescent="0.3">
      <c r="A710" s="4" t="s">
        <v>1477</v>
      </c>
      <c r="B710" s="4" t="s">
        <v>1675</v>
      </c>
      <c r="C710" s="15">
        <v>44785</v>
      </c>
      <c r="D710" s="4" t="s">
        <v>1676</v>
      </c>
      <c r="E710" s="4" t="s">
        <v>1671</v>
      </c>
      <c r="F710" s="4">
        <v>250</v>
      </c>
      <c r="G710" s="4" t="s">
        <v>20</v>
      </c>
      <c r="H710" s="16">
        <v>1</v>
      </c>
      <c r="I710" s="17">
        <v>0.22136154182588019</v>
      </c>
      <c r="J710" s="4">
        <f>Table_2[[#This Row],[No of Products in one Sale]]*Table_2[[#This Row],[Price of One Product]]</f>
        <v>250</v>
      </c>
      <c r="K710" s="18">
        <f>Table_2[[#This Row],[Revenue-before discount]]*(1-Table_2[[#This Row],[Discount]])</f>
        <v>194.65961454352995</v>
      </c>
      <c r="L710" s="18">
        <f>Table_2[[#This Row],[Revenue]]*Table_2[[#This Row],[Discount]]</f>
        <v>43.090152406587322</v>
      </c>
    </row>
    <row r="711" spans="1:12" x14ac:dyDescent="0.3">
      <c r="A711" s="4" t="s">
        <v>1479</v>
      </c>
      <c r="B711" s="4" t="s">
        <v>1677</v>
      </c>
      <c r="C711" s="15">
        <v>44761</v>
      </c>
      <c r="D711" s="4" t="s">
        <v>1678</v>
      </c>
      <c r="E711" s="4" t="s">
        <v>1671</v>
      </c>
      <c r="F711" s="4">
        <v>130</v>
      </c>
      <c r="G711" s="4" t="s">
        <v>26</v>
      </c>
      <c r="H711" s="16">
        <v>4</v>
      </c>
      <c r="I711" s="17">
        <v>0.23982989511580111</v>
      </c>
      <c r="J711" s="4">
        <f>Table_2[[#This Row],[No of Products in one Sale]]*Table_2[[#This Row],[Price of One Product]]</f>
        <v>520</v>
      </c>
      <c r="K711" s="18">
        <f>Table_2[[#This Row],[Revenue-before discount]]*(1-Table_2[[#This Row],[Discount]])</f>
        <v>395.2884545397834</v>
      </c>
      <c r="L711" s="18">
        <f>Table_2[[#This Row],[Revenue]]*Table_2[[#This Row],[Discount]]</f>
        <v>94.801988592763365</v>
      </c>
    </row>
    <row r="712" spans="1:12" x14ac:dyDescent="0.3">
      <c r="A712" s="4" t="s">
        <v>1481</v>
      </c>
      <c r="B712" s="4" t="s">
        <v>1679</v>
      </c>
      <c r="C712" s="15">
        <v>44800</v>
      </c>
      <c r="D712" s="4" t="s">
        <v>1680</v>
      </c>
      <c r="E712" s="4" t="s">
        <v>1671</v>
      </c>
      <c r="F712" s="4">
        <v>60</v>
      </c>
      <c r="G712" s="4" t="s">
        <v>15</v>
      </c>
      <c r="H712" s="16">
        <v>7</v>
      </c>
      <c r="I712" s="17">
        <v>0.5498716291066249</v>
      </c>
      <c r="J712" s="4">
        <f>Table_2[[#This Row],[No of Products in one Sale]]*Table_2[[#This Row],[Price of One Product]]</f>
        <v>420</v>
      </c>
      <c r="K712" s="18">
        <f>Table_2[[#This Row],[Revenue-before discount]]*(1-Table_2[[#This Row],[Discount]])</f>
        <v>189.05391577521755</v>
      </c>
      <c r="L712" s="18">
        <f>Table_2[[#This Row],[Revenue]]*Table_2[[#This Row],[Discount]]</f>
        <v>103.95538465630553</v>
      </c>
    </row>
    <row r="713" spans="1:12" x14ac:dyDescent="0.3">
      <c r="A713" s="4" t="s">
        <v>1483</v>
      </c>
      <c r="B713" s="4" t="s">
        <v>1669</v>
      </c>
      <c r="C713" s="15">
        <v>44807</v>
      </c>
      <c r="D713" s="4" t="s">
        <v>1670</v>
      </c>
      <c r="E713" s="4" t="s">
        <v>1671</v>
      </c>
      <c r="F713" s="4">
        <v>72</v>
      </c>
      <c r="G713" s="4" t="s">
        <v>20</v>
      </c>
      <c r="H713" s="16">
        <v>6</v>
      </c>
      <c r="I713" s="17">
        <v>0.42980514607916598</v>
      </c>
      <c r="J713" s="4">
        <f>Table_2[[#This Row],[No of Products in one Sale]]*Table_2[[#This Row],[Price of One Product]]</f>
        <v>432</v>
      </c>
      <c r="K713" s="18">
        <f>Table_2[[#This Row],[Revenue-before discount]]*(1-Table_2[[#This Row],[Discount]])</f>
        <v>246.32417689380028</v>
      </c>
      <c r="L713" s="18">
        <f>Table_2[[#This Row],[Revenue]]*Table_2[[#This Row],[Discount]]</f>
        <v>105.87139883267015</v>
      </c>
    </row>
    <row r="714" spans="1:12" x14ac:dyDescent="0.3">
      <c r="A714" s="4" t="s">
        <v>1485</v>
      </c>
      <c r="B714" s="4" t="s">
        <v>1672</v>
      </c>
      <c r="C714" s="15">
        <v>44799</v>
      </c>
      <c r="D714" s="4" t="s">
        <v>1673</v>
      </c>
      <c r="E714" s="4" t="s">
        <v>1671</v>
      </c>
      <c r="F714" s="4">
        <v>65</v>
      </c>
      <c r="G714" s="4" t="s">
        <v>26</v>
      </c>
      <c r="H714" s="16">
        <v>11</v>
      </c>
      <c r="I714" s="17">
        <v>0.63967553753717632</v>
      </c>
      <c r="J714" s="4">
        <f>Table_2[[#This Row],[No of Products in one Sale]]*Table_2[[#This Row],[Price of One Product]]</f>
        <v>715</v>
      </c>
      <c r="K714" s="18">
        <f>Table_2[[#This Row],[Revenue-before discount]]*(1-Table_2[[#This Row],[Discount]])</f>
        <v>257.63199066091892</v>
      </c>
      <c r="L714" s="18">
        <f>Table_2[[#This Row],[Revenue]]*Table_2[[#This Row],[Discount]]</f>
        <v>164.8008821127961</v>
      </c>
    </row>
    <row r="715" spans="1:12" x14ac:dyDescent="0.3">
      <c r="A715" s="4" t="s">
        <v>1487</v>
      </c>
      <c r="B715" s="4" t="s">
        <v>1675</v>
      </c>
      <c r="C715" s="15">
        <v>44759</v>
      </c>
      <c r="D715" s="4" t="s">
        <v>1676</v>
      </c>
      <c r="E715" s="4" t="s">
        <v>1674</v>
      </c>
      <c r="F715" s="4">
        <v>250</v>
      </c>
      <c r="G715" s="4" t="s">
        <v>15</v>
      </c>
      <c r="H715" s="16">
        <v>1</v>
      </c>
      <c r="I715" s="17">
        <v>0.3382278912307799</v>
      </c>
      <c r="J715" s="4">
        <f>Table_2[[#This Row],[No of Products in one Sale]]*Table_2[[#This Row],[Price of One Product]]</f>
        <v>250</v>
      </c>
      <c r="K715" s="18">
        <f>Table_2[[#This Row],[Revenue-before discount]]*(1-Table_2[[#This Row],[Discount]])</f>
        <v>165.44302719230504</v>
      </c>
      <c r="L715" s="18">
        <f>Table_2[[#This Row],[Revenue]]*Table_2[[#This Row],[Discount]]</f>
        <v>55.957446206089912</v>
      </c>
    </row>
    <row r="716" spans="1:12" x14ac:dyDescent="0.3">
      <c r="A716" s="4" t="s">
        <v>1489</v>
      </c>
      <c r="B716" s="4" t="s">
        <v>1677</v>
      </c>
      <c r="C716" s="15">
        <v>44763</v>
      </c>
      <c r="D716" s="4" t="s">
        <v>1678</v>
      </c>
      <c r="E716" s="4" t="s">
        <v>1671</v>
      </c>
      <c r="F716" s="4">
        <v>130</v>
      </c>
      <c r="G716" s="4" t="s">
        <v>20</v>
      </c>
      <c r="H716" s="16">
        <v>2</v>
      </c>
      <c r="I716" s="17">
        <v>0.98879243199983924</v>
      </c>
      <c r="J716" s="4">
        <f>Table_2[[#This Row],[No of Products in one Sale]]*Table_2[[#This Row],[Price of One Product]]</f>
        <v>260</v>
      </c>
      <c r="K716" s="18">
        <f>Table_2[[#This Row],[Revenue-before discount]]*(1-Table_2[[#This Row],[Discount]])</f>
        <v>2.913967680041798</v>
      </c>
      <c r="L716" s="18">
        <f>Table_2[[#This Row],[Revenue]]*Table_2[[#This Row],[Discount]]</f>
        <v>2.8813091891174589</v>
      </c>
    </row>
    <row r="717" spans="1:12" x14ac:dyDescent="0.3">
      <c r="A717" s="4" t="s">
        <v>1491</v>
      </c>
      <c r="B717" s="4" t="s">
        <v>1669</v>
      </c>
      <c r="C717" s="15">
        <v>44776</v>
      </c>
      <c r="D717" s="4" t="s">
        <v>1670</v>
      </c>
      <c r="E717" s="4" t="s">
        <v>1671</v>
      </c>
      <c r="F717" s="4">
        <v>72</v>
      </c>
      <c r="G717" s="4" t="s">
        <v>26</v>
      </c>
      <c r="H717" s="16">
        <v>12</v>
      </c>
      <c r="I717" s="17">
        <v>0.16208443619614776</v>
      </c>
      <c r="J717" s="4">
        <f>Table_2[[#This Row],[No of Products in one Sale]]*Table_2[[#This Row],[Price of One Product]]</f>
        <v>864</v>
      </c>
      <c r="K717" s="18">
        <f>Table_2[[#This Row],[Revenue-before discount]]*(1-Table_2[[#This Row],[Discount]])</f>
        <v>723.95904712652828</v>
      </c>
      <c r="L717" s="18">
        <f>Table_2[[#This Row],[Revenue]]*Table_2[[#This Row],[Discount]]</f>
        <v>117.3424939826037</v>
      </c>
    </row>
    <row r="718" spans="1:12" x14ac:dyDescent="0.3">
      <c r="A718" s="4" t="s">
        <v>1493</v>
      </c>
      <c r="B718" s="4" t="s">
        <v>1672</v>
      </c>
      <c r="C718" s="15">
        <v>44763</v>
      </c>
      <c r="D718" s="4" t="s">
        <v>1673</v>
      </c>
      <c r="E718" s="4" t="s">
        <v>1671</v>
      </c>
      <c r="F718" s="4">
        <v>65</v>
      </c>
      <c r="G718" s="4" t="s">
        <v>15</v>
      </c>
      <c r="H718" s="16">
        <v>9</v>
      </c>
      <c r="I718" s="17">
        <v>0.79885964543869892</v>
      </c>
      <c r="J718" s="4">
        <f>Table_2[[#This Row],[No of Products in one Sale]]*Table_2[[#This Row],[Price of One Product]]</f>
        <v>585</v>
      </c>
      <c r="K718" s="18">
        <f>Table_2[[#This Row],[Revenue-before discount]]*(1-Table_2[[#This Row],[Discount]])</f>
        <v>117.66710741836113</v>
      </c>
      <c r="L718" s="18">
        <f>Table_2[[#This Row],[Revenue]]*Table_2[[#This Row],[Discount]]</f>
        <v>93.999503712029266</v>
      </c>
    </row>
    <row r="719" spans="1:12" x14ac:dyDescent="0.3">
      <c r="A719" s="4" t="s">
        <v>1495</v>
      </c>
      <c r="B719" s="4" t="s">
        <v>1675</v>
      </c>
      <c r="C719" s="15">
        <v>44803</v>
      </c>
      <c r="D719" s="4" t="s">
        <v>1676</v>
      </c>
      <c r="E719" s="4" t="s">
        <v>1671</v>
      </c>
      <c r="F719" s="4">
        <v>250</v>
      </c>
      <c r="G719" s="4" t="s">
        <v>20</v>
      </c>
      <c r="H719" s="16">
        <v>2</v>
      </c>
      <c r="I719" s="17">
        <v>0.81715752351244886</v>
      </c>
      <c r="J719" s="4">
        <f>Table_2[[#This Row],[No of Products in one Sale]]*Table_2[[#This Row],[Price of One Product]]</f>
        <v>500</v>
      </c>
      <c r="K719" s="18">
        <f>Table_2[[#This Row],[Revenue-before discount]]*(1-Table_2[[#This Row],[Discount]])</f>
        <v>91.421238243775576</v>
      </c>
      <c r="L719" s="18">
        <f>Table_2[[#This Row],[Revenue]]*Table_2[[#This Row],[Discount]]</f>
        <v>74.705552639725227</v>
      </c>
    </row>
    <row r="720" spans="1:12" x14ac:dyDescent="0.3">
      <c r="A720" s="4" t="s">
        <v>1497</v>
      </c>
      <c r="B720" s="4" t="s">
        <v>1677</v>
      </c>
      <c r="C720" s="15">
        <v>44806</v>
      </c>
      <c r="D720" s="4" t="s">
        <v>1678</v>
      </c>
      <c r="E720" s="4" t="s">
        <v>1671</v>
      </c>
      <c r="F720" s="4">
        <v>130</v>
      </c>
      <c r="G720" s="4" t="s">
        <v>26</v>
      </c>
      <c r="H720" s="16">
        <v>2</v>
      </c>
      <c r="I720" s="17">
        <v>0.79939752716939971</v>
      </c>
      <c r="J720" s="4">
        <f>Table_2[[#This Row],[No of Products in one Sale]]*Table_2[[#This Row],[Price of One Product]]</f>
        <v>260</v>
      </c>
      <c r="K720" s="18">
        <f>Table_2[[#This Row],[Revenue-before discount]]*(1-Table_2[[#This Row],[Discount]])</f>
        <v>52.156642935956071</v>
      </c>
      <c r="L720" s="18">
        <f>Table_2[[#This Row],[Revenue]]*Table_2[[#This Row],[Discount]]</f>
        <v>41.693891388460621</v>
      </c>
    </row>
    <row r="721" spans="1:12" x14ac:dyDescent="0.3">
      <c r="A721" s="4" t="s">
        <v>1499</v>
      </c>
      <c r="B721" s="4" t="s">
        <v>1679</v>
      </c>
      <c r="C721" s="15">
        <v>44774</v>
      </c>
      <c r="D721" s="4" t="s">
        <v>1680</v>
      </c>
      <c r="E721" s="4" t="s">
        <v>1674</v>
      </c>
      <c r="F721" s="4">
        <v>60</v>
      </c>
      <c r="G721" s="4" t="s">
        <v>15</v>
      </c>
      <c r="H721" s="16">
        <v>12</v>
      </c>
      <c r="I721" s="17">
        <v>0.28229544291197484</v>
      </c>
      <c r="J721" s="4">
        <f>Table_2[[#This Row],[No of Products in one Sale]]*Table_2[[#This Row],[Price of One Product]]</f>
        <v>720</v>
      </c>
      <c r="K721" s="18">
        <f>Table_2[[#This Row],[Revenue-before discount]]*(1-Table_2[[#This Row],[Discount]])</f>
        <v>516.7472811033781</v>
      </c>
      <c r="L721" s="18">
        <f>Table_2[[#This Row],[Revenue]]*Table_2[[#This Row],[Discount]]</f>
        <v>145.87540259263687</v>
      </c>
    </row>
    <row r="722" spans="1:12" x14ac:dyDescent="0.3">
      <c r="A722" s="4" t="s">
        <v>1501</v>
      </c>
      <c r="B722" s="4" t="s">
        <v>1681</v>
      </c>
      <c r="C722" s="15">
        <v>44769</v>
      </c>
      <c r="D722" s="4" t="s">
        <v>1682</v>
      </c>
      <c r="E722" s="4" t="s">
        <v>1671</v>
      </c>
      <c r="F722" s="4">
        <v>95</v>
      </c>
      <c r="G722" s="4" t="s">
        <v>20</v>
      </c>
      <c r="H722" s="16">
        <v>5</v>
      </c>
      <c r="I722" s="17">
        <v>4.3070729430374599E-2</v>
      </c>
      <c r="J722" s="4">
        <f>Table_2[[#This Row],[No of Products in one Sale]]*Table_2[[#This Row],[Price of One Product]]</f>
        <v>475</v>
      </c>
      <c r="K722" s="18">
        <f>Table_2[[#This Row],[Revenue-before discount]]*(1-Table_2[[#This Row],[Discount]])</f>
        <v>454.54140352057209</v>
      </c>
      <c r="L722" s="18">
        <f>Table_2[[#This Row],[Revenue]]*Table_2[[#This Row],[Discount]]</f>
        <v>19.577429805937282</v>
      </c>
    </row>
    <row r="723" spans="1:12" x14ac:dyDescent="0.3">
      <c r="A723" s="4" t="s">
        <v>1503</v>
      </c>
      <c r="B723" s="4" t="s">
        <v>1669</v>
      </c>
      <c r="C723" s="15">
        <v>44793</v>
      </c>
      <c r="D723" s="4" t="s">
        <v>1670</v>
      </c>
      <c r="E723" s="4" t="s">
        <v>1671</v>
      </c>
      <c r="F723" s="4">
        <v>72</v>
      </c>
      <c r="G723" s="4" t="s">
        <v>26</v>
      </c>
      <c r="H723" s="16">
        <v>8</v>
      </c>
      <c r="I723" s="17">
        <v>0.41856579814394268</v>
      </c>
      <c r="J723" s="4">
        <f>Table_2[[#This Row],[No of Products in one Sale]]*Table_2[[#This Row],[Price of One Product]]</f>
        <v>576</v>
      </c>
      <c r="K723" s="18">
        <f>Table_2[[#This Row],[Revenue-before discount]]*(1-Table_2[[#This Row],[Discount]])</f>
        <v>334.90610026908899</v>
      </c>
      <c r="L723" s="18">
        <f>Table_2[[#This Row],[Revenue]]*Table_2[[#This Row],[Discount]]</f>
        <v>140.18023916240654</v>
      </c>
    </row>
    <row r="724" spans="1:12" x14ac:dyDescent="0.3">
      <c r="A724" s="4" t="s">
        <v>1505</v>
      </c>
      <c r="B724" s="4" t="s">
        <v>1672</v>
      </c>
      <c r="C724" s="15">
        <v>44768</v>
      </c>
      <c r="D724" s="4" t="s">
        <v>1673</v>
      </c>
      <c r="E724" s="4" t="s">
        <v>1671</v>
      </c>
      <c r="F724" s="4">
        <v>65</v>
      </c>
      <c r="G724" s="4" t="s">
        <v>15</v>
      </c>
      <c r="H724" s="16">
        <v>4</v>
      </c>
      <c r="I724" s="17">
        <v>0.93109520113739963</v>
      </c>
      <c r="J724" s="4">
        <f>Table_2[[#This Row],[No of Products in one Sale]]*Table_2[[#This Row],[Price of One Product]]</f>
        <v>260</v>
      </c>
      <c r="K724" s="18">
        <f>Table_2[[#This Row],[Revenue-before discount]]*(1-Table_2[[#This Row],[Discount]])</f>
        <v>17.915247704276098</v>
      </c>
      <c r="L724" s="18">
        <f>Table_2[[#This Row],[Revenue]]*Table_2[[#This Row],[Discount]]</f>
        <v>16.680801164639291</v>
      </c>
    </row>
    <row r="725" spans="1:12" x14ac:dyDescent="0.3">
      <c r="A725" s="4" t="s">
        <v>1507</v>
      </c>
      <c r="B725" s="4" t="s">
        <v>1675</v>
      </c>
      <c r="C725" s="15">
        <v>44803</v>
      </c>
      <c r="D725" s="4" t="s">
        <v>1676</v>
      </c>
      <c r="E725" s="4" t="s">
        <v>1674</v>
      </c>
      <c r="F725" s="4">
        <v>250</v>
      </c>
      <c r="G725" s="4" t="s">
        <v>20</v>
      </c>
      <c r="H725" s="16">
        <v>2</v>
      </c>
      <c r="I725" s="17">
        <v>0.17568635116461961</v>
      </c>
      <c r="J725" s="4">
        <f>Table_2[[#This Row],[No of Products in one Sale]]*Table_2[[#This Row],[Price of One Product]]</f>
        <v>500</v>
      </c>
      <c r="K725" s="18">
        <f>Table_2[[#This Row],[Revenue-before discount]]*(1-Table_2[[#This Row],[Discount]])</f>
        <v>412.15682441769019</v>
      </c>
      <c r="L725" s="18">
        <f>Table_2[[#This Row],[Revenue]]*Table_2[[#This Row],[Discount]]</f>
        <v>72.410328589540782</v>
      </c>
    </row>
    <row r="726" spans="1:12" x14ac:dyDescent="0.3">
      <c r="A726" s="4" t="s">
        <v>1509</v>
      </c>
      <c r="B726" s="4" t="s">
        <v>1677</v>
      </c>
      <c r="C726" s="15">
        <v>44755</v>
      </c>
      <c r="D726" s="4" t="s">
        <v>1678</v>
      </c>
      <c r="E726" s="4" t="s">
        <v>1674</v>
      </c>
      <c r="F726" s="4">
        <v>130</v>
      </c>
      <c r="G726" s="4" t="s">
        <v>26</v>
      </c>
      <c r="H726" s="16">
        <v>4</v>
      </c>
      <c r="I726" s="17">
        <v>0.18981518754967874</v>
      </c>
      <c r="J726" s="4">
        <f>Table_2[[#This Row],[No of Products in one Sale]]*Table_2[[#This Row],[Price of One Product]]</f>
        <v>520</v>
      </c>
      <c r="K726" s="18">
        <f>Table_2[[#This Row],[Revenue-before discount]]*(1-Table_2[[#This Row],[Discount]])</f>
        <v>421.29610247416707</v>
      </c>
      <c r="L726" s="18">
        <f>Table_2[[#This Row],[Revenue]]*Table_2[[#This Row],[Discount]]</f>
        <v>79.968398705082691</v>
      </c>
    </row>
    <row r="727" spans="1:12" x14ac:dyDescent="0.3">
      <c r="A727" s="4" t="s">
        <v>1511</v>
      </c>
      <c r="B727" s="4" t="s">
        <v>1669</v>
      </c>
      <c r="C727" s="15">
        <v>44789</v>
      </c>
      <c r="D727" s="4" t="s">
        <v>1670</v>
      </c>
      <c r="E727" s="4" t="s">
        <v>1674</v>
      </c>
      <c r="F727" s="4">
        <v>72</v>
      </c>
      <c r="G727" s="4" t="s">
        <v>15</v>
      </c>
      <c r="H727" s="16">
        <v>5</v>
      </c>
      <c r="I727" s="17">
        <v>0.45446682801218674</v>
      </c>
      <c r="J727" s="4">
        <f>Table_2[[#This Row],[No of Products in one Sale]]*Table_2[[#This Row],[Price of One Product]]</f>
        <v>360</v>
      </c>
      <c r="K727" s="18">
        <f>Table_2[[#This Row],[Revenue-before discount]]*(1-Table_2[[#This Row],[Discount]])</f>
        <v>196.39194191561276</v>
      </c>
      <c r="L727" s="18">
        <f>Table_2[[#This Row],[Revenue]]*Table_2[[#This Row],[Discount]]</f>
        <v>89.253622889542157</v>
      </c>
    </row>
    <row r="728" spans="1:12" x14ac:dyDescent="0.3">
      <c r="A728" s="4" t="s">
        <v>1513</v>
      </c>
      <c r="B728" s="4" t="s">
        <v>1672</v>
      </c>
      <c r="C728" s="15">
        <v>44785</v>
      </c>
      <c r="D728" s="4" t="s">
        <v>1673</v>
      </c>
      <c r="E728" s="4" t="s">
        <v>1674</v>
      </c>
      <c r="F728" s="4">
        <v>65</v>
      </c>
      <c r="G728" s="4" t="s">
        <v>20</v>
      </c>
      <c r="H728" s="16">
        <v>10</v>
      </c>
      <c r="I728" s="17">
        <v>0.2715535855449499</v>
      </c>
      <c r="J728" s="4">
        <f>Table_2[[#This Row],[No of Products in one Sale]]*Table_2[[#This Row],[Price of One Product]]</f>
        <v>650</v>
      </c>
      <c r="K728" s="18">
        <f>Table_2[[#This Row],[Revenue-before discount]]*(1-Table_2[[#This Row],[Discount]])</f>
        <v>473.49016939578257</v>
      </c>
      <c r="L728" s="18">
        <f>Table_2[[#This Row],[Revenue]]*Table_2[[#This Row],[Discount]]</f>
        <v>128.57795321971045</v>
      </c>
    </row>
    <row r="729" spans="1:12" x14ac:dyDescent="0.3">
      <c r="A729" s="4" t="s">
        <v>1515</v>
      </c>
      <c r="B729" s="4" t="s">
        <v>1675</v>
      </c>
      <c r="C729" s="15">
        <v>44775</v>
      </c>
      <c r="D729" s="4" t="s">
        <v>1676</v>
      </c>
      <c r="E729" s="4" t="s">
        <v>1674</v>
      </c>
      <c r="F729" s="4">
        <v>250</v>
      </c>
      <c r="G729" s="4" t="s">
        <v>26</v>
      </c>
      <c r="H729" s="16">
        <v>2</v>
      </c>
      <c r="I729" s="17">
        <v>0.64705038994848163</v>
      </c>
      <c r="J729" s="4">
        <f>Table_2[[#This Row],[No of Products in one Sale]]*Table_2[[#This Row],[Price of One Product]]</f>
        <v>500</v>
      </c>
      <c r="K729" s="18">
        <f>Table_2[[#This Row],[Revenue-before discount]]*(1-Table_2[[#This Row],[Discount]])</f>
        <v>176.4748050257592</v>
      </c>
      <c r="L729" s="18">
        <f>Table_2[[#This Row],[Revenue]]*Table_2[[#This Row],[Discount]]</f>
        <v>114.18809140799975</v>
      </c>
    </row>
    <row r="730" spans="1:12" x14ac:dyDescent="0.3">
      <c r="A730" s="4" t="s">
        <v>1517</v>
      </c>
      <c r="B730" s="4" t="s">
        <v>1677</v>
      </c>
      <c r="C730" s="15">
        <v>44807</v>
      </c>
      <c r="D730" s="4" t="s">
        <v>1678</v>
      </c>
      <c r="E730" s="4" t="s">
        <v>1674</v>
      </c>
      <c r="F730" s="4">
        <v>130</v>
      </c>
      <c r="G730" s="4" t="s">
        <v>15</v>
      </c>
      <c r="H730" s="16">
        <v>3</v>
      </c>
      <c r="I730" s="17">
        <v>6.1693546101343588E-2</v>
      </c>
      <c r="J730" s="4">
        <f>Table_2[[#This Row],[No of Products in one Sale]]*Table_2[[#This Row],[Price of One Product]]</f>
        <v>390</v>
      </c>
      <c r="K730" s="18">
        <f>Table_2[[#This Row],[Revenue-before discount]]*(1-Table_2[[#This Row],[Discount]])</f>
        <v>365.93951702047599</v>
      </c>
      <c r="L730" s="18">
        <f>Table_2[[#This Row],[Revenue]]*Table_2[[#This Row],[Discount]]</f>
        <v>22.576106463606141</v>
      </c>
    </row>
    <row r="731" spans="1:12" x14ac:dyDescent="0.3">
      <c r="A731" s="4" t="s">
        <v>1519</v>
      </c>
      <c r="B731" s="4" t="s">
        <v>1669</v>
      </c>
      <c r="C731" s="15">
        <v>44765</v>
      </c>
      <c r="D731" s="4" t="s">
        <v>1670</v>
      </c>
      <c r="E731" s="4" t="s">
        <v>1674</v>
      </c>
      <c r="F731" s="4">
        <v>72</v>
      </c>
      <c r="G731" s="4" t="s">
        <v>15</v>
      </c>
      <c r="H731" s="16">
        <v>9</v>
      </c>
      <c r="I731" s="17">
        <v>0.11562252988118293</v>
      </c>
      <c r="J731" s="4">
        <f>Table_2[[#This Row],[No of Products in one Sale]]*Table_2[[#This Row],[Price of One Product]]</f>
        <v>648</v>
      </c>
      <c r="K731" s="18">
        <f>Table_2[[#This Row],[Revenue-before discount]]*(1-Table_2[[#This Row],[Discount]])</f>
        <v>573.07660063699348</v>
      </c>
      <c r="L731" s="18">
        <f>Table_2[[#This Row],[Revenue]]*Table_2[[#This Row],[Discount]]</f>
        <v>66.260566381357521</v>
      </c>
    </row>
    <row r="732" spans="1:12" x14ac:dyDescent="0.3">
      <c r="A732" s="4" t="s">
        <v>1521</v>
      </c>
      <c r="B732" s="4" t="s">
        <v>1672</v>
      </c>
      <c r="C732" s="15">
        <v>44791</v>
      </c>
      <c r="D732" s="4" t="s">
        <v>1673</v>
      </c>
      <c r="E732" s="4" t="s">
        <v>1671</v>
      </c>
      <c r="F732" s="4">
        <v>65</v>
      </c>
      <c r="G732" s="4" t="s">
        <v>20</v>
      </c>
      <c r="H732" s="16">
        <v>11</v>
      </c>
      <c r="I732" s="17">
        <v>0.96920439178439699</v>
      </c>
      <c r="J732" s="4">
        <f>Table_2[[#This Row],[No of Products in one Sale]]*Table_2[[#This Row],[Price of One Product]]</f>
        <v>715</v>
      </c>
      <c r="K732" s="18">
        <f>Table_2[[#This Row],[Revenue-before discount]]*(1-Table_2[[#This Row],[Discount]])</f>
        <v>22.018859874156153</v>
      </c>
      <c r="L732" s="18">
        <f>Table_2[[#This Row],[Revenue]]*Table_2[[#This Row],[Discount]]</f>
        <v>21.340775692117379</v>
      </c>
    </row>
    <row r="733" spans="1:12" x14ac:dyDescent="0.3">
      <c r="A733" s="4" t="s">
        <v>1523</v>
      </c>
      <c r="B733" s="4" t="s">
        <v>1675</v>
      </c>
      <c r="C733" s="15">
        <v>44777</v>
      </c>
      <c r="D733" s="4" t="s">
        <v>1676</v>
      </c>
      <c r="E733" s="4" t="s">
        <v>1671</v>
      </c>
      <c r="F733" s="4">
        <v>250</v>
      </c>
      <c r="G733" s="4" t="s">
        <v>26</v>
      </c>
      <c r="H733" s="16">
        <v>1</v>
      </c>
      <c r="I733" s="17">
        <v>0.17932995102568661</v>
      </c>
      <c r="J733" s="4">
        <f>Table_2[[#This Row],[No of Products in one Sale]]*Table_2[[#This Row],[Price of One Product]]</f>
        <v>250</v>
      </c>
      <c r="K733" s="18">
        <f>Table_2[[#This Row],[Revenue-before discount]]*(1-Table_2[[#This Row],[Discount]])</f>
        <v>205.16751224357836</v>
      </c>
      <c r="L733" s="18">
        <f>Table_2[[#This Row],[Revenue]]*Table_2[[#This Row],[Discount]]</f>
        <v>36.792679922702867</v>
      </c>
    </row>
    <row r="734" spans="1:12" x14ac:dyDescent="0.3">
      <c r="A734" s="4" t="s">
        <v>1525</v>
      </c>
      <c r="B734" s="4" t="s">
        <v>1677</v>
      </c>
      <c r="C734" s="15">
        <v>44806</v>
      </c>
      <c r="D734" s="4" t="s">
        <v>1678</v>
      </c>
      <c r="E734" s="4" t="s">
        <v>1671</v>
      </c>
      <c r="F734" s="4">
        <v>130</v>
      </c>
      <c r="G734" s="4" t="s">
        <v>15</v>
      </c>
      <c r="H734" s="16">
        <v>5</v>
      </c>
      <c r="I734" s="17">
        <v>0.86917554441673339</v>
      </c>
      <c r="J734" s="4">
        <f>Table_2[[#This Row],[No of Products in one Sale]]*Table_2[[#This Row],[Price of One Product]]</f>
        <v>650</v>
      </c>
      <c r="K734" s="18">
        <f>Table_2[[#This Row],[Revenue-before discount]]*(1-Table_2[[#This Row],[Discount]])</f>
        <v>85.035896129123302</v>
      </c>
      <c r="L734" s="18">
        <f>Table_2[[#This Row],[Revenue]]*Table_2[[#This Row],[Discount]]</f>
        <v>73.911121312995533</v>
      </c>
    </row>
    <row r="735" spans="1:12" x14ac:dyDescent="0.3">
      <c r="A735" s="4" t="s">
        <v>1527</v>
      </c>
      <c r="B735" s="4" t="s">
        <v>1669</v>
      </c>
      <c r="C735" s="15">
        <v>44796</v>
      </c>
      <c r="D735" s="4" t="s">
        <v>1670</v>
      </c>
      <c r="E735" s="4" t="s">
        <v>1674</v>
      </c>
      <c r="F735" s="4">
        <v>72</v>
      </c>
      <c r="G735" s="4" t="s">
        <v>20</v>
      </c>
      <c r="H735" s="16">
        <v>11</v>
      </c>
      <c r="I735" s="17">
        <v>0.85217850347042712</v>
      </c>
      <c r="J735" s="4">
        <f>Table_2[[#This Row],[No of Products in one Sale]]*Table_2[[#This Row],[Price of One Product]]</f>
        <v>792</v>
      </c>
      <c r="K735" s="18">
        <f>Table_2[[#This Row],[Revenue-before discount]]*(1-Table_2[[#This Row],[Discount]])</f>
        <v>117.07462525142172</v>
      </c>
      <c r="L735" s="18">
        <f>Table_2[[#This Row],[Revenue]]*Table_2[[#This Row],[Discount]]</f>
        <v>99.768478941117635</v>
      </c>
    </row>
    <row r="736" spans="1:12" x14ac:dyDescent="0.3">
      <c r="A736" s="4" t="s">
        <v>1529</v>
      </c>
      <c r="B736" s="4" t="s">
        <v>1672</v>
      </c>
      <c r="C736" s="15">
        <v>44760</v>
      </c>
      <c r="D736" s="4" t="s">
        <v>1673</v>
      </c>
      <c r="E736" s="4" t="s">
        <v>1674</v>
      </c>
      <c r="F736" s="4">
        <v>65</v>
      </c>
      <c r="G736" s="4" t="s">
        <v>26</v>
      </c>
      <c r="H736" s="16">
        <v>10</v>
      </c>
      <c r="I736" s="17">
        <v>0.46477583900723374</v>
      </c>
      <c r="J736" s="4">
        <f>Table_2[[#This Row],[No of Products in one Sale]]*Table_2[[#This Row],[Price of One Product]]</f>
        <v>650</v>
      </c>
      <c r="K736" s="18">
        <f>Table_2[[#This Row],[Revenue-before discount]]*(1-Table_2[[#This Row],[Discount]])</f>
        <v>347.89570464529805</v>
      </c>
      <c r="L736" s="18">
        <f>Table_2[[#This Row],[Revenue]]*Table_2[[#This Row],[Discount]]</f>
        <v>161.69351801353119</v>
      </c>
    </row>
    <row r="737" spans="1:12" x14ac:dyDescent="0.3">
      <c r="A737" s="4" t="s">
        <v>1531</v>
      </c>
      <c r="B737" s="4" t="s">
        <v>1675</v>
      </c>
      <c r="C737" s="15">
        <v>44759</v>
      </c>
      <c r="D737" s="4" t="s">
        <v>1676</v>
      </c>
      <c r="E737" s="4" t="s">
        <v>1674</v>
      </c>
      <c r="F737" s="4">
        <v>250</v>
      </c>
      <c r="G737" s="4" t="s">
        <v>15</v>
      </c>
      <c r="H737" s="16">
        <v>2</v>
      </c>
      <c r="I737" s="17">
        <v>0.49033824937260184</v>
      </c>
      <c r="J737" s="4">
        <f>Table_2[[#This Row],[No of Products in one Sale]]*Table_2[[#This Row],[Price of One Product]]</f>
        <v>500</v>
      </c>
      <c r="K737" s="18">
        <f>Table_2[[#This Row],[Revenue-before discount]]*(1-Table_2[[#This Row],[Discount]])</f>
        <v>254.83087531369907</v>
      </c>
      <c r="L737" s="18">
        <f>Table_2[[#This Row],[Revenue]]*Table_2[[#This Row],[Discount]]</f>
        <v>124.95332528740698</v>
      </c>
    </row>
    <row r="738" spans="1:12" x14ac:dyDescent="0.3">
      <c r="A738" s="4" t="s">
        <v>1533</v>
      </c>
      <c r="B738" s="4" t="s">
        <v>1677</v>
      </c>
      <c r="C738" s="15">
        <v>44795</v>
      </c>
      <c r="D738" s="4" t="s">
        <v>1678</v>
      </c>
      <c r="E738" s="4" t="s">
        <v>1674</v>
      </c>
      <c r="F738" s="4">
        <v>130</v>
      </c>
      <c r="G738" s="4" t="s">
        <v>20</v>
      </c>
      <c r="H738" s="16">
        <v>4</v>
      </c>
      <c r="I738" s="17">
        <v>0.4263797848774844</v>
      </c>
      <c r="J738" s="4">
        <f>Table_2[[#This Row],[No of Products in one Sale]]*Table_2[[#This Row],[Price of One Product]]</f>
        <v>520</v>
      </c>
      <c r="K738" s="18">
        <f>Table_2[[#This Row],[Revenue-before discount]]*(1-Table_2[[#This Row],[Discount]])</f>
        <v>298.28251186370812</v>
      </c>
      <c r="L738" s="18">
        <f>Table_2[[#This Row],[Revenue]]*Table_2[[#This Row],[Discount]]</f>
        <v>127.18163324116355</v>
      </c>
    </row>
    <row r="739" spans="1:12" x14ac:dyDescent="0.3">
      <c r="A739" s="4" t="s">
        <v>1535</v>
      </c>
      <c r="B739" s="4" t="s">
        <v>1679</v>
      </c>
      <c r="C739" s="15">
        <v>44808</v>
      </c>
      <c r="D739" s="4" t="s">
        <v>1680</v>
      </c>
      <c r="E739" s="4" t="s">
        <v>1674</v>
      </c>
      <c r="F739" s="4">
        <v>60</v>
      </c>
      <c r="G739" s="4" t="s">
        <v>26</v>
      </c>
      <c r="H739" s="16">
        <v>4</v>
      </c>
      <c r="I739" s="17">
        <v>0.63063806771779862</v>
      </c>
      <c r="J739" s="4">
        <f>Table_2[[#This Row],[No of Products in one Sale]]*Table_2[[#This Row],[Price of One Product]]</f>
        <v>240</v>
      </c>
      <c r="K739" s="18">
        <f>Table_2[[#This Row],[Revenue-before discount]]*(1-Table_2[[#This Row],[Discount]])</f>
        <v>88.646863747728332</v>
      </c>
      <c r="L739" s="18">
        <f>Table_2[[#This Row],[Revenue]]*Table_2[[#This Row],[Discount]]</f>
        <v>55.904086863110365</v>
      </c>
    </row>
    <row r="740" spans="1:12" x14ac:dyDescent="0.3">
      <c r="A740" s="4" t="s">
        <v>1537</v>
      </c>
      <c r="B740" s="4" t="s">
        <v>1669</v>
      </c>
      <c r="C740" s="15">
        <v>44756</v>
      </c>
      <c r="D740" s="4" t="s">
        <v>1670</v>
      </c>
      <c r="E740" s="4" t="s">
        <v>1674</v>
      </c>
      <c r="F740" s="4">
        <v>72</v>
      </c>
      <c r="G740" s="4" t="s">
        <v>15</v>
      </c>
      <c r="H740" s="16">
        <v>12</v>
      </c>
      <c r="I740" s="17">
        <v>0.70393821612977403</v>
      </c>
      <c r="J740" s="4">
        <f>Table_2[[#This Row],[No of Products in one Sale]]*Table_2[[#This Row],[Price of One Product]]</f>
        <v>864</v>
      </c>
      <c r="K740" s="18">
        <f>Table_2[[#This Row],[Revenue-before discount]]*(1-Table_2[[#This Row],[Discount]])</f>
        <v>255.79738126387525</v>
      </c>
      <c r="L740" s="18">
        <f>Table_2[[#This Row],[Revenue]]*Table_2[[#This Row],[Discount]]</f>
        <v>180.06555225756003</v>
      </c>
    </row>
    <row r="741" spans="1:12" x14ac:dyDescent="0.3">
      <c r="A741" s="4" t="s">
        <v>1539</v>
      </c>
      <c r="B741" s="4" t="s">
        <v>1672</v>
      </c>
      <c r="C741" s="15">
        <v>44801</v>
      </c>
      <c r="D741" s="4" t="s">
        <v>1673</v>
      </c>
      <c r="E741" s="4" t="s">
        <v>1674</v>
      </c>
      <c r="F741" s="4">
        <v>65</v>
      </c>
      <c r="G741" s="4" t="s">
        <v>20</v>
      </c>
      <c r="H741" s="16">
        <v>5</v>
      </c>
      <c r="I741" s="17">
        <v>0.23399390158777689</v>
      </c>
      <c r="J741" s="4">
        <f>Table_2[[#This Row],[No of Products in one Sale]]*Table_2[[#This Row],[Price of One Product]]</f>
        <v>325</v>
      </c>
      <c r="K741" s="18">
        <f>Table_2[[#This Row],[Revenue-before discount]]*(1-Table_2[[#This Row],[Discount]])</f>
        <v>248.9519819839725</v>
      </c>
      <c r="L741" s="18">
        <f>Table_2[[#This Row],[Revenue]]*Table_2[[#This Row],[Discount]]</f>
        <v>58.253245572439667</v>
      </c>
    </row>
    <row r="742" spans="1:12" x14ac:dyDescent="0.3">
      <c r="A742" s="4" t="s">
        <v>1541</v>
      </c>
      <c r="B742" s="4" t="s">
        <v>1675</v>
      </c>
      <c r="C742" s="15">
        <v>44806</v>
      </c>
      <c r="D742" s="4" t="s">
        <v>1676</v>
      </c>
      <c r="E742" s="4" t="s">
        <v>1671</v>
      </c>
      <c r="F742" s="4">
        <v>250</v>
      </c>
      <c r="G742" s="4" t="s">
        <v>26</v>
      </c>
      <c r="H742" s="16">
        <v>3</v>
      </c>
      <c r="I742" s="17">
        <v>0.33443423617862822</v>
      </c>
      <c r="J742" s="4">
        <f>Table_2[[#This Row],[No of Products in one Sale]]*Table_2[[#This Row],[Price of One Product]]</f>
        <v>750</v>
      </c>
      <c r="K742" s="18">
        <f>Table_2[[#This Row],[Revenue-before discount]]*(1-Table_2[[#This Row],[Discount]])</f>
        <v>499.17432286602883</v>
      </c>
      <c r="L742" s="18">
        <f>Table_2[[#This Row],[Revenue]]*Table_2[[#This Row],[Discount]]</f>
        <v>166.9409833876843</v>
      </c>
    </row>
    <row r="743" spans="1:12" x14ac:dyDescent="0.3">
      <c r="A743" s="4" t="s">
        <v>1543</v>
      </c>
      <c r="B743" s="4" t="s">
        <v>1677</v>
      </c>
      <c r="C743" s="15">
        <v>44794</v>
      </c>
      <c r="D743" s="4" t="s">
        <v>1678</v>
      </c>
      <c r="E743" s="4" t="s">
        <v>1671</v>
      </c>
      <c r="F743" s="4">
        <v>130</v>
      </c>
      <c r="G743" s="4" t="s">
        <v>15</v>
      </c>
      <c r="H743" s="16">
        <v>2</v>
      </c>
      <c r="I743" s="17">
        <v>0.63995311733988769</v>
      </c>
      <c r="J743" s="4">
        <f>Table_2[[#This Row],[No of Products in one Sale]]*Table_2[[#This Row],[Price of One Product]]</f>
        <v>260</v>
      </c>
      <c r="K743" s="18">
        <f>Table_2[[#This Row],[Revenue-before discount]]*(1-Table_2[[#This Row],[Discount]])</f>
        <v>93.612189491629195</v>
      </c>
      <c r="L743" s="18">
        <f>Table_2[[#This Row],[Revenue]]*Table_2[[#This Row],[Discount]]</f>
        <v>59.907412486180377</v>
      </c>
    </row>
    <row r="744" spans="1:12" x14ac:dyDescent="0.3">
      <c r="A744" s="4" t="s">
        <v>1545</v>
      </c>
      <c r="B744" s="4" t="s">
        <v>1669</v>
      </c>
      <c r="C744" s="15">
        <v>44800</v>
      </c>
      <c r="D744" s="4" t="s">
        <v>1670</v>
      </c>
      <c r="E744" s="4" t="s">
        <v>1671</v>
      </c>
      <c r="F744" s="4">
        <v>72</v>
      </c>
      <c r="G744" s="4" t="s">
        <v>20</v>
      </c>
      <c r="H744" s="16">
        <v>7</v>
      </c>
      <c r="I744" s="17">
        <v>0.6022391394396458</v>
      </c>
      <c r="J744" s="4">
        <f>Table_2[[#This Row],[No of Products in one Sale]]*Table_2[[#This Row],[Price of One Product]]</f>
        <v>504</v>
      </c>
      <c r="K744" s="18">
        <f>Table_2[[#This Row],[Revenue-before discount]]*(1-Table_2[[#This Row],[Discount]])</f>
        <v>200.47147372241852</v>
      </c>
      <c r="L744" s="18">
        <f>Table_2[[#This Row],[Revenue]]*Table_2[[#This Row],[Discount]]</f>
        <v>120.7317678167869</v>
      </c>
    </row>
    <row r="745" spans="1:12" x14ac:dyDescent="0.3">
      <c r="A745" s="4" t="s">
        <v>1547</v>
      </c>
      <c r="B745" s="4" t="s">
        <v>1672</v>
      </c>
      <c r="C745" s="15">
        <v>44789</v>
      </c>
      <c r="D745" s="4" t="s">
        <v>1673</v>
      </c>
      <c r="E745" s="4" t="s">
        <v>1674</v>
      </c>
      <c r="F745" s="4">
        <v>65</v>
      </c>
      <c r="G745" s="4" t="s">
        <v>26</v>
      </c>
      <c r="H745" s="16">
        <v>12</v>
      </c>
      <c r="I745" s="17">
        <v>0.7421042211383847</v>
      </c>
      <c r="J745" s="4">
        <f>Table_2[[#This Row],[No of Products in one Sale]]*Table_2[[#This Row],[Price of One Product]]</f>
        <v>780</v>
      </c>
      <c r="K745" s="18">
        <f>Table_2[[#This Row],[Revenue-before discount]]*(1-Table_2[[#This Row],[Discount]])</f>
        <v>201.15870751205992</v>
      </c>
      <c r="L745" s="18">
        <f>Table_2[[#This Row],[Revenue]]*Table_2[[#This Row],[Discount]]</f>
        <v>149.28072596344137</v>
      </c>
    </row>
    <row r="746" spans="1:12" x14ac:dyDescent="0.3">
      <c r="A746" s="4" t="s">
        <v>1549</v>
      </c>
      <c r="B746" s="4" t="s">
        <v>1675</v>
      </c>
      <c r="C746" s="15">
        <v>44802</v>
      </c>
      <c r="D746" s="4" t="s">
        <v>1676</v>
      </c>
      <c r="E746" s="4" t="s">
        <v>1674</v>
      </c>
      <c r="F746" s="4">
        <v>250</v>
      </c>
      <c r="G746" s="4" t="s">
        <v>15</v>
      </c>
      <c r="H746" s="16">
        <v>3</v>
      </c>
      <c r="I746" s="17">
        <v>4.8903101460120668E-2</v>
      </c>
      <c r="J746" s="4">
        <f>Table_2[[#This Row],[No of Products in one Sale]]*Table_2[[#This Row],[Price of One Product]]</f>
        <v>750</v>
      </c>
      <c r="K746" s="18">
        <f>Table_2[[#This Row],[Revenue-before discount]]*(1-Table_2[[#This Row],[Discount]])</f>
        <v>713.32267390490949</v>
      </c>
      <c r="L746" s="18">
        <f>Table_2[[#This Row],[Revenue]]*Table_2[[#This Row],[Discount]]</f>
        <v>34.883691095776356</v>
      </c>
    </row>
    <row r="747" spans="1:12" x14ac:dyDescent="0.3">
      <c r="A747" s="4" t="s">
        <v>1551</v>
      </c>
      <c r="B747" s="4" t="s">
        <v>1677</v>
      </c>
      <c r="C747" s="15">
        <v>44793</v>
      </c>
      <c r="D747" s="4" t="s">
        <v>1678</v>
      </c>
      <c r="E747" s="4" t="s">
        <v>1674</v>
      </c>
      <c r="F747" s="4">
        <v>130</v>
      </c>
      <c r="G747" s="4" t="s">
        <v>20</v>
      </c>
      <c r="H747" s="16">
        <v>4</v>
      </c>
      <c r="I747" s="17">
        <v>1.7493296210985276E-3</v>
      </c>
      <c r="J747" s="4">
        <f>Table_2[[#This Row],[No of Products in one Sale]]*Table_2[[#This Row],[Price of One Product]]</f>
        <v>520</v>
      </c>
      <c r="K747" s="18">
        <f>Table_2[[#This Row],[Revenue-before discount]]*(1-Table_2[[#This Row],[Discount]])</f>
        <v>519.09034859702876</v>
      </c>
      <c r="L747" s="18">
        <f>Table_2[[#This Row],[Revenue]]*Table_2[[#This Row],[Discount]]</f>
        <v>0.90806012282714299</v>
      </c>
    </row>
    <row r="748" spans="1:12" x14ac:dyDescent="0.3">
      <c r="A748" s="4" t="s">
        <v>1553</v>
      </c>
      <c r="B748" s="4" t="s">
        <v>1679</v>
      </c>
      <c r="C748" s="15">
        <v>44793</v>
      </c>
      <c r="D748" s="4" t="s">
        <v>1680</v>
      </c>
      <c r="E748" s="4" t="s">
        <v>1674</v>
      </c>
      <c r="F748" s="4">
        <v>60</v>
      </c>
      <c r="G748" s="4" t="s">
        <v>26</v>
      </c>
      <c r="H748" s="16">
        <v>8</v>
      </c>
      <c r="I748" s="17">
        <v>0.19459105716902048</v>
      </c>
      <c r="J748" s="4">
        <f>Table_2[[#This Row],[No of Products in one Sale]]*Table_2[[#This Row],[Price of One Product]]</f>
        <v>480</v>
      </c>
      <c r="K748" s="18">
        <f>Table_2[[#This Row],[Revenue-before discount]]*(1-Table_2[[#This Row],[Discount]])</f>
        <v>386.59629255887018</v>
      </c>
      <c r="L748" s="18">
        <f>Table_2[[#This Row],[Revenue]]*Table_2[[#This Row],[Discount]]</f>
        <v>75.228181266654474</v>
      </c>
    </row>
    <row r="749" spans="1:12" x14ac:dyDescent="0.3">
      <c r="A749" s="4" t="s">
        <v>1555</v>
      </c>
      <c r="B749" s="4" t="s">
        <v>1681</v>
      </c>
      <c r="C749" s="15">
        <v>44785</v>
      </c>
      <c r="D749" s="4" t="s">
        <v>1682</v>
      </c>
      <c r="E749" s="4" t="s">
        <v>1674</v>
      </c>
      <c r="F749" s="4">
        <v>95</v>
      </c>
      <c r="G749" s="4" t="s">
        <v>15</v>
      </c>
      <c r="H749" s="16">
        <v>3</v>
      </c>
      <c r="I749" s="17">
        <v>0.22144889286710245</v>
      </c>
      <c r="J749" s="4">
        <f>Table_2[[#This Row],[No of Products in one Sale]]*Table_2[[#This Row],[Price of One Product]]</f>
        <v>285</v>
      </c>
      <c r="K749" s="18">
        <f>Table_2[[#This Row],[Revenue-before discount]]*(1-Table_2[[#This Row],[Discount]])</f>
        <v>221.88706553287579</v>
      </c>
      <c r="L749" s="18">
        <f>Table_2[[#This Row],[Revenue]]*Table_2[[#This Row],[Discount]]</f>
        <v>49.136645003785553</v>
      </c>
    </row>
    <row r="750" spans="1:12" x14ac:dyDescent="0.3">
      <c r="A750" s="4" t="s">
        <v>1557</v>
      </c>
      <c r="B750" s="4" t="s">
        <v>1669</v>
      </c>
      <c r="C750" s="15">
        <v>44778</v>
      </c>
      <c r="D750" s="4" t="s">
        <v>1670</v>
      </c>
      <c r="E750" s="4" t="s">
        <v>1674</v>
      </c>
      <c r="F750" s="4">
        <v>72</v>
      </c>
      <c r="G750" s="4" t="s">
        <v>20</v>
      </c>
      <c r="H750" s="16">
        <v>8</v>
      </c>
      <c r="I750" s="17">
        <v>0.42097641407945441</v>
      </c>
      <c r="J750" s="4">
        <f>Table_2[[#This Row],[No of Products in one Sale]]*Table_2[[#This Row],[Price of One Product]]</f>
        <v>576</v>
      </c>
      <c r="K750" s="18">
        <f>Table_2[[#This Row],[Revenue-before discount]]*(1-Table_2[[#This Row],[Discount]])</f>
        <v>333.51758549023424</v>
      </c>
      <c r="L750" s="18">
        <f>Table_2[[#This Row],[Revenue]]*Table_2[[#This Row],[Discount]]</f>
        <v>140.40303717211668</v>
      </c>
    </row>
    <row r="751" spans="1:12" x14ac:dyDescent="0.3">
      <c r="A751" s="4" t="s">
        <v>1559</v>
      </c>
      <c r="B751" s="4" t="s">
        <v>1672</v>
      </c>
      <c r="C751" s="15">
        <v>44764</v>
      </c>
      <c r="D751" s="4" t="s">
        <v>1673</v>
      </c>
      <c r="E751" s="4" t="s">
        <v>1674</v>
      </c>
      <c r="F751" s="4">
        <v>65</v>
      </c>
      <c r="G751" s="4" t="s">
        <v>26</v>
      </c>
      <c r="H751" s="16">
        <v>12</v>
      </c>
      <c r="I751" s="17">
        <v>0.98603711700894892</v>
      </c>
      <c r="J751" s="4">
        <f>Table_2[[#This Row],[No of Products in one Sale]]*Table_2[[#This Row],[Price of One Product]]</f>
        <v>780</v>
      </c>
      <c r="K751" s="18">
        <f>Table_2[[#This Row],[Revenue-before discount]]*(1-Table_2[[#This Row],[Discount]])</f>
        <v>10.891048733019845</v>
      </c>
      <c r="L751" s="18">
        <f>Table_2[[#This Row],[Revenue]]*Table_2[[#This Row],[Discount]]</f>
        <v>10.738978293910854</v>
      </c>
    </row>
    <row r="752" spans="1:12" x14ac:dyDescent="0.3">
      <c r="A752" s="4" t="s">
        <v>1561</v>
      </c>
      <c r="B752" s="4" t="s">
        <v>1675</v>
      </c>
      <c r="C752" s="15">
        <v>44769</v>
      </c>
      <c r="D752" s="4" t="s">
        <v>1676</v>
      </c>
      <c r="E752" s="4" t="s">
        <v>1671</v>
      </c>
      <c r="F752" s="4">
        <v>250</v>
      </c>
      <c r="G752" s="4" t="s">
        <v>15</v>
      </c>
      <c r="H752" s="16">
        <v>3</v>
      </c>
      <c r="I752" s="17">
        <v>0.34543503227299577</v>
      </c>
      <c r="J752" s="4">
        <f>Table_2[[#This Row],[No of Products in one Sale]]*Table_2[[#This Row],[Price of One Product]]</f>
        <v>750</v>
      </c>
      <c r="K752" s="18">
        <f>Table_2[[#This Row],[Revenue-before discount]]*(1-Table_2[[#This Row],[Discount]])</f>
        <v>490.92372579525318</v>
      </c>
      <c r="L752" s="18">
        <f>Table_2[[#This Row],[Revenue]]*Table_2[[#This Row],[Discount]]</f>
        <v>169.58225306366262</v>
      </c>
    </row>
    <row r="753" spans="1:12" x14ac:dyDescent="0.3">
      <c r="A753" s="4" t="s">
        <v>1563</v>
      </c>
      <c r="B753" s="4" t="s">
        <v>1677</v>
      </c>
      <c r="C753" s="15">
        <v>44794</v>
      </c>
      <c r="D753" s="4" t="s">
        <v>1678</v>
      </c>
      <c r="E753" s="4" t="s">
        <v>1671</v>
      </c>
      <c r="F753" s="4">
        <v>130</v>
      </c>
      <c r="G753" s="4" t="s">
        <v>20</v>
      </c>
      <c r="H753" s="16">
        <v>4</v>
      </c>
      <c r="I753" s="17">
        <v>0.80028940181577179</v>
      </c>
      <c r="J753" s="4">
        <f>Table_2[[#This Row],[No of Products in one Sale]]*Table_2[[#This Row],[Price of One Product]]</f>
        <v>520</v>
      </c>
      <c r="K753" s="18">
        <f>Table_2[[#This Row],[Revenue-before discount]]*(1-Table_2[[#This Row],[Discount]])</f>
        <v>103.84951105579867</v>
      </c>
      <c r="L753" s="18">
        <f>Table_2[[#This Row],[Revenue]]*Table_2[[#This Row],[Discount]]</f>
        <v>83.109663081705506</v>
      </c>
    </row>
    <row r="754" spans="1:12" x14ac:dyDescent="0.3">
      <c r="A754" s="4" t="s">
        <v>1565</v>
      </c>
      <c r="B754" s="4" t="s">
        <v>1669</v>
      </c>
      <c r="C754" s="15">
        <v>44766</v>
      </c>
      <c r="D754" s="4" t="s">
        <v>1670</v>
      </c>
      <c r="E754" s="4" t="s">
        <v>1671</v>
      </c>
      <c r="F754" s="4">
        <v>72</v>
      </c>
      <c r="G754" s="4" t="s">
        <v>26</v>
      </c>
      <c r="H754" s="16">
        <v>11</v>
      </c>
      <c r="I754" s="17">
        <v>0.62629929973902765</v>
      </c>
      <c r="J754" s="4">
        <f>Table_2[[#This Row],[No of Products in one Sale]]*Table_2[[#This Row],[Price of One Product]]</f>
        <v>792</v>
      </c>
      <c r="K754" s="18">
        <f>Table_2[[#This Row],[Revenue-before discount]]*(1-Table_2[[#This Row],[Discount]])</f>
        <v>295.9709546066901</v>
      </c>
      <c r="L754" s="18">
        <f>Table_2[[#This Row],[Revenue]]*Table_2[[#This Row],[Discount]]</f>
        <v>185.36640161326156</v>
      </c>
    </row>
    <row r="755" spans="1:12" x14ac:dyDescent="0.3">
      <c r="A755" s="4" t="s">
        <v>1567</v>
      </c>
      <c r="B755" s="4" t="s">
        <v>1672</v>
      </c>
      <c r="C755" s="15">
        <v>44772</v>
      </c>
      <c r="D755" s="4" t="s">
        <v>1673</v>
      </c>
      <c r="E755" s="4" t="s">
        <v>1674</v>
      </c>
      <c r="F755" s="4">
        <v>65</v>
      </c>
      <c r="G755" s="4" t="s">
        <v>15</v>
      </c>
      <c r="H755" s="16">
        <v>9</v>
      </c>
      <c r="I755" s="17">
        <v>0.16406891578425786</v>
      </c>
      <c r="J755" s="4">
        <f>Table_2[[#This Row],[No of Products in one Sale]]*Table_2[[#This Row],[Price of One Product]]</f>
        <v>585</v>
      </c>
      <c r="K755" s="18">
        <f>Table_2[[#This Row],[Revenue-before discount]]*(1-Table_2[[#This Row],[Discount]])</f>
        <v>489.01968426620914</v>
      </c>
      <c r="L755" s="18">
        <f>Table_2[[#This Row],[Revenue]]*Table_2[[#This Row],[Discount]]</f>
        <v>80.232929394717033</v>
      </c>
    </row>
    <row r="756" spans="1:12" x14ac:dyDescent="0.3">
      <c r="A756" s="4" t="s">
        <v>1569</v>
      </c>
      <c r="B756" s="4" t="s">
        <v>1675</v>
      </c>
      <c r="C756" s="15">
        <v>44787</v>
      </c>
      <c r="D756" s="4" t="s">
        <v>1676</v>
      </c>
      <c r="E756" s="4" t="s">
        <v>1674</v>
      </c>
      <c r="F756" s="4">
        <v>250</v>
      </c>
      <c r="G756" s="4" t="s">
        <v>20</v>
      </c>
      <c r="H756" s="16">
        <v>3</v>
      </c>
      <c r="I756" s="17">
        <v>4.9179298119352177E-2</v>
      </c>
      <c r="J756" s="4">
        <f>Table_2[[#This Row],[No of Products in one Sale]]*Table_2[[#This Row],[Price of One Product]]</f>
        <v>750</v>
      </c>
      <c r="K756" s="18">
        <f>Table_2[[#This Row],[Revenue-before discount]]*(1-Table_2[[#This Row],[Discount]])</f>
        <v>713.11552641048581</v>
      </c>
      <c r="L756" s="18">
        <f>Table_2[[#This Row],[Revenue]]*Table_2[[#This Row],[Discount]]</f>
        <v>35.07052106688004</v>
      </c>
    </row>
    <row r="757" spans="1:12" x14ac:dyDescent="0.3">
      <c r="A757" s="4" t="s">
        <v>1571</v>
      </c>
      <c r="B757" s="4" t="s">
        <v>1677</v>
      </c>
      <c r="C757" s="15">
        <v>44755</v>
      </c>
      <c r="D757" s="4" t="s">
        <v>1678</v>
      </c>
      <c r="E757" s="4" t="s">
        <v>1674</v>
      </c>
      <c r="F757" s="4">
        <v>130</v>
      </c>
      <c r="G757" s="4" t="s">
        <v>26</v>
      </c>
      <c r="H757" s="16">
        <v>3</v>
      </c>
      <c r="I757" s="17">
        <v>0.66946301571115108</v>
      </c>
      <c r="J757" s="4">
        <f>Table_2[[#This Row],[No of Products in one Sale]]*Table_2[[#This Row],[Price of One Product]]</f>
        <v>390</v>
      </c>
      <c r="K757" s="18">
        <f>Table_2[[#This Row],[Revenue-before discount]]*(1-Table_2[[#This Row],[Discount]])</f>
        <v>128.90942387265108</v>
      </c>
      <c r="L757" s="18">
        <f>Table_2[[#This Row],[Revenue]]*Table_2[[#This Row],[Discount]]</f>
        <v>86.300091659372043</v>
      </c>
    </row>
    <row r="758" spans="1:12" x14ac:dyDescent="0.3">
      <c r="A758" s="4" t="s">
        <v>1573</v>
      </c>
      <c r="B758" s="4" t="s">
        <v>1679</v>
      </c>
      <c r="C758" s="15">
        <v>44785</v>
      </c>
      <c r="D758" s="4" t="s">
        <v>1680</v>
      </c>
      <c r="E758" s="4" t="s">
        <v>1674</v>
      </c>
      <c r="F758" s="4">
        <v>60</v>
      </c>
      <c r="G758" s="4" t="s">
        <v>15</v>
      </c>
      <c r="H758" s="16">
        <v>13</v>
      </c>
      <c r="I758" s="17">
        <v>0.29215197666911608</v>
      </c>
      <c r="J758" s="4">
        <f>Table_2[[#This Row],[No of Products in one Sale]]*Table_2[[#This Row],[Price of One Product]]</f>
        <v>780</v>
      </c>
      <c r="K758" s="18">
        <f>Table_2[[#This Row],[Revenue-before discount]]*(1-Table_2[[#This Row],[Discount]])</f>
        <v>552.1214581980895</v>
      </c>
      <c r="L758" s="18">
        <f>Table_2[[#This Row],[Revenue]]*Table_2[[#This Row],[Discount]]</f>
        <v>161.30337537400658</v>
      </c>
    </row>
    <row r="759" spans="1:12" x14ac:dyDescent="0.3">
      <c r="A759" s="4" t="s">
        <v>1575</v>
      </c>
      <c r="B759" s="4" t="s">
        <v>1669</v>
      </c>
      <c r="C759" s="15">
        <v>44761</v>
      </c>
      <c r="D759" s="4" t="s">
        <v>1670</v>
      </c>
      <c r="E759" s="4" t="s">
        <v>1674</v>
      </c>
      <c r="F759" s="4">
        <v>72</v>
      </c>
      <c r="G759" s="4" t="s">
        <v>20</v>
      </c>
      <c r="H759" s="16">
        <v>12</v>
      </c>
      <c r="I759" s="17">
        <v>0.45222682783816803</v>
      </c>
      <c r="J759" s="4">
        <f>Table_2[[#This Row],[No of Products in one Sale]]*Table_2[[#This Row],[Price of One Product]]</f>
        <v>864</v>
      </c>
      <c r="K759" s="18">
        <f>Table_2[[#This Row],[Revenue-before discount]]*(1-Table_2[[#This Row],[Discount]])</f>
        <v>473.27602074782283</v>
      </c>
      <c r="L759" s="18">
        <f>Table_2[[#This Row],[Revenue]]*Table_2[[#This Row],[Discount]]</f>
        <v>214.02811355465892</v>
      </c>
    </row>
    <row r="760" spans="1:12" x14ac:dyDescent="0.3">
      <c r="A760" s="4" t="s">
        <v>1577</v>
      </c>
      <c r="B760" s="4" t="s">
        <v>1672</v>
      </c>
      <c r="C760" s="15">
        <v>44770</v>
      </c>
      <c r="D760" s="4" t="s">
        <v>1673</v>
      </c>
      <c r="E760" s="4" t="s">
        <v>1674</v>
      </c>
      <c r="F760" s="4">
        <v>65</v>
      </c>
      <c r="G760" s="4" t="s">
        <v>26</v>
      </c>
      <c r="H760" s="16">
        <v>5</v>
      </c>
      <c r="I760" s="17">
        <v>0.36136641772376199</v>
      </c>
      <c r="J760" s="4">
        <f>Table_2[[#This Row],[No of Products in one Sale]]*Table_2[[#This Row],[Price of One Product]]</f>
        <v>325</v>
      </c>
      <c r="K760" s="18">
        <f>Table_2[[#This Row],[Revenue-before discount]]*(1-Table_2[[#This Row],[Discount]])</f>
        <v>207.55591423977737</v>
      </c>
      <c r="L760" s="18">
        <f>Table_2[[#This Row],[Revenue]]*Table_2[[#This Row],[Discount]]</f>
        <v>75.003737206208712</v>
      </c>
    </row>
    <row r="761" spans="1:12" x14ac:dyDescent="0.3">
      <c r="A761" s="4" t="s">
        <v>1579</v>
      </c>
      <c r="B761" s="4" t="s">
        <v>1675</v>
      </c>
      <c r="C761" s="15">
        <v>44769</v>
      </c>
      <c r="D761" s="4" t="s">
        <v>1676</v>
      </c>
      <c r="E761" s="4" t="s">
        <v>1671</v>
      </c>
      <c r="F761" s="4">
        <v>250</v>
      </c>
      <c r="G761" s="4" t="s">
        <v>15</v>
      </c>
      <c r="H761" s="16">
        <v>3</v>
      </c>
      <c r="I761" s="17">
        <v>0.89184039811795257</v>
      </c>
      <c r="J761" s="4">
        <f>Table_2[[#This Row],[No of Products in one Sale]]*Table_2[[#This Row],[Price of One Product]]</f>
        <v>750</v>
      </c>
      <c r="K761" s="18">
        <f>Table_2[[#This Row],[Revenue-before discount]]*(1-Table_2[[#This Row],[Discount]])</f>
        <v>81.119701411535573</v>
      </c>
      <c r="L761" s="18">
        <f>Table_2[[#This Row],[Revenue]]*Table_2[[#This Row],[Discount]]</f>
        <v>72.345826802073319</v>
      </c>
    </row>
    <row r="762" spans="1:12" x14ac:dyDescent="0.3">
      <c r="A762" s="4" t="s">
        <v>1581</v>
      </c>
      <c r="B762" s="4" t="s">
        <v>1677</v>
      </c>
      <c r="C762" s="15">
        <v>44785</v>
      </c>
      <c r="D762" s="4" t="s">
        <v>1678</v>
      </c>
      <c r="E762" s="4" t="s">
        <v>1674</v>
      </c>
      <c r="F762" s="4">
        <v>130</v>
      </c>
      <c r="G762" s="4" t="s">
        <v>20</v>
      </c>
      <c r="H762" s="16">
        <v>5</v>
      </c>
      <c r="I762" s="17">
        <v>0.46706917795409786</v>
      </c>
      <c r="J762" s="4">
        <f>Table_2[[#This Row],[No of Products in one Sale]]*Table_2[[#This Row],[Price of One Product]]</f>
        <v>650</v>
      </c>
      <c r="K762" s="18">
        <f>Table_2[[#This Row],[Revenue-before discount]]*(1-Table_2[[#This Row],[Discount]])</f>
        <v>346.40503432983638</v>
      </c>
      <c r="L762" s="18">
        <f>Table_2[[#This Row],[Revenue]]*Table_2[[#This Row],[Discount]]</f>
        <v>161.79511462359773</v>
      </c>
    </row>
    <row r="763" spans="1:12" x14ac:dyDescent="0.3">
      <c r="A763" s="4" t="s">
        <v>1583</v>
      </c>
      <c r="B763" s="4" t="s">
        <v>1669</v>
      </c>
      <c r="C763" s="15">
        <v>44771</v>
      </c>
      <c r="D763" s="4" t="s">
        <v>1670</v>
      </c>
      <c r="E763" s="4" t="s">
        <v>1671</v>
      </c>
      <c r="F763" s="4">
        <v>72</v>
      </c>
      <c r="G763" s="4" t="s">
        <v>26</v>
      </c>
      <c r="H763" s="16">
        <v>8</v>
      </c>
      <c r="I763" s="17">
        <v>0.67896392122546712</v>
      </c>
      <c r="J763" s="4">
        <f>Table_2[[#This Row],[No of Products in one Sale]]*Table_2[[#This Row],[Price of One Product]]</f>
        <v>576</v>
      </c>
      <c r="K763" s="18">
        <f>Table_2[[#This Row],[Revenue-before discount]]*(1-Table_2[[#This Row],[Discount]])</f>
        <v>184.91678137413095</v>
      </c>
      <c r="L763" s="18">
        <f>Table_2[[#This Row],[Revenue]]*Table_2[[#This Row],[Discount]]</f>
        <v>125.55182298217237</v>
      </c>
    </row>
    <row r="764" spans="1:12" x14ac:dyDescent="0.3">
      <c r="A764" s="4" t="s">
        <v>1585</v>
      </c>
      <c r="B764" s="4" t="s">
        <v>1672</v>
      </c>
      <c r="C764" s="15">
        <v>44776</v>
      </c>
      <c r="D764" s="4" t="s">
        <v>1673</v>
      </c>
      <c r="E764" s="4" t="s">
        <v>1674</v>
      </c>
      <c r="F764" s="4">
        <v>65</v>
      </c>
      <c r="G764" s="4" t="s">
        <v>15</v>
      </c>
      <c r="H764" s="16">
        <v>4</v>
      </c>
      <c r="I764" s="17">
        <v>0.57234563802065275</v>
      </c>
      <c r="J764" s="4">
        <f>Table_2[[#This Row],[No of Products in one Sale]]*Table_2[[#This Row],[Price of One Product]]</f>
        <v>260</v>
      </c>
      <c r="K764" s="18">
        <f>Table_2[[#This Row],[Revenue-before discount]]*(1-Table_2[[#This Row],[Discount]])</f>
        <v>111.19013411463028</v>
      </c>
      <c r="L764" s="18">
        <f>Table_2[[#This Row],[Revenue]]*Table_2[[#This Row],[Discount]]</f>
        <v>63.639188251440018</v>
      </c>
    </row>
    <row r="765" spans="1:12" x14ac:dyDescent="0.3">
      <c r="A765" s="4" t="s">
        <v>1587</v>
      </c>
      <c r="B765" s="4" t="s">
        <v>1675</v>
      </c>
      <c r="C765" s="15">
        <v>44782</v>
      </c>
      <c r="D765" s="4" t="s">
        <v>1676</v>
      </c>
      <c r="E765" s="4" t="s">
        <v>1671</v>
      </c>
      <c r="F765" s="4">
        <v>250</v>
      </c>
      <c r="G765" s="4" t="s">
        <v>20</v>
      </c>
      <c r="H765" s="16">
        <v>3</v>
      </c>
      <c r="I765" s="17">
        <v>0.83689117896529031</v>
      </c>
      <c r="J765" s="4">
        <f>Table_2[[#This Row],[No of Products in one Sale]]*Table_2[[#This Row],[Price of One Product]]</f>
        <v>750</v>
      </c>
      <c r="K765" s="18">
        <f>Table_2[[#This Row],[Revenue-before discount]]*(1-Table_2[[#This Row],[Discount]])</f>
        <v>122.33161577603227</v>
      </c>
      <c r="L765" s="18">
        <f>Table_2[[#This Row],[Revenue]]*Table_2[[#This Row],[Discount]]</f>
        <v>102.37825015153255</v>
      </c>
    </row>
    <row r="766" spans="1:12" x14ac:dyDescent="0.3">
      <c r="A766" s="4" t="s">
        <v>1589</v>
      </c>
      <c r="B766" s="4" t="s">
        <v>1677</v>
      </c>
      <c r="C766" s="15">
        <v>44765</v>
      </c>
      <c r="D766" s="4" t="s">
        <v>1678</v>
      </c>
      <c r="E766" s="4" t="s">
        <v>1674</v>
      </c>
      <c r="F766" s="4">
        <v>130</v>
      </c>
      <c r="G766" s="4" t="s">
        <v>26</v>
      </c>
      <c r="H766" s="16">
        <v>7</v>
      </c>
      <c r="I766" s="17">
        <v>7.1703295161212655E-2</v>
      </c>
      <c r="J766" s="4">
        <f>Table_2[[#This Row],[No of Products in one Sale]]*Table_2[[#This Row],[Price of One Product]]</f>
        <v>910</v>
      </c>
      <c r="K766" s="18">
        <f>Table_2[[#This Row],[Revenue-before discount]]*(1-Table_2[[#This Row],[Discount]])</f>
        <v>844.75000140329644</v>
      </c>
      <c r="L766" s="18">
        <f>Table_2[[#This Row],[Revenue]]*Table_2[[#This Row],[Discount]]</f>
        <v>60.571358688055369</v>
      </c>
    </row>
    <row r="767" spans="1:12" x14ac:dyDescent="0.3">
      <c r="A767" s="4" t="s">
        <v>1591</v>
      </c>
      <c r="B767" s="4" t="s">
        <v>1679</v>
      </c>
      <c r="C767" s="15">
        <v>44778</v>
      </c>
      <c r="D767" s="4" t="s">
        <v>1680</v>
      </c>
      <c r="E767" s="4" t="s">
        <v>1671</v>
      </c>
      <c r="F767" s="4">
        <v>60</v>
      </c>
      <c r="G767" s="4" t="s">
        <v>15</v>
      </c>
      <c r="H767" s="16">
        <v>7</v>
      </c>
      <c r="I767" s="17">
        <v>0.47196579125327087</v>
      </c>
      <c r="J767" s="4">
        <f>Table_2[[#This Row],[No of Products in one Sale]]*Table_2[[#This Row],[Price of One Product]]</f>
        <v>420</v>
      </c>
      <c r="K767" s="18">
        <f>Table_2[[#This Row],[Revenue-before discount]]*(1-Table_2[[#This Row],[Discount]])</f>
        <v>221.77436767362624</v>
      </c>
      <c r="L767" s="18">
        <f>Table_2[[#This Row],[Revenue]]*Table_2[[#This Row],[Discount]]</f>
        <v>104.66991491877683</v>
      </c>
    </row>
    <row r="768" spans="1:12" x14ac:dyDescent="0.3">
      <c r="A768" s="4" t="s">
        <v>1593</v>
      </c>
      <c r="B768" s="4" t="s">
        <v>1681</v>
      </c>
      <c r="C768" s="15">
        <v>44774</v>
      </c>
      <c r="D768" s="4" t="s">
        <v>1682</v>
      </c>
      <c r="E768" s="4" t="s">
        <v>1674</v>
      </c>
      <c r="F768" s="4">
        <v>95</v>
      </c>
      <c r="G768" s="4" t="s">
        <v>20</v>
      </c>
      <c r="H768" s="16">
        <v>7</v>
      </c>
      <c r="I768" s="17">
        <v>0.61024580656353711</v>
      </c>
      <c r="J768" s="4">
        <f>Table_2[[#This Row],[No of Products in one Sale]]*Table_2[[#This Row],[Price of One Product]]</f>
        <v>665</v>
      </c>
      <c r="K768" s="18">
        <f>Table_2[[#This Row],[Revenue-before discount]]*(1-Table_2[[#This Row],[Discount]])</f>
        <v>259.18653863524781</v>
      </c>
      <c r="L768" s="18">
        <f>Table_2[[#This Row],[Revenue]]*Table_2[[#This Row],[Discount]]</f>
        <v>158.16749831987818</v>
      </c>
    </row>
    <row r="769" spans="1:12" x14ac:dyDescent="0.3">
      <c r="A769" s="4" t="s">
        <v>1595</v>
      </c>
      <c r="B769" s="4" t="s">
        <v>1669</v>
      </c>
      <c r="C769" s="15">
        <v>44803</v>
      </c>
      <c r="D769" s="4" t="s">
        <v>1670</v>
      </c>
      <c r="E769" s="4" t="s">
        <v>1671</v>
      </c>
      <c r="F769" s="4">
        <v>72</v>
      </c>
      <c r="G769" s="4" t="s">
        <v>26</v>
      </c>
      <c r="H769" s="16">
        <v>5</v>
      </c>
      <c r="I769" s="17">
        <v>0.28271409977197737</v>
      </c>
      <c r="J769" s="4">
        <f>Table_2[[#This Row],[No of Products in one Sale]]*Table_2[[#This Row],[Price of One Product]]</f>
        <v>360</v>
      </c>
      <c r="K769" s="18">
        <f>Table_2[[#This Row],[Revenue-before discount]]*(1-Table_2[[#This Row],[Discount]])</f>
        <v>258.22292408208813</v>
      </c>
      <c r="L769" s="18">
        <f>Table_2[[#This Row],[Revenue]]*Table_2[[#This Row],[Discount]]</f>
        <v>73.003261522355203</v>
      </c>
    </row>
    <row r="770" spans="1:12" x14ac:dyDescent="0.3">
      <c r="A770" s="4" t="s">
        <v>1597</v>
      </c>
      <c r="B770" s="4" t="s">
        <v>1672</v>
      </c>
      <c r="C770" s="15">
        <v>44782</v>
      </c>
      <c r="D770" s="4" t="s">
        <v>1673</v>
      </c>
      <c r="E770" s="4" t="s">
        <v>1674</v>
      </c>
      <c r="F770" s="4">
        <v>65</v>
      </c>
      <c r="G770" s="4" t="s">
        <v>15</v>
      </c>
      <c r="H770" s="16">
        <v>6</v>
      </c>
      <c r="I770" s="17">
        <v>0.23950819177000227</v>
      </c>
      <c r="J770" s="4">
        <f>Table_2[[#This Row],[No of Products in one Sale]]*Table_2[[#This Row],[Price of One Product]]</f>
        <v>390</v>
      </c>
      <c r="K770" s="18">
        <f>Table_2[[#This Row],[Revenue-before discount]]*(1-Table_2[[#This Row],[Discount]])</f>
        <v>296.59180520969909</v>
      </c>
      <c r="L770" s="18">
        <f>Table_2[[#This Row],[Revenue]]*Table_2[[#This Row],[Discount]]</f>
        <v>71.036166959575766</v>
      </c>
    </row>
    <row r="771" spans="1:12" x14ac:dyDescent="0.3">
      <c r="A771" s="4" t="s">
        <v>1599</v>
      </c>
      <c r="B771" s="4" t="s">
        <v>1675</v>
      </c>
      <c r="C771" s="15">
        <v>44774</v>
      </c>
      <c r="D771" s="4" t="s">
        <v>1676</v>
      </c>
      <c r="E771" s="4" t="s">
        <v>1671</v>
      </c>
      <c r="F771" s="4">
        <v>250</v>
      </c>
      <c r="G771" s="4" t="s">
        <v>20</v>
      </c>
      <c r="H771" s="16">
        <v>2</v>
      </c>
      <c r="I771" s="17">
        <v>0.91635606408021364</v>
      </c>
      <c r="J771" s="4">
        <f>Table_2[[#This Row],[No of Products in one Sale]]*Table_2[[#This Row],[Price of One Product]]</f>
        <v>500</v>
      </c>
      <c r="K771" s="18">
        <f>Table_2[[#This Row],[Revenue-before discount]]*(1-Table_2[[#This Row],[Discount]])</f>
        <v>41.821967959893179</v>
      </c>
      <c r="L771" s="18">
        <f>Table_2[[#This Row],[Revenue]]*Table_2[[#This Row],[Discount]]</f>
        <v>38.323813951816518</v>
      </c>
    </row>
    <row r="772" spans="1:12" x14ac:dyDescent="0.3">
      <c r="A772" s="4" t="s">
        <v>1601</v>
      </c>
      <c r="B772" s="4" t="s">
        <v>1677</v>
      </c>
      <c r="C772" s="15">
        <v>44790</v>
      </c>
      <c r="D772" s="4" t="s">
        <v>1678</v>
      </c>
      <c r="E772" s="4" t="s">
        <v>1674</v>
      </c>
      <c r="F772" s="4">
        <v>130</v>
      </c>
      <c r="G772" s="4" t="s">
        <v>26</v>
      </c>
      <c r="H772" s="16">
        <v>2</v>
      </c>
      <c r="I772" s="17">
        <v>0.98891060119066421</v>
      </c>
      <c r="J772" s="4">
        <f>Table_2[[#This Row],[No of Products in one Sale]]*Table_2[[#This Row],[Price of One Product]]</f>
        <v>260</v>
      </c>
      <c r="K772" s="18">
        <f>Table_2[[#This Row],[Revenue-before discount]]*(1-Table_2[[#This Row],[Discount]])</f>
        <v>2.8832436904273062</v>
      </c>
      <c r="L772" s="18">
        <f>Table_2[[#This Row],[Revenue]]*Table_2[[#This Row],[Discount]]</f>
        <v>2.8512702512796566</v>
      </c>
    </row>
    <row r="773" spans="1:12" x14ac:dyDescent="0.3">
      <c r="A773" s="4" t="s">
        <v>1603</v>
      </c>
      <c r="B773" s="4" t="s">
        <v>1669</v>
      </c>
      <c r="C773" s="15">
        <v>44790</v>
      </c>
      <c r="D773" s="4" t="s">
        <v>1670</v>
      </c>
      <c r="E773" s="4" t="s">
        <v>1671</v>
      </c>
      <c r="F773" s="4">
        <v>72</v>
      </c>
      <c r="G773" s="4" t="s">
        <v>15</v>
      </c>
      <c r="H773" s="16">
        <v>4</v>
      </c>
      <c r="I773" s="17">
        <v>0.41474018553461078</v>
      </c>
      <c r="J773" s="4">
        <f>Table_2[[#This Row],[No of Products in one Sale]]*Table_2[[#This Row],[Price of One Product]]</f>
        <v>288</v>
      </c>
      <c r="K773" s="18">
        <f>Table_2[[#This Row],[Revenue-before discount]]*(1-Table_2[[#This Row],[Discount]])</f>
        <v>168.55482656603209</v>
      </c>
      <c r="L773" s="18">
        <f>Table_2[[#This Row],[Revenue]]*Table_2[[#This Row],[Discount]]</f>
        <v>69.906460042750297</v>
      </c>
    </row>
    <row r="774" spans="1:12" x14ac:dyDescent="0.3">
      <c r="A774" s="4" t="s">
        <v>1605</v>
      </c>
      <c r="B774" s="4" t="s">
        <v>1672</v>
      </c>
      <c r="C774" s="15">
        <v>44757</v>
      </c>
      <c r="D774" s="4" t="s">
        <v>1673</v>
      </c>
      <c r="E774" s="4" t="s">
        <v>1674</v>
      </c>
      <c r="F774" s="4">
        <v>65</v>
      </c>
      <c r="G774" s="4" t="s">
        <v>20</v>
      </c>
      <c r="H774" s="16">
        <v>10</v>
      </c>
      <c r="I774" s="17">
        <v>0.68025186106900248</v>
      </c>
      <c r="J774" s="4">
        <f>Table_2[[#This Row],[No of Products in one Sale]]*Table_2[[#This Row],[Price of One Product]]</f>
        <v>650</v>
      </c>
      <c r="K774" s="18">
        <f>Table_2[[#This Row],[Revenue-before discount]]*(1-Table_2[[#This Row],[Discount]])</f>
        <v>207.8362903051484</v>
      </c>
      <c r="L774" s="18">
        <f>Table_2[[#This Row],[Revenue]]*Table_2[[#This Row],[Discount]]</f>
        <v>141.38102327775468</v>
      </c>
    </row>
    <row r="775" spans="1:12" x14ac:dyDescent="0.3">
      <c r="A775" s="4" t="s">
        <v>1607</v>
      </c>
      <c r="B775" s="4" t="s">
        <v>1675</v>
      </c>
      <c r="C775" s="15">
        <v>44778</v>
      </c>
      <c r="D775" s="4" t="s">
        <v>1676</v>
      </c>
      <c r="E775" s="4" t="s">
        <v>1671</v>
      </c>
      <c r="F775" s="4">
        <v>250</v>
      </c>
      <c r="G775" s="4" t="s">
        <v>26</v>
      </c>
      <c r="H775" s="16">
        <v>1</v>
      </c>
      <c r="I775" s="17">
        <v>0.76256533413717265</v>
      </c>
      <c r="J775" s="4">
        <f>Table_2[[#This Row],[No of Products in one Sale]]*Table_2[[#This Row],[Price of One Product]]</f>
        <v>250</v>
      </c>
      <c r="K775" s="18">
        <f>Table_2[[#This Row],[Revenue-before discount]]*(1-Table_2[[#This Row],[Discount]])</f>
        <v>59.35866646570684</v>
      </c>
      <c r="L775" s="18">
        <f>Table_2[[#This Row],[Revenue]]*Table_2[[#This Row],[Discount]]</f>
        <v>45.264861327358723</v>
      </c>
    </row>
    <row r="776" spans="1:12" x14ac:dyDescent="0.3">
      <c r="A776" s="4" t="s">
        <v>1609</v>
      </c>
      <c r="B776" s="4" t="s">
        <v>1677</v>
      </c>
      <c r="C776" s="15">
        <v>44795</v>
      </c>
      <c r="D776" s="4" t="s">
        <v>1670</v>
      </c>
      <c r="E776" s="4" t="s">
        <v>1674</v>
      </c>
      <c r="F776" s="4">
        <v>72</v>
      </c>
      <c r="G776" s="4" t="s">
        <v>15</v>
      </c>
      <c r="H776" s="16">
        <v>12</v>
      </c>
      <c r="I776" s="17">
        <v>0.58703302813514668</v>
      </c>
      <c r="J776" s="4">
        <f>Table_2[[#This Row],[No of Products in one Sale]]*Table_2[[#This Row],[Price of One Product]]</f>
        <v>864</v>
      </c>
      <c r="K776" s="18">
        <f>Table_2[[#This Row],[Revenue-before discount]]*(1-Table_2[[#This Row],[Discount]])</f>
        <v>356.80346369123328</v>
      </c>
      <c r="L776" s="18">
        <f>Table_2[[#This Row],[Revenue]]*Table_2[[#This Row],[Discount]]</f>
        <v>209.45541773977354</v>
      </c>
    </row>
    <row r="777" spans="1:12" x14ac:dyDescent="0.3">
      <c r="A777" s="4" t="s">
        <v>1611</v>
      </c>
      <c r="B777" s="4" t="s">
        <v>1669</v>
      </c>
      <c r="C777" s="15">
        <v>44800</v>
      </c>
      <c r="D777" s="4" t="s">
        <v>1673</v>
      </c>
      <c r="E777" s="4" t="s">
        <v>1671</v>
      </c>
      <c r="F777" s="4">
        <v>65</v>
      </c>
      <c r="G777" s="4" t="s">
        <v>15</v>
      </c>
      <c r="H777" s="16">
        <v>11</v>
      </c>
      <c r="I777" s="17">
        <v>0.38511943350540467</v>
      </c>
      <c r="J777" s="4">
        <f>Table_2[[#This Row],[No of Products in one Sale]]*Table_2[[#This Row],[Price of One Product]]</f>
        <v>715</v>
      </c>
      <c r="K777" s="18">
        <f>Table_2[[#This Row],[Revenue-before discount]]*(1-Table_2[[#This Row],[Discount]])</f>
        <v>439.63960504363564</v>
      </c>
      <c r="L777" s="18">
        <f>Table_2[[#This Row],[Revenue]]*Table_2[[#This Row],[Discount]]</f>
        <v>169.31375564094481</v>
      </c>
    </row>
    <row r="778" spans="1:12" x14ac:dyDescent="0.3">
      <c r="A778" s="4" t="s">
        <v>1613</v>
      </c>
      <c r="B778" s="4" t="s">
        <v>1672</v>
      </c>
      <c r="C778" s="15">
        <v>44783</v>
      </c>
      <c r="D778" s="4" t="s">
        <v>1676</v>
      </c>
      <c r="E778" s="4" t="s">
        <v>1674</v>
      </c>
      <c r="F778" s="4">
        <v>250</v>
      </c>
      <c r="G778" s="4" t="s">
        <v>20</v>
      </c>
      <c r="H778" s="16">
        <v>2</v>
      </c>
      <c r="I778" s="17">
        <v>8.7397225369229115E-2</v>
      </c>
      <c r="J778" s="4">
        <f>Table_2[[#This Row],[No of Products in one Sale]]*Table_2[[#This Row],[Price of One Product]]</f>
        <v>500</v>
      </c>
      <c r="K778" s="18">
        <f>Table_2[[#This Row],[Revenue-before discount]]*(1-Table_2[[#This Row],[Discount]])</f>
        <v>456.30138731538545</v>
      </c>
      <c r="L778" s="18">
        <f>Table_2[[#This Row],[Revenue]]*Table_2[[#This Row],[Discount]]</f>
        <v>39.879475183494648</v>
      </c>
    </row>
    <row r="779" spans="1:12" x14ac:dyDescent="0.3">
      <c r="A779" s="4" t="s">
        <v>1615</v>
      </c>
      <c r="B779" s="4" t="s">
        <v>1675</v>
      </c>
      <c r="C779" s="15">
        <v>44770</v>
      </c>
      <c r="D779" s="4" t="s">
        <v>1678</v>
      </c>
      <c r="E779" s="4" t="s">
        <v>1674</v>
      </c>
      <c r="F779" s="4">
        <v>130</v>
      </c>
      <c r="G779" s="4" t="s">
        <v>26</v>
      </c>
      <c r="H779" s="16">
        <v>7</v>
      </c>
      <c r="I779" s="17">
        <v>0.84348444605025208</v>
      </c>
      <c r="J779" s="4">
        <f>Table_2[[#This Row],[No of Products in one Sale]]*Table_2[[#This Row],[Price of One Product]]</f>
        <v>910</v>
      </c>
      <c r="K779" s="18">
        <f>Table_2[[#This Row],[Revenue-before discount]]*(1-Table_2[[#This Row],[Discount]])</f>
        <v>142.42915409427061</v>
      </c>
      <c r="L779" s="18">
        <f>Table_2[[#This Row],[Revenue]]*Table_2[[#This Row],[Discount]]</f>
        <v>120.13677614261184</v>
      </c>
    </row>
    <row r="780" spans="1:12" x14ac:dyDescent="0.3">
      <c r="A780" s="4" t="s">
        <v>1617</v>
      </c>
      <c r="B780" s="4" t="s">
        <v>1677</v>
      </c>
      <c r="C780" s="15">
        <v>44764</v>
      </c>
      <c r="D780" s="4" t="s">
        <v>1670</v>
      </c>
      <c r="E780" s="4" t="s">
        <v>1674</v>
      </c>
      <c r="F780" s="4">
        <v>72</v>
      </c>
      <c r="G780" s="4" t="s">
        <v>15</v>
      </c>
      <c r="H780" s="16">
        <v>6</v>
      </c>
      <c r="I780" s="17">
        <v>0.64716819801550574</v>
      </c>
      <c r="J780" s="4">
        <f>Table_2[[#This Row],[No of Products in one Sale]]*Table_2[[#This Row],[Price of One Product]]</f>
        <v>432</v>
      </c>
      <c r="K780" s="18">
        <f>Table_2[[#This Row],[Revenue-before discount]]*(1-Table_2[[#This Row],[Discount]])</f>
        <v>152.42333845730153</v>
      </c>
      <c r="L780" s="18">
        <f>Table_2[[#This Row],[Revenue]]*Table_2[[#This Row],[Discount]]</f>
        <v>98.643537284919361</v>
      </c>
    </row>
    <row r="781" spans="1:12" x14ac:dyDescent="0.3">
      <c r="A781" s="4" t="s">
        <v>1619</v>
      </c>
      <c r="B781" s="4" t="s">
        <v>1669</v>
      </c>
      <c r="C781" s="15">
        <v>44810</v>
      </c>
      <c r="D781" s="4" t="s">
        <v>1673</v>
      </c>
      <c r="E781" s="4" t="s">
        <v>1674</v>
      </c>
      <c r="F781" s="4">
        <v>65</v>
      </c>
      <c r="G781" s="4" t="s">
        <v>20</v>
      </c>
      <c r="H781" s="16">
        <v>4</v>
      </c>
      <c r="I781" s="17">
        <v>0.80558942676295364</v>
      </c>
      <c r="J781" s="4">
        <f>Table_2[[#This Row],[No of Products in one Sale]]*Table_2[[#This Row],[Price of One Product]]</f>
        <v>260</v>
      </c>
      <c r="K781" s="18">
        <f>Table_2[[#This Row],[Revenue-before discount]]*(1-Table_2[[#This Row],[Discount]])</f>
        <v>50.546749041632054</v>
      </c>
      <c r="L781" s="18">
        <f>Table_2[[#This Row],[Revenue]]*Table_2[[#This Row],[Discount]]</f>
        <v>40.719926585179245</v>
      </c>
    </row>
    <row r="782" spans="1:12" x14ac:dyDescent="0.3">
      <c r="A782" s="4" t="s">
        <v>1621</v>
      </c>
      <c r="B782" s="4" t="s">
        <v>1672</v>
      </c>
      <c r="C782" s="15">
        <v>44793</v>
      </c>
      <c r="D782" s="4" t="s">
        <v>1676</v>
      </c>
      <c r="E782" s="4" t="s">
        <v>1674</v>
      </c>
      <c r="F782" s="4">
        <v>250</v>
      </c>
      <c r="G782" s="4" t="s">
        <v>26</v>
      </c>
      <c r="H782" s="16">
        <v>2</v>
      </c>
      <c r="I782" s="17">
        <v>0.36843717083151295</v>
      </c>
      <c r="J782" s="4">
        <f>Table_2[[#This Row],[No of Products in one Sale]]*Table_2[[#This Row],[Price of One Product]]</f>
        <v>500</v>
      </c>
      <c r="K782" s="18">
        <f>Table_2[[#This Row],[Revenue-before discount]]*(1-Table_2[[#This Row],[Discount]])</f>
        <v>315.78141458424352</v>
      </c>
      <c r="L782" s="18">
        <f>Table_2[[#This Row],[Revenue]]*Table_2[[#This Row],[Discount]]</f>
        <v>116.34561099059175</v>
      </c>
    </row>
    <row r="783" spans="1:12" x14ac:dyDescent="0.3">
      <c r="A783" s="4" t="s">
        <v>1623</v>
      </c>
      <c r="B783" s="4" t="s">
        <v>1675</v>
      </c>
      <c r="C783" s="15">
        <v>44787</v>
      </c>
      <c r="D783" s="4" t="s">
        <v>1678</v>
      </c>
      <c r="E783" s="4" t="s">
        <v>1671</v>
      </c>
      <c r="F783" s="4">
        <v>130</v>
      </c>
      <c r="G783" s="4" t="s">
        <v>15</v>
      </c>
      <c r="H783" s="16">
        <v>4</v>
      </c>
      <c r="I783" s="17">
        <v>0.8390471084886989</v>
      </c>
      <c r="J783" s="4">
        <f>Table_2[[#This Row],[No of Products in one Sale]]*Table_2[[#This Row],[Price of One Product]]</f>
        <v>520</v>
      </c>
      <c r="K783" s="18">
        <f>Table_2[[#This Row],[Revenue-before discount]]*(1-Table_2[[#This Row],[Discount]])</f>
        <v>83.695503585876565</v>
      </c>
      <c r="L783" s="18">
        <f>Table_2[[#This Row],[Revenue]]*Table_2[[#This Row],[Discount]]</f>
        <v>70.22447027723527</v>
      </c>
    </row>
    <row r="784" spans="1:12" x14ac:dyDescent="0.3">
      <c r="A784" s="4" t="s">
        <v>1625</v>
      </c>
      <c r="B784" s="4" t="s">
        <v>1677</v>
      </c>
      <c r="C784" s="15">
        <v>44774</v>
      </c>
      <c r="D784" s="4" t="s">
        <v>1680</v>
      </c>
      <c r="E784" s="4" t="s">
        <v>1674</v>
      </c>
      <c r="F784" s="4">
        <v>60</v>
      </c>
      <c r="G784" s="4" t="s">
        <v>20</v>
      </c>
      <c r="H784" s="16">
        <v>8</v>
      </c>
      <c r="I784" s="17">
        <v>0.36571308970798388</v>
      </c>
      <c r="J784" s="4">
        <f>Table_2[[#This Row],[No of Products in one Sale]]*Table_2[[#This Row],[Price of One Product]]</f>
        <v>480</v>
      </c>
      <c r="K784" s="18">
        <f>Table_2[[#This Row],[Revenue-before discount]]*(1-Table_2[[#This Row],[Discount]])</f>
        <v>304.45771694016776</v>
      </c>
      <c r="L784" s="18">
        <f>Table_2[[#This Row],[Revenue]]*Table_2[[#This Row],[Discount]]</f>
        <v>111.34417234762753</v>
      </c>
    </row>
    <row r="785" spans="1:14" x14ac:dyDescent="0.3">
      <c r="A785" s="4" t="s">
        <v>1627</v>
      </c>
      <c r="B785" s="4" t="s">
        <v>1679</v>
      </c>
      <c r="C785" s="15">
        <v>44756</v>
      </c>
      <c r="D785" s="4" t="s">
        <v>1670</v>
      </c>
      <c r="E785" s="4" t="s">
        <v>1671</v>
      </c>
      <c r="F785" s="4">
        <v>72</v>
      </c>
      <c r="G785" s="4" t="s">
        <v>26</v>
      </c>
      <c r="H785" s="16">
        <v>4</v>
      </c>
      <c r="I785" s="17">
        <v>8.8751176784302999E-2</v>
      </c>
      <c r="J785" s="4">
        <f>Table_2[[#This Row],[No of Products in one Sale]]*Table_2[[#This Row],[Price of One Product]]</f>
        <v>288</v>
      </c>
      <c r="K785" s="18">
        <f>Table_2[[#This Row],[Revenue-before discount]]*(1-Table_2[[#This Row],[Discount]])</f>
        <v>262.43966108612074</v>
      </c>
      <c r="L785" s="18">
        <f>Table_2[[#This Row],[Revenue]]*Table_2[[#This Row],[Discount]]</f>
        <v>23.291828756266867</v>
      </c>
    </row>
    <row r="786" spans="1:14" x14ac:dyDescent="0.3">
      <c r="A786" s="4" t="s">
        <v>1629</v>
      </c>
      <c r="B786" s="4" t="s">
        <v>1669</v>
      </c>
      <c r="C786" s="15">
        <v>44810</v>
      </c>
      <c r="D786" s="4" t="s">
        <v>1673</v>
      </c>
      <c r="E786" s="4" t="s">
        <v>1674</v>
      </c>
      <c r="F786" s="4">
        <v>65</v>
      </c>
      <c r="G786" s="4" t="s">
        <v>15</v>
      </c>
      <c r="H786" s="16">
        <v>5</v>
      </c>
      <c r="I786" s="17">
        <v>0.84735173288763044</v>
      </c>
      <c r="J786" s="4">
        <f>Table_2[[#This Row],[No of Products in one Sale]]*Table_2[[#This Row],[Price of One Product]]</f>
        <v>325</v>
      </c>
      <c r="K786" s="18">
        <f>Table_2[[#This Row],[Revenue-before discount]]*(1-Table_2[[#This Row],[Discount]])</f>
        <v>49.610686811520111</v>
      </c>
      <c r="L786" s="18">
        <f>Table_2[[#This Row],[Revenue]]*Table_2[[#This Row],[Discount]]</f>
        <v>42.03770143948708</v>
      </c>
    </row>
    <row r="787" spans="1:14" x14ac:dyDescent="0.3">
      <c r="A787" s="4" t="s">
        <v>1631</v>
      </c>
      <c r="B787" s="4" t="s">
        <v>1672</v>
      </c>
      <c r="C787" s="15">
        <v>44774</v>
      </c>
      <c r="D787" s="4" t="s">
        <v>1676</v>
      </c>
      <c r="E787" s="4" t="s">
        <v>1671</v>
      </c>
      <c r="F787" s="4">
        <v>250</v>
      </c>
      <c r="G787" s="4" t="s">
        <v>20</v>
      </c>
      <c r="H787" s="16">
        <v>3</v>
      </c>
      <c r="I787" s="17">
        <v>0.33120571069948457</v>
      </c>
      <c r="J787" s="4">
        <f>Table_2[[#This Row],[No of Products in one Sale]]*Table_2[[#This Row],[Price of One Product]]</f>
        <v>750</v>
      </c>
      <c r="K787" s="18">
        <f>Table_2[[#This Row],[Revenue-before discount]]*(1-Table_2[[#This Row],[Discount]])</f>
        <v>501.59571697538655</v>
      </c>
      <c r="L787" s="18">
        <f>Table_2[[#This Row],[Revenue]]*Table_2[[#This Row],[Discount]]</f>
        <v>166.13136592465042</v>
      </c>
    </row>
    <row r="788" spans="1:14" x14ac:dyDescent="0.3">
      <c r="A788" s="4" t="s">
        <v>1633</v>
      </c>
      <c r="B788" s="4" t="s">
        <v>1675</v>
      </c>
      <c r="C788" s="15">
        <v>44804</v>
      </c>
      <c r="D788" s="4" t="s">
        <v>1678</v>
      </c>
      <c r="E788" s="4" t="s">
        <v>1674</v>
      </c>
      <c r="F788" s="4">
        <v>130</v>
      </c>
      <c r="G788" s="4" t="s">
        <v>26</v>
      </c>
      <c r="H788" s="16">
        <v>4</v>
      </c>
      <c r="I788" s="17">
        <v>0.38091002464552759</v>
      </c>
      <c r="J788" s="4">
        <f>Table_2[[#This Row],[No of Products in one Sale]]*Table_2[[#This Row],[Price of One Product]]</f>
        <v>520</v>
      </c>
      <c r="K788" s="18">
        <f>Table_2[[#This Row],[Revenue-before discount]]*(1-Table_2[[#This Row],[Discount]])</f>
        <v>321.92678718432563</v>
      </c>
      <c r="L788" s="18">
        <f>Table_2[[#This Row],[Revenue]]*Table_2[[#This Row],[Discount]]</f>
        <v>122.62514044043699</v>
      </c>
    </row>
    <row r="789" spans="1:14" x14ac:dyDescent="0.3">
      <c r="A789" s="4" t="s">
        <v>1635</v>
      </c>
      <c r="B789" s="4" t="s">
        <v>1677</v>
      </c>
      <c r="C789" s="15">
        <v>44803</v>
      </c>
      <c r="D789" s="4" t="s">
        <v>1670</v>
      </c>
      <c r="E789" s="4" t="s">
        <v>1671</v>
      </c>
      <c r="F789" s="4">
        <v>72</v>
      </c>
      <c r="G789" s="4" t="s">
        <v>15</v>
      </c>
      <c r="H789" s="16">
        <v>5</v>
      </c>
      <c r="I789" s="17">
        <v>0.83011252043741413</v>
      </c>
      <c r="J789" s="4">
        <f>Table_2[[#This Row],[No of Products in one Sale]]*Table_2[[#This Row],[Price of One Product]]</f>
        <v>360</v>
      </c>
      <c r="K789" s="18">
        <f>Table_2[[#This Row],[Revenue-before discount]]*(1-Table_2[[#This Row],[Discount]])</f>
        <v>61.159492642530914</v>
      </c>
      <c r="L789" s="18">
        <f>Table_2[[#This Row],[Revenue]]*Table_2[[#This Row],[Discount]]</f>
        <v>50.769260586164819</v>
      </c>
    </row>
    <row r="790" spans="1:14" x14ac:dyDescent="0.3">
      <c r="A790" s="4" t="s">
        <v>1637</v>
      </c>
      <c r="B790" s="4" t="s">
        <v>1669</v>
      </c>
      <c r="C790" s="15">
        <v>44808</v>
      </c>
      <c r="D790" s="4" t="s">
        <v>1673</v>
      </c>
      <c r="E790" s="4" t="s">
        <v>1674</v>
      </c>
      <c r="F790" s="4">
        <v>65</v>
      </c>
      <c r="G790" s="4" t="s">
        <v>20</v>
      </c>
      <c r="H790" s="16">
        <v>7</v>
      </c>
      <c r="I790" s="17">
        <v>0.78523392850928764</v>
      </c>
      <c r="J790" s="4">
        <f>Table_2[[#This Row],[No of Products in one Sale]]*Table_2[[#This Row],[Price of One Product]]</f>
        <v>455</v>
      </c>
      <c r="K790" s="18">
        <f>Table_2[[#This Row],[Revenue-before discount]]*(1-Table_2[[#This Row],[Discount]])</f>
        <v>97.71856252827412</v>
      </c>
      <c r="L790" s="18">
        <f>Table_2[[#This Row],[Revenue]]*Table_2[[#This Row],[Discount]]</f>
        <v>76.73193074235715</v>
      </c>
    </row>
    <row r="791" spans="1:14" x14ac:dyDescent="0.3">
      <c r="A791" s="4" t="s">
        <v>1639</v>
      </c>
      <c r="B791" s="4" t="s">
        <v>1672</v>
      </c>
      <c r="C791" s="15">
        <v>44786</v>
      </c>
      <c r="D791" s="4" t="s">
        <v>1676</v>
      </c>
      <c r="E791" s="4" t="s">
        <v>1671</v>
      </c>
      <c r="F791" s="4">
        <v>250</v>
      </c>
      <c r="G791" s="4" t="s">
        <v>26</v>
      </c>
      <c r="H791" s="16">
        <v>1</v>
      </c>
      <c r="I791" s="17">
        <v>0.9136691930082308</v>
      </c>
      <c r="J791" s="4">
        <f>Table_2[[#This Row],[No of Products in one Sale]]*Table_2[[#This Row],[Price of One Product]]</f>
        <v>250</v>
      </c>
      <c r="K791" s="18">
        <f>Table_2[[#This Row],[Revenue-before discount]]*(1-Table_2[[#This Row],[Discount]])</f>
        <v>21.582701747942302</v>
      </c>
      <c r="L791" s="18">
        <f>Table_2[[#This Row],[Revenue]]*Table_2[[#This Row],[Discount]]</f>
        <v>19.719449688979775</v>
      </c>
    </row>
    <row r="792" spans="1:14" x14ac:dyDescent="0.3">
      <c r="A792" s="4" t="s">
        <v>1641</v>
      </c>
      <c r="B792" s="4" t="s">
        <v>1675</v>
      </c>
      <c r="C792" s="15">
        <v>44788</v>
      </c>
      <c r="D792" s="4" t="s">
        <v>1678</v>
      </c>
      <c r="E792" s="4" t="s">
        <v>1674</v>
      </c>
      <c r="F792" s="4">
        <v>130</v>
      </c>
      <c r="G792" s="4" t="s">
        <v>15</v>
      </c>
      <c r="H792" s="16">
        <v>6</v>
      </c>
      <c r="I792" s="17">
        <v>0.78819215724229752</v>
      </c>
      <c r="J792" s="4">
        <f>Table_2[[#This Row],[No of Products in one Sale]]*Table_2[[#This Row],[Price of One Product]]</f>
        <v>780</v>
      </c>
      <c r="K792" s="18">
        <f>Table_2[[#This Row],[Revenue-before discount]]*(1-Table_2[[#This Row],[Discount]])</f>
        <v>165.21011735100794</v>
      </c>
      <c r="L792" s="18">
        <f>Table_2[[#This Row],[Revenue]]*Table_2[[#This Row],[Discount]]</f>
        <v>130.21731879314407</v>
      </c>
    </row>
    <row r="793" spans="1:14" x14ac:dyDescent="0.3">
      <c r="A793" s="4" t="s">
        <v>1643</v>
      </c>
      <c r="B793" s="4" t="s">
        <v>1677</v>
      </c>
      <c r="C793" s="15">
        <v>44772</v>
      </c>
      <c r="D793" s="4" t="s">
        <v>1680</v>
      </c>
      <c r="E793" s="4" t="s">
        <v>1671</v>
      </c>
      <c r="F793" s="4">
        <v>60</v>
      </c>
      <c r="G793" s="4" t="s">
        <v>20</v>
      </c>
      <c r="H793" s="16">
        <v>13</v>
      </c>
      <c r="I793" s="17">
        <v>0.44651756706683898</v>
      </c>
      <c r="J793" s="4">
        <f>Table_2[[#This Row],[No of Products in one Sale]]*Table_2[[#This Row],[Price of One Product]]</f>
        <v>780</v>
      </c>
      <c r="K793" s="18">
        <f>Table_2[[#This Row],[Revenue-before discount]]*(1-Table_2[[#This Row],[Discount]])</f>
        <v>431.71629768786562</v>
      </c>
      <c r="L793" s="18">
        <f>Table_2[[#This Row],[Revenue]]*Table_2[[#This Row],[Discount]]</f>
        <v>192.76891090668897</v>
      </c>
    </row>
    <row r="794" spans="1:14" x14ac:dyDescent="0.3">
      <c r="A794" s="4" t="s">
        <v>1645</v>
      </c>
      <c r="B794" s="4" t="s">
        <v>1679</v>
      </c>
      <c r="C794" s="15">
        <v>44756</v>
      </c>
      <c r="D794" s="4" t="s">
        <v>1682</v>
      </c>
      <c r="E794" s="4" t="s">
        <v>1674</v>
      </c>
      <c r="F794" s="4">
        <v>95</v>
      </c>
      <c r="G794" s="4" t="s">
        <v>26</v>
      </c>
      <c r="H794" s="16">
        <v>6</v>
      </c>
      <c r="I794" s="17">
        <v>0.14582706574435511</v>
      </c>
      <c r="J794" s="4">
        <f>Table_2[[#This Row],[No of Products in one Sale]]*Table_2[[#This Row],[Price of One Product]]</f>
        <v>570</v>
      </c>
      <c r="K794" s="18">
        <f>Table_2[[#This Row],[Revenue-before discount]]*(1-Table_2[[#This Row],[Discount]])</f>
        <v>486.87857252571757</v>
      </c>
      <c r="L794" s="18">
        <f>Table_2[[#This Row],[Revenue]]*Table_2[[#This Row],[Discount]]</f>
        <v>71.00007360522558</v>
      </c>
    </row>
    <row r="795" spans="1:14" x14ac:dyDescent="0.3">
      <c r="A795" s="4" t="s">
        <v>1647</v>
      </c>
      <c r="B795" s="4" t="s">
        <v>1681</v>
      </c>
      <c r="C795" s="15">
        <v>44808</v>
      </c>
      <c r="D795" s="4" t="s">
        <v>1670</v>
      </c>
      <c r="E795" s="4" t="s">
        <v>1671</v>
      </c>
      <c r="F795" s="4">
        <v>72</v>
      </c>
      <c r="G795" s="4" t="s">
        <v>15</v>
      </c>
      <c r="H795" s="16">
        <v>12</v>
      </c>
      <c r="I795" s="17">
        <v>0.82445454716894906</v>
      </c>
      <c r="J795" s="4">
        <f>Table_2[[#This Row],[No of Products in one Sale]]*Table_2[[#This Row],[Price of One Product]]</f>
        <v>864</v>
      </c>
      <c r="K795" s="18">
        <f>Table_2[[#This Row],[Revenue-before discount]]*(1-Table_2[[#This Row],[Discount]])</f>
        <v>151.67127124602803</v>
      </c>
      <c r="L795" s="18">
        <f>Table_2[[#This Row],[Revenue]]*Table_2[[#This Row],[Discount]]</f>
        <v>125.04606925368289</v>
      </c>
      <c r="N795">
        <f>AVERAGE(Table_2[Revenue])</f>
        <v>298.62596174056642</v>
      </c>
    </row>
    <row r="796" spans="1:14" x14ac:dyDescent="0.3">
      <c r="C796">
        <f>MAX(C2:C795) - MIN(C2:C795)</f>
        <v>85</v>
      </c>
      <c r="E796" t="s">
        <v>1683</v>
      </c>
      <c r="F796">
        <f>SUBTOTAL(109,Table_2[Price of One Product])</f>
        <v>96518</v>
      </c>
      <c r="H796">
        <f>SUBTOTAL(109,Table_2[No of Products in one Sale])</f>
        <v>4728</v>
      </c>
      <c r="I796" s="21">
        <f>SUBTOTAL(101,Table_2[Discount])</f>
        <v>0.4601761844408469</v>
      </c>
      <c r="J796">
        <f>SUBTOTAL(109,Table_2[Revenue-before discount])</f>
        <v>438268</v>
      </c>
      <c r="K796" s="20">
        <f>SUBTOTAL(109,Table_2[Revenue])</f>
        <v>237109.01362200972</v>
      </c>
      <c r="L796" s="20">
        <f>SUBTOTAL(109,Table_2[Discount amount])</f>
        <v>71403.816371564768</v>
      </c>
    </row>
    <row r="797" spans="1:14" x14ac:dyDescent="0.3">
      <c r="F797">
        <f>Table_2[[#Totals],[Price of One Product]]</f>
        <v>96518</v>
      </c>
      <c r="H797">
        <f>Table_2[[#Totals],[No of Products in one Sale]]</f>
        <v>4728</v>
      </c>
      <c r="I797" s="21">
        <f>Table_2[[#Totals],[Discount]]</f>
        <v>0.4601761844408469</v>
      </c>
      <c r="J797" s="20" t="s">
        <v>1687</v>
      </c>
      <c r="K797" s="20">
        <f>Table_2[[#Totals],[Revenue]]</f>
        <v>237109.01362200972</v>
      </c>
    </row>
    <row r="798" spans="1:14" x14ac:dyDescent="0.3">
      <c r="I798" s="21" t="s">
        <v>1688</v>
      </c>
      <c r="J798" t="s">
        <v>1686</v>
      </c>
      <c r="K798" s="20">
        <f>Table_2[[#Totals],[Revenue]]-Table_2[[#Totals],[Discount amount]]</f>
        <v>165705.19725044497</v>
      </c>
    </row>
    <row r="799" spans="1:14" x14ac:dyDescent="0.3">
      <c r="I799" t="str">
        <f>" 1%~" &amp; TEXT(MIN(MAX(I797, 0.01), 0.46), "0%")</f>
        <v xml:space="preserve"> 1%~46%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4A65A-2B2A-4C90-8984-9AC212E9941B}">
  <sheetPr codeName="Sheet7"/>
  <dimension ref="A1:I1000"/>
  <sheetViews>
    <sheetView topLeftCell="A3" workbookViewId="0">
      <selection activeCell="I4" sqref="I4"/>
    </sheetView>
  </sheetViews>
  <sheetFormatPr defaultColWidth="14.44140625" defaultRowHeight="14.4" x14ac:dyDescent="0.3"/>
  <cols>
    <col min="1" max="1" width="10.88671875" customWidth="1"/>
    <col min="2" max="2" width="11.5546875" customWidth="1"/>
    <col min="3" max="3" width="10.88671875" customWidth="1"/>
    <col min="4" max="4" width="16.44140625" customWidth="1"/>
    <col min="5" max="5" width="17.6640625" customWidth="1"/>
    <col min="6" max="7" width="8.6640625" customWidth="1"/>
    <col min="8" max="8" width="10.88671875" bestFit="1" customWidth="1"/>
    <col min="9" max="20" width="8.6640625" customWidth="1"/>
  </cols>
  <sheetData>
    <row r="1" spans="1:9" x14ac:dyDescent="0.3">
      <c r="A1" s="4" t="s">
        <v>2</v>
      </c>
      <c r="B1" s="4" t="s">
        <v>1658</v>
      </c>
      <c r="C1" s="4" t="s">
        <v>1659</v>
      </c>
      <c r="D1" s="4" t="s">
        <v>1696</v>
      </c>
      <c r="E1" s="4" t="s">
        <v>1697</v>
      </c>
      <c r="F1" s="4" t="s">
        <v>1698</v>
      </c>
    </row>
    <row r="2" spans="1:9" x14ac:dyDescent="0.3">
      <c r="A2" s="4" t="s">
        <v>10</v>
      </c>
      <c r="B2" s="4" t="s">
        <v>1669</v>
      </c>
      <c r="C2" s="15">
        <v>44739</v>
      </c>
      <c r="D2" s="4">
        <v>597</v>
      </c>
      <c r="E2" s="4">
        <v>8.1999999999999993</v>
      </c>
      <c r="F2" s="4" t="s">
        <v>1699</v>
      </c>
      <c r="H2" t="s">
        <v>1703</v>
      </c>
      <c r="I2">
        <f>SUM(Table_3[Amount in Sales])</f>
        <v>438968</v>
      </c>
    </row>
    <row r="3" spans="1:9" x14ac:dyDescent="0.3">
      <c r="A3" s="4" t="s">
        <v>16</v>
      </c>
      <c r="B3" s="4" t="s">
        <v>1672</v>
      </c>
      <c r="C3" s="15">
        <v>44740</v>
      </c>
      <c r="D3" s="4">
        <v>462</v>
      </c>
      <c r="E3" s="4">
        <v>10.209999999999999</v>
      </c>
      <c r="F3" s="4" t="s">
        <v>1700</v>
      </c>
      <c r="H3" t="s">
        <v>1704</v>
      </c>
      <c r="I3">
        <f>COUNTA(Table_3[Product ID])</f>
        <v>794</v>
      </c>
    </row>
    <row r="4" spans="1:9" x14ac:dyDescent="0.3">
      <c r="A4" s="4" t="s">
        <v>21</v>
      </c>
      <c r="B4" s="4" t="s">
        <v>1675</v>
      </c>
      <c r="C4" s="15">
        <v>44734</v>
      </c>
      <c r="D4" s="4">
        <v>766</v>
      </c>
      <c r="E4" s="4">
        <v>711.18</v>
      </c>
      <c r="F4" s="4" t="s">
        <v>1701</v>
      </c>
      <c r="I4" s="24" t="s">
        <v>1708</v>
      </c>
    </row>
    <row r="5" spans="1:9" x14ac:dyDescent="0.3">
      <c r="A5" s="4" t="s">
        <v>27</v>
      </c>
      <c r="B5" s="4" t="s">
        <v>1677</v>
      </c>
      <c r="C5" s="15">
        <v>44737</v>
      </c>
      <c r="D5" s="4">
        <v>631</v>
      </c>
      <c r="E5" s="4">
        <v>132.44999999999999</v>
      </c>
      <c r="F5" s="4" t="s">
        <v>1702</v>
      </c>
      <c r="I5" s="20">
        <f>AVERAGE(Table_3[Amount in Sales])</f>
        <v>552.85642317380348</v>
      </c>
    </row>
    <row r="6" spans="1:9" x14ac:dyDescent="0.3">
      <c r="A6" s="4" t="s">
        <v>30</v>
      </c>
      <c r="B6" s="4" t="s">
        <v>1669</v>
      </c>
      <c r="C6" s="15">
        <v>44735</v>
      </c>
      <c r="D6" s="4">
        <v>318</v>
      </c>
      <c r="E6" s="4">
        <v>58.629999999999995</v>
      </c>
      <c r="F6" s="4" t="s">
        <v>1699</v>
      </c>
    </row>
    <row r="7" spans="1:9" x14ac:dyDescent="0.3">
      <c r="A7" s="4" t="s">
        <v>33</v>
      </c>
      <c r="B7" s="4" t="s">
        <v>1672</v>
      </c>
      <c r="C7" s="15">
        <v>44727</v>
      </c>
      <c r="D7" s="4">
        <v>543</v>
      </c>
      <c r="E7" s="4">
        <v>60.519999999999996</v>
      </c>
      <c r="F7" s="4" t="s">
        <v>1700</v>
      </c>
    </row>
    <row r="8" spans="1:9" x14ac:dyDescent="0.3">
      <c r="A8" s="4" t="s">
        <v>36</v>
      </c>
      <c r="B8" s="4" t="s">
        <v>1675</v>
      </c>
      <c r="C8" s="15">
        <v>44740</v>
      </c>
      <c r="D8" s="4">
        <v>828</v>
      </c>
      <c r="E8" s="4">
        <v>466.06</v>
      </c>
      <c r="F8" s="4" t="s">
        <v>1701</v>
      </c>
    </row>
    <row r="9" spans="1:9" x14ac:dyDescent="0.3">
      <c r="A9" s="4" t="s">
        <v>39</v>
      </c>
      <c r="B9" s="4" t="s">
        <v>1677</v>
      </c>
      <c r="C9" s="15">
        <v>44725</v>
      </c>
      <c r="D9" s="4">
        <v>824</v>
      </c>
      <c r="E9" s="4">
        <v>25.87</v>
      </c>
      <c r="F9" s="4" t="s">
        <v>1702</v>
      </c>
    </row>
    <row r="10" spans="1:9" x14ac:dyDescent="0.3">
      <c r="A10" s="4" t="s">
        <v>42</v>
      </c>
      <c r="B10" s="4" t="s">
        <v>1679</v>
      </c>
      <c r="C10" s="15">
        <v>44736</v>
      </c>
      <c r="D10" s="4">
        <v>430</v>
      </c>
      <c r="E10" s="4">
        <v>102.34</v>
      </c>
      <c r="F10" s="4" t="s">
        <v>1699</v>
      </c>
    </row>
    <row r="11" spans="1:9" x14ac:dyDescent="0.3">
      <c r="A11" s="4" t="s">
        <v>45</v>
      </c>
      <c r="B11" s="4" t="s">
        <v>1669</v>
      </c>
      <c r="C11" s="15">
        <v>44725</v>
      </c>
      <c r="D11" s="4">
        <v>668</v>
      </c>
      <c r="E11" s="4">
        <v>131.67999999999998</v>
      </c>
      <c r="F11" s="4" t="s">
        <v>1700</v>
      </c>
    </row>
    <row r="12" spans="1:9" x14ac:dyDescent="0.3">
      <c r="A12" s="4" t="s">
        <v>47</v>
      </c>
      <c r="B12" s="4" t="s">
        <v>1672</v>
      </c>
      <c r="C12" s="15">
        <v>44734</v>
      </c>
      <c r="D12" s="4">
        <v>255</v>
      </c>
      <c r="E12" s="4">
        <v>17.420000000000002</v>
      </c>
      <c r="F12" s="4" t="s">
        <v>1701</v>
      </c>
    </row>
    <row r="13" spans="1:9" x14ac:dyDescent="0.3">
      <c r="A13" s="4" t="s">
        <v>50</v>
      </c>
      <c r="B13" s="4" t="s">
        <v>1675</v>
      </c>
      <c r="C13" s="15">
        <v>44731</v>
      </c>
      <c r="D13" s="4">
        <v>638</v>
      </c>
      <c r="E13" s="4">
        <v>10.74</v>
      </c>
      <c r="F13" s="4" t="s">
        <v>1702</v>
      </c>
    </row>
    <row r="14" spans="1:9" x14ac:dyDescent="0.3">
      <c r="A14" s="4" t="s">
        <v>53</v>
      </c>
      <c r="B14" s="4" t="s">
        <v>1677</v>
      </c>
      <c r="C14" s="15">
        <v>44730</v>
      </c>
      <c r="D14" s="4">
        <v>614</v>
      </c>
      <c r="E14" s="4">
        <v>163.70999999999998</v>
      </c>
      <c r="F14" s="4" t="s">
        <v>1699</v>
      </c>
    </row>
    <row r="15" spans="1:9" x14ac:dyDescent="0.3">
      <c r="A15" s="4" t="s">
        <v>56</v>
      </c>
      <c r="B15" s="4" t="s">
        <v>1669</v>
      </c>
      <c r="C15" s="15">
        <v>44735</v>
      </c>
      <c r="D15" s="4">
        <v>867</v>
      </c>
      <c r="E15" s="4">
        <v>184.25</v>
      </c>
      <c r="F15" s="4" t="s">
        <v>1700</v>
      </c>
    </row>
    <row r="16" spans="1:9" x14ac:dyDescent="0.3">
      <c r="A16" s="4" t="s">
        <v>59</v>
      </c>
      <c r="B16" s="4" t="s">
        <v>1672</v>
      </c>
      <c r="C16" s="15">
        <v>44738</v>
      </c>
      <c r="D16" s="4">
        <v>253</v>
      </c>
      <c r="E16" s="4">
        <v>27.82</v>
      </c>
      <c r="F16" s="4" t="s">
        <v>1701</v>
      </c>
    </row>
    <row r="17" spans="1:6" x14ac:dyDescent="0.3">
      <c r="A17" s="4" t="s">
        <v>61</v>
      </c>
      <c r="B17" s="4" t="s">
        <v>1675</v>
      </c>
      <c r="C17" s="15">
        <v>44738</v>
      </c>
      <c r="D17" s="4">
        <v>671</v>
      </c>
      <c r="E17" s="4">
        <v>359.71</v>
      </c>
      <c r="F17" s="4" t="s">
        <v>1702</v>
      </c>
    </row>
    <row r="18" spans="1:6" x14ac:dyDescent="0.3">
      <c r="A18" s="4" t="s">
        <v>64</v>
      </c>
      <c r="B18" s="4" t="s">
        <v>1677</v>
      </c>
      <c r="C18" s="15">
        <v>44725</v>
      </c>
      <c r="D18" s="4">
        <v>641</v>
      </c>
      <c r="E18" s="4">
        <v>24.05</v>
      </c>
      <c r="F18" s="4" t="s">
        <v>1699</v>
      </c>
    </row>
    <row r="19" spans="1:6" x14ac:dyDescent="0.3">
      <c r="A19" s="4" t="s">
        <v>66</v>
      </c>
      <c r="B19" s="4" t="s">
        <v>1679</v>
      </c>
      <c r="C19" s="15">
        <v>44730</v>
      </c>
      <c r="D19" s="4">
        <v>796</v>
      </c>
      <c r="E19" s="4">
        <v>19.860000000000003</v>
      </c>
      <c r="F19" s="4" t="s">
        <v>1700</v>
      </c>
    </row>
    <row r="20" spans="1:6" x14ac:dyDescent="0.3">
      <c r="A20" s="4" t="s">
        <v>68</v>
      </c>
      <c r="B20" s="4" t="s">
        <v>1681</v>
      </c>
      <c r="C20" s="15">
        <v>44738</v>
      </c>
      <c r="D20" s="4">
        <v>480</v>
      </c>
      <c r="E20" s="4">
        <v>4.8599999999999994</v>
      </c>
      <c r="F20" s="4" t="s">
        <v>1701</v>
      </c>
    </row>
    <row r="21" spans="1:6" ht="15.75" customHeight="1" x14ac:dyDescent="0.3">
      <c r="A21" s="4" t="s">
        <v>71</v>
      </c>
      <c r="B21" s="4" t="s">
        <v>1669</v>
      </c>
      <c r="C21" s="15">
        <v>44730</v>
      </c>
      <c r="D21" s="4">
        <v>352</v>
      </c>
      <c r="E21" s="4">
        <v>46.08</v>
      </c>
      <c r="F21" s="4" t="s">
        <v>1702</v>
      </c>
    </row>
    <row r="22" spans="1:6" ht="15.75" customHeight="1" x14ac:dyDescent="0.3">
      <c r="A22" s="4" t="s">
        <v>74</v>
      </c>
      <c r="B22" s="4" t="s">
        <v>1672</v>
      </c>
      <c r="C22" s="15">
        <v>44738</v>
      </c>
      <c r="D22" s="4">
        <v>289</v>
      </c>
      <c r="E22" s="4">
        <v>19.360000000000003</v>
      </c>
      <c r="F22" s="4" t="s">
        <v>1699</v>
      </c>
    </row>
    <row r="23" spans="1:6" ht="15.75" customHeight="1" x14ac:dyDescent="0.3">
      <c r="A23" s="4" t="s">
        <v>77</v>
      </c>
      <c r="B23" s="4" t="s">
        <v>1675</v>
      </c>
      <c r="C23" s="15">
        <v>44734</v>
      </c>
      <c r="D23" s="4">
        <v>702</v>
      </c>
      <c r="E23" s="4">
        <v>255.19</v>
      </c>
      <c r="F23" s="4" t="s">
        <v>1700</v>
      </c>
    </row>
    <row r="24" spans="1:6" ht="15.75" customHeight="1" x14ac:dyDescent="0.3">
      <c r="A24" s="4" t="s">
        <v>80</v>
      </c>
      <c r="B24" s="4" t="s">
        <v>1677</v>
      </c>
      <c r="C24" s="15">
        <v>44729</v>
      </c>
      <c r="D24" s="4">
        <v>783</v>
      </c>
      <c r="E24" s="4">
        <v>241.48999999999998</v>
      </c>
      <c r="F24" s="4" t="s">
        <v>1701</v>
      </c>
    </row>
    <row r="25" spans="1:6" ht="15.75" customHeight="1" x14ac:dyDescent="0.3">
      <c r="A25" s="4" t="s">
        <v>83</v>
      </c>
      <c r="B25" s="4" t="s">
        <v>1669</v>
      </c>
      <c r="C25" s="15">
        <v>44730</v>
      </c>
      <c r="D25" s="4">
        <v>541</v>
      </c>
      <c r="E25" s="4">
        <v>115.17</v>
      </c>
      <c r="F25" s="4" t="s">
        <v>1702</v>
      </c>
    </row>
    <row r="26" spans="1:6" ht="15.75" customHeight="1" x14ac:dyDescent="0.3">
      <c r="A26" s="4" t="s">
        <v>86</v>
      </c>
      <c r="B26" s="4" t="s">
        <v>1672</v>
      </c>
      <c r="C26" s="15">
        <v>44728</v>
      </c>
      <c r="D26" s="4">
        <v>326</v>
      </c>
      <c r="E26" s="4">
        <v>36.019999999999996</v>
      </c>
      <c r="F26" s="4" t="s">
        <v>1699</v>
      </c>
    </row>
    <row r="27" spans="1:6" ht="15.75" customHeight="1" x14ac:dyDescent="0.3">
      <c r="A27" s="4" t="s">
        <v>89</v>
      </c>
      <c r="B27" s="4" t="s">
        <v>1675</v>
      </c>
      <c r="C27" s="15">
        <v>44735</v>
      </c>
      <c r="D27" s="4">
        <v>592</v>
      </c>
      <c r="E27" s="4">
        <v>28.89</v>
      </c>
      <c r="F27" s="4" t="s">
        <v>1700</v>
      </c>
    </row>
    <row r="28" spans="1:6" ht="15.75" customHeight="1" x14ac:dyDescent="0.3">
      <c r="A28" s="4" t="s">
        <v>92</v>
      </c>
      <c r="B28" s="4" t="s">
        <v>1677</v>
      </c>
      <c r="C28" s="15">
        <v>44738</v>
      </c>
      <c r="D28" s="4">
        <v>362</v>
      </c>
      <c r="E28" s="4">
        <v>100.93</v>
      </c>
      <c r="F28" s="4" t="s">
        <v>1701</v>
      </c>
    </row>
    <row r="29" spans="1:6" ht="15.75" customHeight="1" x14ac:dyDescent="0.3">
      <c r="A29" s="4" t="s">
        <v>95</v>
      </c>
      <c r="B29" s="4" t="s">
        <v>1679</v>
      </c>
      <c r="C29" s="15">
        <v>44738</v>
      </c>
      <c r="D29" s="4">
        <v>839</v>
      </c>
      <c r="E29" s="4">
        <v>63.809999999999995</v>
      </c>
      <c r="F29" s="4" t="s">
        <v>1702</v>
      </c>
    </row>
    <row r="30" spans="1:6" ht="15.75" customHeight="1" x14ac:dyDescent="0.3">
      <c r="A30" s="4" t="s">
        <v>99</v>
      </c>
      <c r="B30" s="4" t="s">
        <v>1669</v>
      </c>
      <c r="C30" s="15">
        <v>44734</v>
      </c>
      <c r="D30" s="4">
        <v>847</v>
      </c>
      <c r="E30" s="4">
        <v>102.12</v>
      </c>
      <c r="F30" s="4" t="s">
        <v>1699</v>
      </c>
    </row>
    <row r="31" spans="1:6" ht="15.75" customHeight="1" x14ac:dyDescent="0.3">
      <c r="A31" s="4" t="s">
        <v>102</v>
      </c>
      <c r="B31" s="4" t="s">
        <v>1672</v>
      </c>
      <c r="C31" s="15">
        <v>44727</v>
      </c>
      <c r="D31" s="4">
        <v>295</v>
      </c>
      <c r="E31" s="4">
        <v>89.34</v>
      </c>
      <c r="F31" s="4" t="s">
        <v>1700</v>
      </c>
    </row>
    <row r="32" spans="1:6" ht="15.75" customHeight="1" x14ac:dyDescent="0.3">
      <c r="A32" s="4" t="s">
        <v>105</v>
      </c>
      <c r="B32" s="4" t="s">
        <v>1675</v>
      </c>
      <c r="C32" s="15">
        <v>44729</v>
      </c>
      <c r="D32" s="4">
        <v>337</v>
      </c>
      <c r="E32" s="4">
        <v>139.53</v>
      </c>
      <c r="F32" s="4" t="s">
        <v>1701</v>
      </c>
    </row>
    <row r="33" spans="1:6" ht="15.75" customHeight="1" x14ac:dyDescent="0.3">
      <c r="A33" s="4" t="s">
        <v>108</v>
      </c>
      <c r="B33" s="4" t="s">
        <v>1677</v>
      </c>
      <c r="C33" s="15">
        <v>44726</v>
      </c>
      <c r="D33" s="4">
        <v>550</v>
      </c>
      <c r="E33" s="4">
        <v>3.3899999999999997</v>
      </c>
      <c r="F33" s="4" t="s">
        <v>1702</v>
      </c>
    </row>
    <row r="34" spans="1:6" ht="15.75" customHeight="1" x14ac:dyDescent="0.3">
      <c r="A34" s="4" t="s">
        <v>111</v>
      </c>
      <c r="B34" s="4" t="s">
        <v>1669</v>
      </c>
      <c r="C34" s="15">
        <v>44733</v>
      </c>
      <c r="D34" s="4">
        <v>591</v>
      </c>
      <c r="E34" s="4">
        <v>62.04</v>
      </c>
      <c r="F34" s="4" t="s">
        <v>1699</v>
      </c>
    </row>
    <row r="35" spans="1:6" ht="15.75" customHeight="1" x14ac:dyDescent="0.3">
      <c r="A35" s="4" t="s">
        <v>113</v>
      </c>
      <c r="B35" s="4" t="s">
        <v>1672</v>
      </c>
      <c r="C35" s="15">
        <v>44730</v>
      </c>
      <c r="D35" s="4">
        <v>788</v>
      </c>
      <c r="E35" s="4">
        <v>231.5</v>
      </c>
      <c r="F35" s="4" t="s">
        <v>1700</v>
      </c>
    </row>
    <row r="36" spans="1:6" ht="15.75" customHeight="1" x14ac:dyDescent="0.3">
      <c r="A36" s="4" t="s">
        <v>116</v>
      </c>
      <c r="B36" s="4" t="s">
        <v>1675</v>
      </c>
      <c r="C36" s="15">
        <v>44736</v>
      </c>
      <c r="D36" s="4">
        <v>695</v>
      </c>
      <c r="E36" s="4">
        <v>393.09999999999997</v>
      </c>
      <c r="F36" s="4" t="s">
        <v>1701</v>
      </c>
    </row>
    <row r="37" spans="1:6" ht="15.75" customHeight="1" x14ac:dyDescent="0.3">
      <c r="A37" s="4" t="s">
        <v>118</v>
      </c>
      <c r="B37" s="4" t="s">
        <v>1677</v>
      </c>
      <c r="C37" s="15">
        <v>44732</v>
      </c>
      <c r="D37" s="4">
        <v>395</v>
      </c>
      <c r="E37" s="4">
        <v>56.019999999999996</v>
      </c>
      <c r="F37" s="4" t="s">
        <v>1702</v>
      </c>
    </row>
    <row r="38" spans="1:6" ht="15.75" customHeight="1" x14ac:dyDescent="0.3">
      <c r="A38" s="4" t="s">
        <v>120</v>
      </c>
      <c r="B38" s="4" t="s">
        <v>1679</v>
      </c>
      <c r="C38" s="15">
        <v>44732</v>
      </c>
      <c r="D38" s="4">
        <v>655</v>
      </c>
      <c r="E38" s="4">
        <v>129.22</v>
      </c>
      <c r="F38" s="4" t="s">
        <v>1699</v>
      </c>
    </row>
    <row r="39" spans="1:6" ht="15.75" customHeight="1" x14ac:dyDescent="0.3">
      <c r="A39" s="4" t="s">
        <v>122</v>
      </c>
      <c r="B39" s="4" t="s">
        <v>1681</v>
      </c>
      <c r="C39" s="15">
        <v>44731</v>
      </c>
      <c r="D39" s="4">
        <v>725</v>
      </c>
      <c r="E39" s="4">
        <v>116.2</v>
      </c>
      <c r="F39" s="4" t="s">
        <v>1700</v>
      </c>
    </row>
    <row r="40" spans="1:6" ht="15.75" customHeight="1" x14ac:dyDescent="0.3">
      <c r="A40" s="4" t="s">
        <v>124</v>
      </c>
      <c r="B40" s="4" t="s">
        <v>1669</v>
      </c>
      <c r="C40" s="15">
        <v>44735</v>
      </c>
      <c r="D40" s="4">
        <v>358</v>
      </c>
      <c r="E40" s="4">
        <v>13.16</v>
      </c>
      <c r="F40" s="4" t="s">
        <v>1701</v>
      </c>
    </row>
    <row r="41" spans="1:6" ht="15.75" customHeight="1" x14ac:dyDescent="0.3">
      <c r="A41" s="4" t="s">
        <v>127</v>
      </c>
      <c r="B41" s="4" t="s">
        <v>1672</v>
      </c>
      <c r="C41" s="15">
        <v>44728</v>
      </c>
      <c r="D41" s="4">
        <v>368</v>
      </c>
      <c r="E41" s="4">
        <v>44.339999999999996</v>
      </c>
      <c r="F41" s="4" t="s">
        <v>1702</v>
      </c>
    </row>
    <row r="42" spans="1:6" ht="15.75" customHeight="1" x14ac:dyDescent="0.3">
      <c r="A42" s="4" t="s">
        <v>130</v>
      </c>
      <c r="B42" s="4" t="s">
        <v>1675</v>
      </c>
      <c r="C42" s="15">
        <v>44727</v>
      </c>
      <c r="D42" s="4">
        <v>359</v>
      </c>
      <c r="E42" s="4">
        <v>138.70999999999998</v>
      </c>
      <c r="F42" s="4" t="s">
        <v>1699</v>
      </c>
    </row>
    <row r="43" spans="1:6" ht="15.75" customHeight="1" x14ac:dyDescent="0.3">
      <c r="A43" s="4" t="s">
        <v>132</v>
      </c>
      <c r="B43" s="4" t="s">
        <v>1677</v>
      </c>
      <c r="C43" s="15">
        <v>44731</v>
      </c>
      <c r="D43" s="4">
        <v>847</v>
      </c>
      <c r="E43" s="4">
        <v>212.7</v>
      </c>
      <c r="F43" s="4" t="s">
        <v>1700</v>
      </c>
    </row>
    <row r="44" spans="1:6" ht="15.75" customHeight="1" x14ac:dyDescent="0.3">
      <c r="A44" s="4" t="s">
        <v>135</v>
      </c>
      <c r="B44" s="4" t="s">
        <v>1669</v>
      </c>
      <c r="C44" s="15">
        <v>44732</v>
      </c>
      <c r="D44" s="4">
        <v>497</v>
      </c>
      <c r="E44" s="4">
        <v>89.960000000000008</v>
      </c>
      <c r="F44" s="4" t="s">
        <v>1701</v>
      </c>
    </row>
    <row r="45" spans="1:6" ht="15.75" customHeight="1" x14ac:dyDescent="0.3">
      <c r="A45" s="4" t="s">
        <v>138</v>
      </c>
      <c r="B45" s="4" t="s">
        <v>1672</v>
      </c>
      <c r="C45" s="15">
        <v>44738</v>
      </c>
      <c r="D45" s="4">
        <v>206</v>
      </c>
      <c r="E45" s="4">
        <v>35.769999999999996</v>
      </c>
      <c r="F45" s="4" t="s">
        <v>1702</v>
      </c>
    </row>
    <row r="46" spans="1:6" ht="15.75" customHeight="1" x14ac:dyDescent="0.3">
      <c r="A46" s="4" t="s">
        <v>141</v>
      </c>
      <c r="B46" s="4" t="s">
        <v>1675</v>
      </c>
      <c r="C46" s="15">
        <v>44730</v>
      </c>
      <c r="D46" s="4">
        <v>211</v>
      </c>
      <c r="E46" s="4">
        <v>159.29</v>
      </c>
      <c r="F46" s="4" t="s">
        <v>1699</v>
      </c>
    </row>
    <row r="47" spans="1:6" ht="15.75" customHeight="1" x14ac:dyDescent="0.3">
      <c r="A47" s="4" t="s">
        <v>144</v>
      </c>
      <c r="B47" s="4" t="s">
        <v>1677</v>
      </c>
      <c r="C47" s="15">
        <v>44736</v>
      </c>
      <c r="D47" s="4">
        <v>763</v>
      </c>
      <c r="E47" s="4">
        <v>319.14</v>
      </c>
      <c r="F47" s="4" t="s">
        <v>1700</v>
      </c>
    </row>
    <row r="48" spans="1:6" ht="15.75" customHeight="1" x14ac:dyDescent="0.3">
      <c r="A48" s="4" t="s">
        <v>147</v>
      </c>
      <c r="B48" s="4" t="s">
        <v>1669</v>
      </c>
      <c r="C48" s="15">
        <v>44733</v>
      </c>
      <c r="D48" s="4">
        <v>277</v>
      </c>
      <c r="E48" s="4">
        <v>3.8099999999999996</v>
      </c>
      <c r="F48" s="4" t="s">
        <v>1701</v>
      </c>
    </row>
    <row r="49" spans="1:6" ht="15.75" customHeight="1" x14ac:dyDescent="0.3">
      <c r="A49" s="4" t="s">
        <v>150</v>
      </c>
      <c r="B49" s="4" t="s">
        <v>1672</v>
      </c>
      <c r="C49" s="15">
        <v>44746</v>
      </c>
      <c r="D49" s="4">
        <v>365</v>
      </c>
      <c r="E49" s="4">
        <v>8.07</v>
      </c>
      <c r="F49" s="4" t="s">
        <v>1702</v>
      </c>
    </row>
    <row r="50" spans="1:6" ht="15.75" customHeight="1" x14ac:dyDescent="0.3">
      <c r="A50" s="4" t="s">
        <v>153</v>
      </c>
      <c r="B50" s="4" t="s">
        <v>1675</v>
      </c>
      <c r="C50" s="15">
        <v>44755</v>
      </c>
      <c r="D50" s="4">
        <v>737</v>
      </c>
      <c r="E50" s="4">
        <v>684.25</v>
      </c>
      <c r="F50" s="4" t="s">
        <v>1699</v>
      </c>
    </row>
    <row r="51" spans="1:6" ht="15.75" customHeight="1" x14ac:dyDescent="0.3">
      <c r="A51" s="4" t="s">
        <v>156</v>
      </c>
      <c r="B51" s="4" t="s">
        <v>1677</v>
      </c>
      <c r="C51" s="15">
        <v>44755</v>
      </c>
      <c r="D51" s="4">
        <v>271</v>
      </c>
      <c r="E51" s="4">
        <v>56.89</v>
      </c>
      <c r="F51" s="4" t="s">
        <v>1700</v>
      </c>
    </row>
    <row r="52" spans="1:6" ht="15.75" customHeight="1" x14ac:dyDescent="0.3">
      <c r="A52" s="4" t="s">
        <v>159</v>
      </c>
      <c r="B52" s="4" t="s">
        <v>1669</v>
      </c>
      <c r="C52" s="15">
        <v>44727</v>
      </c>
      <c r="D52" s="4">
        <v>375</v>
      </c>
      <c r="E52" s="4">
        <v>69.13000000000001</v>
      </c>
      <c r="F52" s="4" t="s">
        <v>1701</v>
      </c>
    </row>
    <row r="53" spans="1:6" ht="15.75" customHeight="1" x14ac:dyDescent="0.3">
      <c r="A53" s="4" t="s">
        <v>161</v>
      </c>
      <c r="B53" s="4" t="s">
        <v>1672</v>
      </c>
      <c r="C53" s="15">
        <v>44746</v>
      </c>
      <c r="D53" s="4">
        <v>497</v>
      </c>
      <c r="E53" s="4">
        <v>55.39</v>
      </c>
      <c r="F53" s="4" t="s">
        <v>1702</v>
      </c>
    </row>
    <row r="54" spans="1:6" ht="15.75" customHeight="1" x14ac:dyDescent="0.3">
      <c r="A54" s="4" t="s">
        <v>163</v>
      </c>
      <c r="B54" s="4" t="s">
        <v>1675</v>
      </c>
      <c r="C54" s="15">
        <v>44740</v>
      </c>
      <c r="D54" s="4">
        <v>625</v>
      </c>
      <c r="E54" s="4">
        <v>351.8</v>
      </c>
      <c r="F54" s="4" t="s">
        <v>1699</v>
      </c>
    </row>
    <row r="55" spans="1:6" ht="15.75" customHeight="1" x14ac:dyDescent="0.3">
      <c r="A55" s="4" t="s">
        <v>165</v>
      </c>
      <c r="B55" s="4" t="s">
        <v>1677</v>
      </c>
      <c r="C55" s="15">
        <v>44743</v>
      </c>
      <c r="D55" s="4">
        <v>427</v>
      </c>
      <c r="E55" s="4">
        <v>13.41</v>
      </c>
      <c r="F55" s="4" t="s">
        <v>1700</v>
      </c>
    </row>
    <row r="56" spans="1:6" ht="15.75" customHeight="1" x14ac:dyDescent="0.3">
      <c r="A56" s="4" t="s">
        <v>167</v>
      </c>
      <c r="B56" s="4" t="s">
        <v>1679</v>
      </c>
      <c r="C56" s="15">
        <v>44737</v>
      </c>
      <c r="D56" s="4">
        <v>804</v>
      </c>
      <c r="E56" s="4">
        <v>191.34</v>
      </c>
      <c r="F56" s="4" t="s">
        <v>1701</v>
      </c>
    </row>
    <row r="57" spans="1:6" ht="15.75" customHeight="1" x14ac:dyDescent="0.3">
      <c r="A57" s="4" t="s">
        <v>169</v>
      </c>
      <c r="B57" s="4" t="s">
        <v>1669</v>
      </c>
      <c r="C57" s="15">
        <v>44757</v>
      </c>
      <c r="D57" s="4">
        <v>359</v>
      </c>
      <c r="E57" s="4">
        <v>70.77000000000001</v>
      </c>
      <c r="F57" s="4" t="s">
        <v>1702</v>
      </c>
    </row>
    <row r="58" spans="1:6" ht="15.75" customHeight="1" x14ac:dyDescent="0.3">
      <c r="A58" s="4" t="s">
        <v>171</v>
      </c>
      <c r="B58" s="4" t="s">
        <v>1672</v>
      </c>
      <c r="C58" s="15">
        <v>44745</v>
      </c>
      <c r="D58" s="4">
        <v>444</v>
      </c>
      <c r="E58" s="4">
        <v>30.330000000000002</v>
      </c>
      <c r="F58" s="4" t="s">
        <v>1699</v>
      </c>
    </row>
    <row r="59" spans="1:6" ht="15.75" customHeight="1" x14ac:dyDescent="0.3">
      <c r="A59" s="4" t="s">
        <v>173</v>
      </c>
      <c r="B59" s="4" t="s">
        <v>1675</v>
      </c>
      <c r="C59" s="15">
        <v>44760</v>
      </c>
      <c r="D59" s="4">
        <v>801</v>
      </c>
      <c r="E59" s="4">
        <v>13.48</v>
      </c>
      <c r="F59" s="4" t="s">
        <v>1700</v>
      </c>
    </row>
    <row r="60" spans="1:6" ht="15.75" customHeight="1" x14ac:dyDescent="0.3">
      <c r="A60" s="4" t="s">
        <v>175</v>
      </c>
      <c r="B60" s="4" t="s">
        <v>1677</v>
      </c>
      <c r="C60" s="15">
        <v>44750</v>
      </c>
      <c r="D60" s="4">
        <v>742</v>
      </c>
      <c r="E60" s="4">
        <v>197.82999999999998</v>
      </c>
      <c r="F60" s="4" t="s">
        <v>1701</v>
      </c>
    </row>
    <row r="61" spans="1:6" ht="15.75" customHeight="1" x14ac:dyDescent="0.3">
      <c r="A61" s="4" t="s">
        <v>177</v>
      </c>
      <c r="B61" s="4" t="s">
        <v>1669</v>
      </c>
      <c r="C61" s="15">
        <v>44742</v>
      </c>
      <c r="D61" s="4">
        <v>789</v>
      </c>
      <c r="E61" s="4">
        <v>167.67999999999998</v>
      </c>
      <c r="F61" s="4" t="s">
        <v>1702</v>
      </c>
    </row>
    <row r="62" spans="1:6" ht="15.75" customHeight="1" x14ac:dyDescent="0.3">
      <c r="A62" s="4" t="s">
        <v>180</v>
      </c>
      <c r="B62" s="4" t="s">
        <v>1672</v>
      </c>
      <c r="C62" s="15">
        <v>44754</v>
      </c>
      <c r="D62" s="4">
        <v>783</v>
      </c>
      <c r="E62" s="4">
        <v>86.09</v>
      </c>
      <c r="F62" s="4" t="s">
        <v>1699</v>
      </c>
    </row>
    <row r="63" spans="1:6" ht="15.75" customHeight="1" x14ac:dyDescent="0.3">
      <c r="A63" s="4" t="s">
        <v>182</v>
      </c>
      <c r="B63" s="4" t="s">
        <v>1675</v>
      </c>
      <c r="C63" s="15">
        <v>44746</v>
      </c>
      <c r="D63" s="4">
        <v>523</v>
      </c>
      <c r="E63" s="4">
        <v>280.37</v>
      </c>
      <c r="F63" s="4" t="s">
        <v>1700</v>
      </c>
    </row>
    <row r="64" spans="1:6" ht="15.75" customHeight="1" x14ac:dyDescent="0.3">
      <c r="A64" s="4" t="s">
        <v>184</v>
      </c>
      <c r="B64" s="4" t="s">
        <v>1677</v>
      </c>
      <c r="C64" s="15">
        <v>44752</v>
      </c>
      <c r="D64" s="4">
        <v>737</v>
      </c>
      <c r="E64" s="4">
        <v>27.650000000000002</v>
      </c>
      <c r="F64" s="4" t="s">
        <v>1701</v>
      </c>
    </row>
    <row r="65" spans="1:6" ht="15.75" customHeight="1" x14ac:dyDescent="0.3">
      <c r="A65" s="4" t="s">
        <v>186</v>
      </c>
      <c r="B65" s="4" t="s">
        <v>1679</v>
      </c>
      <c r="C65" s="15">
        <v>44725</v>
      </c>
      <c r="D65" s="4">
        <v>879</v>
      </c>
      <c r="E65" s="4">
        <v>21.930000000000003</v>
      </c>
      <c r="F65" s="4" t="s">
        <v>1702</v>
      </c>
    </row>
    <row r="66" spans="1:6" ht="15.75" customHeight="1" x14ac:dyDescent="0.3">
      <c r="A66" s="4" t="s">
        <v>188</v>
      </c>
      <c r="B66" s="4" t="s">
        <v>1681</v>
      </c>
      <c r="C66" s="15">
        <v>44734</v>
      </c>
      <c r="D66" s="4">
        <v>865</v>
      </c>
      <c r="E66" s="4">
        <v>8.76</v>
      </c>
      <c r="F66" s="4" t="s">
        <v>1699</v>
      </c>
    </row>
    <row r="67" spans="1:6" ht="15.75" customHeight="1" x14ac:dyDescent="0.3">
      <c r="A67" s="4" t="s">
        <v>190</v>
      </c>
      <c r="B67" s="4" t="s">
        <v>1669</v>
      </c>
      <c r="C67" s="15">
        <v>44761</v>
      </c>
      <c r="D67" s="4">
        <v>855</v>
      </c>
      <c r="E67" s="4">
        <v>111.91000000000001</v>
      </c>
      <c r="F67" s="4" t="s">
        <v>1700</v>
      </c>
    </row>
    <row r="68" spans="1:6" ht="15.75" customHeight="1" x14ac:dyDescent="0.3">
      <c r="A68" s="4" t="s">
        <v>192</v>
      </c>
      <c r="B68" s="4" t="s">
        <v>1672</v>
      </c>
      <c r="C68" s="15">
        <v>44735</v>
      </c>
      <c r="D68" s="4">
        <v>429</v>
      </c>
      <c r="E68" s="4">
        <v>28.73</v>
      </c>
      <c r="F68" s="4" t="s">
        <v>1701</v>
      </c>
    </row>
    <row r="69" spans="1:6" ht="15.75" customHeight="1" x14ac:dyDescent="0.3">
      <c r="A69" s="4" t="s">
        <v>194</v>
      </c>
      <c r="B69" s="4" t="s">
        <v>1675</v>
      </c>
      <c r="C69" s="15">
        <v>44753</v>
      </c>
      <c r="D69" s="4">
        <v>865</v>
      </c>
      <c r="E69" s="4">
        <v>314.44</v>
      </c>
      <c r="F69" s="4" t="s">
        <v>1702</v>
      </c>
    </row>
    <row r="70" spans="1:6" ht="15.75" customHeight="1" x14ac:dyDescent="0.3">
      <c r="A70" s="4" t="s">
        <v>196</v>
      </c>
      <c r="B70" s="4" t="s">
        <v>1677</v>
      </c>
      <c r="C70" s="15">
        <v>44732</v>
      </c>
      <c r="D70" s="4">
        <v>724</v>
      </c>
      <c r="E70" s="4">
        <v>223.29999999999998</v>
      </c>
      <c r="F70" s="4" t="s">
        <v>1699</v>
      </c>
    </row>
    <row r="71" spans="1:6" ht="15.75" customHeight="1" x14ac:dyDescent="0.3">
      <c r="A71" s="4" t="s">
        <v>198</v>
      </c>
      <c r="B71" s="4" t="s">
        <v>1669</v>
      </c>
      <c r="C71" s="15">
        <v>44748</v>
      </c>
      <c r="D71" s="4">
        <v>661</v>
      </c>
      <c r="E71" s="4">
        <v>140.70999999999998</v>
      </c>
      <c r="F71" s="4" t="s">
        <v>1700</v>
      </c>
    </row>
    <row r="72" spans="1:6" ht="15.75" customHeight="1" x14ac:dyDescent="0.3">
      <c r="A72" s="4" t="s">
        <v>200</v>
      </c>
      <c r="B72" s="4" t="s">
        <v>1672</v>
      </c>
      <c r="C72" s="15">
        <v>44731</v>
      </c>
      <c r="D72" s="4">
        <v>265</v>
      </c>
      <c r="E72" s="4">
        <v>29.28</v>
      </c>
      <c r="F72" s="4" t="s">
        <v>1701</v>
      </c>
    </row>
    <row r="73" spans="1:6" ht="15.75" customHeight="1" x14ac:dyDescent="0.3">
      <c r="A73" s="4" t="s">
        <v>202</v>
      </c>
      <c r="B73" s="4" t="s">
        <v>1675</v>
      </c>
      <c r="C73" s="15">
        <v>44725</v>
      </c>
      <c r="D73" s="4">
        <v>429</v>
      </c>
      <c r="E73" s="4">
        <v>20.94</v>
      </c>
      <c r="F73" s="4" t="s">
        <v>1702</v>
      </c>
    </row>
    <row r="74" spans="1:6" ht="15.75" customHeight="1" x14ac:dyDescent="0.3">
      <c r="A74" s="4" t="s">
        <v>204</v>
      </c>
      <c r="B74" s="4" t="s">
        <v>1677</v>
      </c>
      <c r="C74" s="15">
        <v>44753</v>
      </c>
      <c r="D74" s="4">
        <v>756</v>
      </c>
      <c r="E74" s="4">
        <v>210.76999999999998</v>
      </c>
      <c r="F74" s="4" t="s">
        <v>1699</v>
      </c>
    </row>
    <row r="75" spans="1:6" ht="15.75" customHeight="1" x14ac:dyDescent="0.3">
      <c r="A75" s="4" t="s">
        <v>206</v>
      </c>
      <c r="B75" s="4" t="s">
        <v>1679</v>
      </c>
      <c r="C75" s="15">
        <v>44738</v>
      </c>
      <c r="D75" s="4">
        <v>535</v>
      </c>
      <c r="E75" s="4">
        <v>40.69</v>
      </c>
      <c r="F75" s="4" t="s">
        <v>1700</v>
      </c>
    </row>
    <row r="76" spans="1:6" ht="15.75" customHeight="1" x14ac:dyDescent="0.3">
      <c r="A76" s="4" t="s">
        <v>208</v>
      </c>
      <c r="B76" s="4" t="s">
        <v>1669</v>
      </c>
      <c r="C76" s="15">
        <v>44762</v>
      </c>
      <c r="D76" s="4">
        <v>763</v>
      </c>
      <c r="E76" s="4">
        <v>91.990000000000009</v>
      </c>
      <c r="F76" s="4" t="s">
        <v>1701</v>
      </c>
    </row>
    <row r="77" spans="1:6" ht="15.75" customHeight="1" x14ac:dyDescent="0.3">
      <c r="A77" s="4" t="s">
        <v>210</v>
      </c>
      <c r="B77" s="4" t="s">
        <v>1672</v>
      </c>
      <c r="C77" s="15">
        <v>44756</v>
      </c>
      <c r="D77" s="4">
        <v>817</v>
      </c>
      <c r="E77" s="4">
        <v>247.42</v>
      </c>
      <c r="F77" s="4" t="s">
        <v>1702</v>
      </c>
    </row>
    <row r="78" spans="1:6" ht="15.75" customHeight="1" x14ac:dyDescent="0.3">
      <c r="A78" s="4" t="s">
        <v>212</v>
      </c>
      <c r="B78" s="4" t="s">
        <v>1675</v>
      </c>
      <c r="C78" s="15">
        <v>44744</v>
      </c>
      <c r="D78" s="4">
        <v>580</v>
      </c>
      <c r="E78" s="4">
        <v>240.14</v>
      </c>
      <c r="F78" s="4" t="s">
        <v>1699</v>
      </c>
    </row>
    <row r="79" spans="1:6" ht="15.75" customHeight="1" x14ac:dyDescent="0.3">
      <c r="A79" s="4" t="s">
        <v>214</v>
      </c>
      <c r="B79" s="4" t="s">
        <v>1677</v>
      </c>
      <c r="C79" s="15">
        <v>44753</v>
      </c>
      <c r="D79" s="4">
        <v>824</v>
      </c>
      <c r="E79" s="4">
        <v>5.08</v>
      </c>
      <c r="F79" s="4" t="s">
        <v>1700</v>
      </c>
    </row>
    <row r="80" spans="1:6" ht="15.75" customHeight="1" x14ac:dyDescent="0.3">
      <c r="A80" s="4" t="s">
        <v>216</v>
      </c>
      <c r="B80" s="4" t="s">
        <v>1669</v>
      </c>
      <c r="C80" s="15">
        <v>44762</v>
      </c>
      <c r="D80" s="4">
        <v>849</v>
      </c>
      <c r="E80" s="4">
        <v>89.12</v>
      </c>
      <c r="F80" s="4" t="s">
        <v>1701</v>
      </c>
    </row>
    <row r="81" spans="1:6" ht="15.75" customHeight="1" x14ac:dyDescent="0.3">
      <c r="A81" s="4" t="s">
        <v>218</v>
      </c>
      <c r="B81" s="4" t="s">
        <v>1672</v>
      </c>
      <c r="C81" s="15">
        <v>44740</v>
      </c>
      <c r="D81" s="4">
        <v>739</v>
      </c>
      <c r="E81" s="4">
        <v>217.1</v>
      </c>
      <c r="F81" s="4" t="s">
        <v>1702</v>
      </c>
    </row>
    <row r="82" spans="1:6" ht="15.75" customHeight="1" x14ac:dyDescent="0.3">
      <c r="A82" s="4" t="s">
        <v>220</v>
      </c>
      <c r="B82" s="4" t="s">
        <v>1675</v>
      </c>
      <c r="C82" s="15">
        <v>44729</v>
      </c>
      <c r="D82" s="4">
        <v>755</v>
      </c>
      <c r="E82" s="4">
        <v>427.03</v>
      </c>
      <c r="F82" s="4" t="s">
        <v>1699</v>
      </c>
    </row>
    <row r="83" spans="1:6" ht="15.75" customHeight="1" x14ac:dyDescent="0.3">
      <c r="A83" s="4" t="s">
        <v>222</v>
      </c>
      <c r="B83" s="4" t="s">
        <v>1677</v>
      </c>
      <c r="C83" s="15">
        <v>44727</v>
      </c>
      <c r="D83" s="4">
        <v>535</v>
      </c>
      <c r="E83" s="4">
        <v>75.87</v>
      </c>
      <c r="F83" s="4" t="s">
        <v>1700</v>
      </c>
    </row>
    <row r="84" spans="1:6" ht="15.75" customHeight="1" x14ac:dyDescent="0.3">
      <c r="A84" s="4" t="s">
        <v>224</v>
      </c>
      <c r="B84" s="4" t="s">
        <v>1679</v>
      </c>
      <c r="C84" s="15">
        <v>44734</v>
      </c>
      <c r="D84" s="4">
        <v>819</v>
      </c>
      <c r="E84" s="4">
        <v>161.57</v>
      </c>
      <c r="F84" s="4" t="s">
        <v>1701</v>
      </c>
    </row>
    <row r="85" spans="1:6" ht="15.75" customHeight="1" x14ac:dyDescent="0.3">
      <c r="A85" s="4" t="s">
        <v>226</v>
      </c>
      <c r="B85" s="4" t="s">
        <v>1681</v>
      </c>
      <c r="C85" s="15">
        <v>44744</v>
      </c>
      <c r="D85" s="4">
        <v>237</v>
      </c>
      <c r="E85" s="4">
        <v>37.989999999999995</v>
      </c>
      <c r="F85" s="4" t="s">
        <v>1702</v>
      </c>
    </row>
    <row r="86" spans="1:6" ht="15.75" customHeight="1" x14ac:dyDescent="0.3">
      <c r="A86" s="4" t="s">
        <v>228</v>
      </c>
      <c r="B86" s="4" t="s">
        <v>1669</v>
      </c>
      <c r="C86" s="15">
        <v>44737</v>
      </c>
      <c r="D86" s="4">
        <v>277</v>
      </c>
      <c r="E86" s="4">
        <v>10.19</v>
      </c>
      <c r="F86" s="4" t="s">
        <v>1699</v>
      </c>
    </row>
    <row r="87" spans="1:6" ht="15.75" customHeight="1" x14ac:dyDescent="0.3">
      <c r="A87" s="4" t="s">
        <v>230</v>
      </c>
      <c r="B87" s="4" t="s">
        <v>1672</v>
      </c>
      <c r="C87" s="15">
        <v>44752</v>
      </c>
      <c r="D87" s="4">
        <v>362</v>
      </c>
      <c r="E87" s="4">
        <v>43.62</v>
      </c>
      <c r="F87" s="4" t="s">
        <v>1700</v>
      </c>
    </row>
    <row r="88" spans="1:6" ht="15.75" customHeight="1" x14ac:dyDescent="0.3">
      <c r="A88" s="4" t="s">
        <v>232</v>
      </c>
      <c r="B88" s="4" t="s">
        <v>1675</v>
      </c>
      <c r="C88" s="15">
        <v>44736</v>
      </c>
      <c r="D88" s="4">
        <v>511</v>
      </c>
      <c r="E88" s="4">
        <v>197.44</v>
      </c>
      <c r="F88" s="4" t="s">
        <v>1701</v>
      </c>
    </row>
    <row r="89" spans="1:6" ht="15.75" customHeight="1" x14ac:dyDescent="0.3">
      <c r="A89" s="4" t="s">
        <v>234</v>
      </c>
      <c r="B89" s="4" t="s">
        <v>1677</v>
      </c>
      <c r="C89" s="15">
        <v>44752</v>
      </c>
      <c r="D89" s="4">
        <v>658</v>
      </c>
      <c r="E89" s="4">
        <v>165.23999999999998</v>
      </c>
      <c r="F89" s="4" t="s">
        <v>1702</v>
      </c>
    </row>
    <row r="90" spans="1:6" ht="15.75" customHeight="1" x14ac:dyDescent="0.3">
      <c r="A90" s="4" t="s">
        <v>236</v>
      </c>
      <c r="B90" s="4" t="s">
        <v>1669</v>
      </c>
      <c r="C90" s="15">
        <v>44759</v>
      </c>
      <c r="D90" s="4">
        <v>412</v>
      </c>
      <c r="E90" s="4">
        <v>74.570000000000007</v>
      </c>
      <c r="F90" s="4" t="s">
        <v>1699</v>
      </c>
    </row>
    <row r="91" spans="1:6" ht="15.75" customHeight="1" x14ac:dyDescent="0.3">
      <c r="A91" s="4" t="s">
        <v>238</v>
      </c>
      <c r="B91" s="4" t="s">
        <v>1672</v>
      </c>
      <c r="C91" s="15">
        <v>44763</v>
      </c>
      <c r="D91" s="4">
        <v>401</v>
      </c>
      <c r="E91" s="4">
        <v>69.63000000000001</v>
      </c>
      <c r="F91" s="4" t="s">
        <v>1700</v>
      </c>
    </row>
    <row r="92" spans="1:6" ht="15.75" customHeight="1" x14ac:dyDescent="0.3">
      <c r="A92" s="4" t="s">
        <v>240</v>
      </c>
      <c r="B92" s="4" t="s">
        <v>1675</v>
      </c>
      <c r="C92" s="15">
        <v>44763</v>
      </c>
      <c r="D92" s="4">
        <v>871</v>
      </c>
      <c r="E92" s="4">
        <v>657.52</v>
      </c>
      <c r="F92" s="4" t="s">
        <v>1701</v>
      </c>
    </row>
    <row r="93" spans="1:6" ht="15.75" customHeight="1" x14ac:dyDescent="0.3">
      <c r="A93" s="4" t="s">
        <v>242</v>
      </c>
      <c r="B93" s="4" t="s">
        <v>1677</v>
      </c>
      <c r="C93" s="15">
        <v>44750</v>
      </c>
      <c r="D93" s="4">
        <v>564</v>
      </c>
      <c r="E93" s="4">
        <v>235.89999999999998</v>
      </c>
      <c r="F93" s="4" t="s">
        <v>1702</v>
      </c>
    </row>
    <row r="94" spans="1:6" ht="15.75" customHeight="1" x14ac:dyDescent="0.3">
      <c r="A94" s="4" t="s">
        <v>244</v>
      </c>
      <c r="B94" s="4" t="s">
        <v>1669</v>
      </c>
      <c r="C94" s="15">
        <v>44751</v>
      </c>
      <c r="D94" s="4">
        <v>780</v>
      </c>
      <c r="E94" s="4">
        <v>407.03999999999996</v>
      </c>
      <c r="F94" s="4" t="s">
        <v>1699</v>
      </c>
    </row>
    <row r="95" spans="1:6" ht="15.75" customHeight="1" x14ac:dyDescent="0.3">
      <c r="A95" s="4" t="s">
        <v>246</v>
      </c>
      <c r="B95" s="4" t="s">
        <v>1672</v>
      </c>
      <c r="C95" s="15">
        <v>44736</v>
      </c>
      <c r="D95" s="4">
        <v>789</v>
      </c>
      <c r="E95" s="4">
        <v>347.74</v>
      </c>
      <c r="F95" s="4" t="s">
        <v>1700</v>
      </c>
    </row>
    <row r="96" spans="1:6" ht="15.75" customHeight="1" x14ac:dyDescent="0.3">
      <c r="A96" s="4" t="s">
        <v>248</v>
      </c>
      <c r="B96" s="4" t="s">
        <v>1675</v>
      </c>
      <c r="C96" s="15">
        <v>44737</v>
      </c>
      <c r="D96" s="4">
        <v>697</v>
      </c>
      <c r="E96" s="4">
        <v>209.97</v>
      </c>
      <c r="F96" s="4" t="s">
        <v>1701</v>
      </c>
    </row>
    <row r="97" spans="1:6" ht="15.75" customHeight="1" x14ac:dyDescent="0.3">
      <c r="A97" s="4" t="s">
        <v>250</v>
      </c>
      <c r="B97" s="4" t="s">
        <v>1677</v>
      </c>
      <c r="C97" s="15">
        <v>44744</v>
      </c>
      <c r="D97" s="4">
        <v>546</v>
      </c>
      <c r="E97" s="4">
        <v>229.44</v>
      </c>
      <c r="F97" s="4" t="s">
        <v>1702</v>
      </c>
    </row>
    <row r="98" spans="1:6" ht="15.75" customHeight="1" x14ac:dyDescent="0.3">
      <c r="A98" s="4" t="s">
        <v>252</v>
      </c>
      <c r="B98" s="4" t="s">
        <v>1669</v>
      </c>
      <c r="C98" s="15">
        <v>44735</v>
      </c>
      <c r="D98" s="4">
        <v>689</v>
      </c>
      <c r="E98" s="4">
        <v>263.06</v>
      </c>
      <c r="F98" s="4" t="s">
        <v>1699</v>
      </c>
    </row>
    <row r="99" spans="1:6" ht="15.75" customHeight="1" x14ac:dyDescent="0.3">
      <c r="A99" s="4" t="s">
        <v>254</v>
      </c>
      <c r="B99" s="4" t="s">
        <v>1672</v>
      </c>
      <c r="C99" s="15">
        <v>44751</v>
      </c>
      <c r="D99" s="4">
        <v>298</v>
      </c>
      <c r="E99" s="4">
        <v>1.45</v>
      </c>
      <c r="F99" s="4" t="s">
        <v>1700</v>
      </c>
    </row>
    <row r="100" spans="1:6" ht="15.75" customHeight="1" x14ac:dyDescent="0.3">
      <c r="A100" s="4" t="s">
        <v>256</v>
      </c>
      <c r="B100" s="4" t="s">
        <v>1675</v>
      </c>
      <c r="C100" s="15">
        <v>44726</v>
      </c>
      <c r="D100" s="4">
        <v>570</v>
      </c>
      <c r="E100" s="4">
        <v>363.99</v>
      </c>
      <c r="F100" s="4" t="s">
        <v>1701</v>
      </c>
    </row>
    <row r="101" spans="1:6" ht="15.75" customHeight="1" x14ac:dyDescent="0.3">
      <c r="A101" s="4" t="s">
        <v>258</v>
      </c>
      <c r="B101" s="4" t="s">
        <v>1677</v>
      </c>
      <c r="C101" s="15">
        <v>44749</v>
      </c>
      <c r="D101" s="4">
        <v>884</v>
      </c>
      <c r="E101" s="4">
        <v>818.1</v>
      </c>
      <c r="F101" s="4" t="s">
        <v>1702</v>
      </c>
    </row>
    <row r="102" spans="1:6" ht="15.75" customHeight="1" x14ac:dyDescent="0.3">
      <c r="A102" s="4" t="s">
        <v>260</v>
      </c>
      <c r="B102" s="4" t="s">
        <v>1679</v>
      </c>
      <c r="C102" s="15">
        <v>44734</v>
      </c>
      <c r="D102" s="4">
        <v>607</v>
      </c>
      <c r="E102" s="4">
        <v>29.790000000000003</v>
      </c>
      <c r="F102" s="4" t="s">
        <v>1699</v>
      </c>
    </row>
    <row r="103" spans="1:6" ht="15.75" customHeight="1" x14ac:dyDescent="0.3">
      <c r="A103" s="4" t="s">
        <v>262</v>
      </c>
      <c r="B103" s="4" t="s">
        <v>1669</v>
      </c>
      <c r="C103" s="15">
        <v>44726</v>
      </c>
      <c r="D103" s="4">
        <v>805</v>
      </c>
      <c r="E103" s="4">
        <v>634.01</v>
      </c>
      <c r="F103" s="4" t="s">
        <v>1700</v>
      </c>
    </row>
    <row r="104" spans="1:6" ht="15.75" customHeight="1" x14ac:dyDescent="0.3">
      <c r="A104" s="4" t="s">
        <v>264</v>
      </c>
      <c r="B104" s="4" t="s">
        <v>1672</v>
      </c>
      <c r="C104" s="15">
        <v>44743</v>
      </c>
      <c r="D104" s="4">
        <v>842</v>
      </c>
      <c r="E104" s="4">
        <v>376.26</v>
      </c>
      <c r="F104" s="4" t="s">
        <v>1701</v>
      </c>
    </row>
    <row r="105" spans="1:6" ht="15.75" customHeight="1" x14ac:dyDescent="0.3">
      <c r="A105" s="4" t="s">
        <v>266</v>
      </c>
      <c r="B105" s="4" t="s">
        <v>1675</v>
      </c>
      <c r="C105" s="15">
        <v>44742</v>
      </c>
      <c r="D105" s="4">
        <v>508</v>
      </c>
      <c r="E105" s="4">
        <v>455.55</v>
      </c>
      <c r="F105" s="4" t="s">
        <v>1702</v>
      </c>
    </row>
    <row r="106" spans="1:6" ht="15.75" customHeight="1" x14ac:dyDescent="0.3">
      <c r="A106" s="4" t="s">
        <v>268</v>
      </c>
      <c r="B106" s="4" t="s">
        <v>1677</v>
      </c>
      <c r="C106" s="15">
        <v>44747</v>
      </c>
      <c r="D106" s="4">
        <v>819</v>
      </c>
      <c r="E106" s="4">
        <v>26.520000000000003</v>
      </c>
      <c r="F106" s="4" t="s">
        <v>1699</v>
      </c>
    </row>
    <row r="107" spans="1:6" ht="15.75" customHeight="1" x14ac:dyDescent="0.3">
      <c r="A107" s="4" t="s">
        <v>270</v>
      </c>
      <c r="B107" s="4" t="s">
        <v>1669</v>
      </c>
      <c r="C107" s="15">
        <v>44764</v>
      </c>
      <c r="D107" s="4">
        <v>818</v>
      </c>
      <c r="E107" s="4">
        <v>770.95</v>
      </c>
      <c r="F107" s="4" t="s">
        <v>1700</v>
      </c>
    </row>
    <row r="108" spans="1:6" ht="15.75" customHeight="1" x14ac:dyDescent="0.3">
      <c r="A108" s="4" t="s">
        <v>273</v>
      </c>
      <c r="B108" s="4" t="s">
        <v>1672</v>
      </c>
      <c r="C108" s="15">
        <v>44735</v>
      </c>
      <c r="D108" s="4">
        <v>482</v>
      </c>
      <c r="E108" s="4">
        <v>119.85000000000001</v>
      </c>
      <c r="F108" s="4" t="s">
        <v>1701</v>
      </c>
    </row>
    <row r="109" spans="1:6" ht="15.75" customHeight="1" x14ac:dyDescent="0.3">
      <c r="A109" s="4" t="s">
        <v>275</v>
      </c>
      <c r="B109" s="4" t="s">
        <v>1675</v>
      </c>
      <c r="C109" s="15">
        <v>44737</v>
      </c>
      <c r="D109" s="4">
        <v>302</v>
      </c>
      <c r="E109" s="4">
        <v>15.07</v>
      </c>
      <c r="F109" s="4" t="s">
        <v>1702</v>
      </c>
    </row>
    <row r="110" spans="1:6" ht="15.75" customHeight="1" x14ac:dyDescent="0.3">
      <c r="A110" s="4" t="s">
        <v>277</v>
      </c>
      <c r="B110" s="4" t="s">
        <v>1677</v>
      </c>
      <c r="C110" s="15">
        <v>44749</v>
      </c>
      <c r="D110" s="4">
        <v>861</v>
      </c>
      <c r="E110" s="4">
        <v>427.21999999999997</v>
      </c>
      <c r="F110" s="4" t="s">
        <v>1699</v>
      </c>
    </row>
    <row r="111" spans="1:6" ht="15.75" customHeight="1" x14ac:dyDescent="0.3">
      <c r="A111" s="4" t="s">
        <v>279</v>
      </c>
      <c r="B111" s="4" t="s">
        <v>1679</v>
      </c>
      <c r="C111" s="15">
        <v>44729</v>
      </c>
      <c r="D111" s="4">
        <v>756</v>
      </c>
      <c r="E111" s="4">
        <v>475.45</v>
      </c>
      <c r="F111" s="4" t="s">
        <v>1700</v>
      </c>
    </row>
    <row r="112" spans="1:6" ht="15.75" customHeight="1" x14ac:dyDescent="0.3">
      <c r="A112" s="4" t="s">
        <v>281</v>
      </c>
      <c r="B112" s="4" t="s">
        <v>1681</v>
      </c>
      <c r="C112" s="15">
        <v>44738</v>
      </c>
      <c r="D112" s="4">
        <v>756</v>
      </c>
      <c r="E112" s="4">
        <v>662.11</v>
      </c>
      <c r="F112" s="4" t="s">
        <v>1701</v>
      </c>
    </row>
    <row r="113" spans="1:6" ht="15.75" customHeight="1" x14ac:dyDescent="0.3">
      <c r="A113" s="4" t="s">
        <v>283</v>
      </c>
      <c r="B113" s="4" t="s">
        <v>1669</v>
      </c>
      <c r="C113" s="15">
        <v>44740</v>
      </c>
      <c r="D113" s="4">
        <v>807</v>
      </c>
      <c r="E113" s="4">
        <v>299.15999999999997</v>
      </c>
      <c r="F113" s="4" t="s">
        <v>1702</v>
      </c>
    </row>
    <row r="114" spans="1:6" ht="15.75" customHeight="1" x14ac:dyDescent="0.3">
      <c r="A114" s="4" t="s">
        <v>285</v>
      </c>
      <c r="B114" s="4" t="s">
        <v>1672</v>
      </c>
      <c r="C114" s="15">
        <v>44755</v>
      </c>
      <c r="D114" s="4">
        <v>628</v>
      </c>
      <c r="E114" s="4">
        <v>404.58</v>
      </c>
      <c r="F114" s="4" t="s">
        <v>1699</v>
      </c>
    </row>
    <row r="115" spans="1:6" ht="15.75" customHeight="1" x14ac:dyDescent="0.3">
      <c r="A115" s="4" t="s">
        <v>287</v>
      </c>
      <c r="B115" s="4" t="s">
        <v>1675</v>
      </c>
      <c r="C115" s="15">
        <v>44755</v>
      </c>
      <c r="D115" s="4">
        <v>509</v>
      </c>
      <c r="E115" s="4">
        <v>390.17</v>
      </c>
      <c r="F115" s="4" t="s">
        <v>1700</v>
      </c>
    </row>
    <row r="116" spans="1:6" ht="15.75" customHeight="1" x14ac:dyDescent="0.3">
      <c r="A116" s="4" t="s">
        <v>289</v>
      </c>
      <c r="B116" s="4" t="s">
        <v>1677</v>
      </c>
      <c r="C116" s="15">
        <v>44764</v>
      </c>
      <c r="D116" s="4">
        <v>241</v>
      </c>
      <c r="E116" s="4">
        <v>179.35</v>
      </c>
      <c r="F116" s="4" t="s">
        <v>1701</v>
      </c>
    </row>
    <row r="117" spans="1:6" ht="15.75" customHeight="1" x14ac:dyDescent="0.3">
      <c r="A117" s="4" t="s">
        <v>291</v>
      </c>
      <c r="B117" s="4" t="s">
        <v>1669</v>
      </c>
      <c r="C117" s="15">
        <v>44735</v>
      </c>
      <c r="D117" s="4">
        <v>567</v>
      </c>
      <c r="E117" s="4">
        <v>274.90999999999997</v>
      </c>
      <c r="F117" s="4" t="s">
        <v>1702</v>
      </c>
    </row>
    <row r="118" spans="1:6" ht="15.75" customHeight="1" x14ac:dyDescent="0.3">
      <c r="A118" s="4" t="s">
        <v>293</v>
      </c>
      <c r="B118" s="4" t="s">
        <v>1672</v>
      </c>
      <c r="C118" s="15">
        <v>44734</v>
      </c>
      <c r="D118" s="4">
        <v>509</v>
      </c>
      <c r="E118" s="4">
        <v>53.739999999999995</v>
      </c>
      <c r="F118" s="4" t="s">
        <v>1699</v>
      </c>
    </row>
    <row r="119" spans="1:6" ht="15.75" customHeight="1" x14ac:dyDescent="0.3">
      <c r="A119" s="4" t="s">
        <v>295</v>
      </c>
      <c r="B119" s="4" t="s">
        <v>1675</v>
      </c>
      <c r="C119" s="15">
        <v>44728</v>
      </c>
      <c r="D119" s="4">
        <v>326</v>
      </c>
      <c r="E119" s="4">
        <v>116.33</v>
      </c>
      <c r="F119" s="4" t="s">
        <v>1700</v>
      </c>
    </row>
    <row r="120" spans="1:6" ht="15.75" customHeight="1" x14ac:dyDescent="0.3">
      <c r="A120" s="4" t="s">
        <v>297</v>
      </c>
      <c r="B120" s="4" t="s">
        <v>1677</v>
      </c>
      <c r="C120" s="15">
        <v>44739</v>
      </c>
      <c r="D120" s="4">
        <v>287</v>
      </c>
      <c r="E120" s="4">
        <v>111.84</v>
      </c>
      <c r="F120" s="4" t="s">
        <v>1701</v>
      </c>
    </row>
    <row r="121" spans="1:6" ht="15.75" customHeight="1" x14ac:dyDescent="0.3">
      <c r="A121" s="4" t="s">
        <v>299</v>
      </c>
      <c r="B121" s="4" t="s">
        <v>1679</v>
      </c>
      <c r="C121" s="15">
        <v>44765</v>
      </c>
      <c r="D121" s="4">
        <v>374</v>
      </c>
      <c r="E121" s="4">
        <v>102.27000000000001</v>
      </c>
      <c r="F121" s="4" t="s">
        <v>1702</v>
      </c>
    </row>
    <row r="122" spans="1:6" ht="15.75" customHeight="1" x14ac:dyDescent="0.3">
      <c r="A122" s="4" t="s">
        <v>301</v>
      </c>
      <c r="B122" s="4" t="s">
        <v>1669</v>
      </c>
      <c r="C122" s="15">
        <v>44740</v>
      </c>
      <c r="D122" s="4">
        <v>826</v>
      </c>
      <c r="E122" s="4">
        <v>565.02</v>
      </c>
      <c r="F122" s="4" t="s">
        <v>1699</v>
      </c>
    </row>
    <row r="123" spans="1:6" ht="15.75" customHeight="1" x14ac:dyDescent="0.3">
      <c r="A123" s="4" t="s">
        <v>303</v>
      </c>
      <c r="B123" s="4" t="s">
        <v>1672</v>
      </c>
      <c r="C123" s="15">
        <v>44734</v>
      </c>
      <c r="D123" s="4">
        <v>276</v>
      </c>
      <c r="E123" s="4">
        <v>84.22</v>
      </c>
      <c r="F123" s="4" t="s">
        <v>1700</v>
      </c>
    </row>
    <row r="124" spans="1:6" ht="15.75" customHeight="1" x14ac:dyDescent="0.3">
      <c r="A124" s="4" t="s">
        <v>305</v>
      </c>
      <c r="B124" s="4" t="s">
        <v>1675</v>
      </c>
      <c r="C124" s="15">
        <v>44727</v>
      </c>
      <c r="D124" s="4">
        <v>831</v>
      </c>
      <c r="E124" s="4">
        <v>221.34</v>
      </c>
      <c r="F124" s="4" t="s">
        <v>1701</v>
      </c>
    </row>
    <row r="125" spans="1:6" ht="15.75" customHeight="1" x14ac:dyDescent="0.3">
      <c r="A125" s="4" t="s">
        <v>307</v>
      </c>
      <c r="B125" s="4" t="s">
        <v>1677</v>
      </c>
      <c r="C125" s="15">
        <v>44737</v>
      </c>
      <c r="D125" s="4">
        <v>260</v>
      </c>
      <c r="E125" s="4">
        <v>248.56</v>
      </c>
      <c r="F125" s="4" t="s">
        <v>1702</v>
      </c>
    </row>
    <row r="126" spans="1:6" ht="15.75" customHeight="1" x14ac:dyDescent="0.3">
      <c r="A126" s="4" t="s">
        <v>309</v>
      </c>
      <c r="B126" s="4" t="s">
        <v>1669</v>
      </c>
      <c r="C126" s="15">
        <v>44747</v>
      </c>
      <c r="D126" s="4">
        <v>250</v>
      </c>
      <c r="E126" s="4">
        <v>196.17</v>
      </c>
      <c r="F126" s="4" t="s">
        <v>1699</v>
      </c>
    </row>
    <row r="127" spans="1:6" ht="15.75" customHeight="1" x14ac:dyDescent="0.3">
      <c r="A127" s="4" t="s">
        <v>311</v>
      </c>
      <c r="B127" s="4" t="s">
        <v>1672</v>
      </c>
      <c r="C127" s="15">
        <v>44754</v>
      </c>
      <c r="D127" s="4">
        <v>245</v>
      </c>
      <c r="E127" s="4">
        <v>226.70999999999998</v>
      </c>
      <c r="F127" s="4" t="s">
        <v>1700</v>
      </c>
    </row>
    <row r="128" spans="1:6" ht="15.75" customHeight="1" x14ac:dyDescent="0.3">
      <c r="A128" s="4" t="s">
        <v>313</v>
      </c>
      <c r="B128" s="4" t="s">
        <v>1675</v>
      </c>
      <c r="C128" s="15">
        <v>44760</v>
      </c>
      <c r="D128" s="4">
        <v>833</v>
      </c>
      <c r="E128" s="4">
        <v>760.66</v>
      </c>
      <c r="F128" s="4" t="s">
        <v>1701</v>
      </c>
    </row>
    <row r="129" spans="1:6" ht="15.75" customHeight="1" x14ac:dyDescent="0.3">
      <c r="A129" s="4" t="s">
        <v>315</v>
      </c>
      <c r="B129" s="4" t="s">
        <v>1677</v>
      </c>
      <c r="C129" s="15">
        <v>44759</v>
      </c>
      <c r="D129" s="4">
        <v>258</v>
      </c>
      <c r="E129" s="4">
        <v>21.830000000000002</v>
      </c>
      <c r="F129" s="4" t="s">
        <v>1702</v>
      </c>
    </row>
    <row r="130" spans="1:6" ht="15.75" customHeight="1" x14ac:dyDescent="0.3">
      <c r="A130" s="4" t="s">
        <v>317</v>
      </c>
      <c r="B130" s="4" t="s">
        <v>1679</v>
      </c>
      <c r="C130" s="15">
        <v>44735</v>
      </c>
      <c r="D130" s="4">
        <v>393</v>
      </c>
      <c r="E130" s="4">
        <v>365.43</v>
      </c>
      <c r="F130" s="4" t="s">
        <v>1699</v>
      </c>
    </row>
    <row r="131" spans="1:6" ht="15.75" customHeight="1" x14ac:dyDescent="0.3">
      <c r="A131" s="4" t="s">
        <v>319</v>
      </c>
      <c r="B131" s="4" t="s">
        <v>1681</v>
      </c>
      <c r="C131" s="15">
        <v>44734</v>
      </c>
      <c r="D131" s="4">
        <v>614</v>
      </c>
      <c r="E131" s="4">
        <v>80.010000000000005</v>
      </c>
      <c r="F131" s="4" t="s">
        <v>1700</v>
      </c>
    </row>
    <row r="132" spans="1:6" ht="15.75" customHeight="1" x14ac:dyDescent="0.3">
      <c r="A132" s="4" t="s">
        <v>321</v>
      </c>
      <c r="B132" s="4" t="s">
        <v>1669</v>
      </c>
      <c r="C132" s="15">
        <v>44753</v>
      </c>
      <c r="D132" s="4">
        <v>467</v>
      </c>
      <c r="E132" s="4">
        <v>193.60999999999999</v>
      </c>
      <c r="F132" s="4" t="s">
        <v>1701</v>
      </c>
    </row>
    <row r="133" spans="1:6" ht="15.75" customHeight="1" x14ac:dyDescent="0.3">
      <c r="A133" s="4" t="s">
        <v>323</v>
      </c>
      <c r="B133" s="4" t="s">
        <v>1672</v>
      </c>
      <c r="C133" s="15">
        <v>44739</v>
      </c>
      <c r="D133" s="4">
        <v>489</v>
      </c>
      <c r="E133" s="4">
        <v>381.2</v>
      </c>
      <c r="F133" s="4" t="s">
        <v>1702</v>
      </c>
    </row>
    <row r="134" spans="1:6" ht="15.75" customHeight="1" x14ac:dyDescent="0.3">
      <c r="A134" s="4" t="s">
        <v>325</v>
      </c>
      <c r="B134" s="4" t="s">
        <v>1675</v>
      </c>
      <c r="C134" s="15">
        <v>44740</v>
      </c>
      <c r="D134" s="4">
        <v>868</v>
      </c>
      <c r="E134" s="4">
        <v>491.31</v>
      </c>
      <c r="F134" s="4" t="s">
        <v>1699</v>
      </c>
    </row>
    <row r="135" spans="1:6" ht="15.75" customHeight="1" x14ac:dyDescent="0.3">
      <c r="A135" s="4" t="s">
        <v>327</v>
      </c>
      <c r="B135" s="4" t="s">
        <v>1677</v>
      </c>
      <c r="C135" s="15">
        <v>44748</v>
      </c>
      <c r="D135" s="4">
        <v>317</v>
      </c>
      <c r="E135" s="4">
        <v>251.16</v>
      </c>
      <c r="F135" s="4" t="s">
        <v>1700</v>
      </c>
    </row>
    <row r="136" spans="1:6" ht="15.75" customHeight="1" x14ac:dyDescent="0.3">
      <c r="A136" s="4" t="s">
        <v>329</v>
      </c>
      <c r="B136" s="4" t="s">
        <v>1669</v>
      </c>
      <c r="C136" s="15">
        <v>44731</v>
      </c>
      <c r="D136" s="4">
        <v>643</v>
      </c>
      <c r="E136" s="4">
        <v>62.25</v>
      </c>
      <c r="F136" s="4" t="s">
        <v>1701</v>
      </c>
    </row>
    <row r="137" spans="1:6" ht="15.75" customHeight="1" x14ac:dyDescent="0.3">
      <c r="A137" s="4" t="s">
        <v>331</v>
      </c>
      <c r="B137" s="4" t="s">
        <v>1672</v>
      </c>
      <c r="C137" s="15">
        <v>44763</v>
      </c>
      <c r="D137" s="4">
        <v>508</v>
      </c>
      <c r="E137" s="4">
        <v>54.55</v>
      </c>
      <c r="F137" s="4" t="s">
        <v>1702</v>
      </c>
    </row>
    <row r="138" spans="1:6" ht="15.75" customHeight="1" x14ac:dyDescent="0.3">
      <c r="A138" s="4" t="s">
        <v>333</v>
      </c>
      <c r="B138" s="4" t="s">
        <v>1675</v>
      </c>
      <c r="C138" s="15">
        <v>44733</v>
      </c>
      <c r="D138" s="4">
        <v>272</v>
      </c>
      <c r="E138" s="4">
        <v>185.78</v>
      </c>
      <c r="F138" s="4" t="s">
        <v>1699</v>
      </c>
    </row>
    <row r="139" spans="1:6" ht="15.75" customHeight="1" x14ac:dyDescent="0.3">
      <c r="A139" s="4" t="s">
        <v>335</v>
      </c>
      <c r="B139" s="4" t="s">
        <v>1677</v>
      </c>
      <c r="C139" s="15">
        <v>44746</v>
      </c>
      <c r="D139" s="4">
        <v>301</v>
      </c>
      <c r="E139" s="4">
        <v>26.64</v>
      </c>
      <c r="F139" s="4" t="s">
        <v>1700</v>
      </c>
    </row>
    <row r="140" spans="1:6" ht="15.75" customHeight="1" x14ac:dyDescent="0.3">
      <c r="A140" s="4" t="s">
        <v>337</v>
      </c>
      <c r="B140" s="4" t="s">
        <v>1669</v>
      </c>
      <c r="C140" s="15">
        <v>44755</v>
      </c>
      <c r="D140" s="4">
        <v>637</v>
      </c>
      <c r="E140" s="4">
        <v>78.12</v>
      </c>
      <c r="F140" s="4" t="s">
        <v>1701</v>
      </c>
    </row>
    <row r="141" spans="1:6" ht="15.75" customHeight="1" x14ac:dyDescent="0.3">
      <c r="A141" s="4" t="s">
        <v>339</v>
      </c>
      <c r="B141" s="4" t="s">
        <v>1672</v>
      </c>
      <c r="C141" s="15">
        <v>44755</v>
      </c>
      <c r="D141" s="4">
        <v>427</v>
      </c>
      <c r="E141" s="4">
        <v>91.160000000000011</v>
      </c>
      <c r="F141" s="4" t="s">
        <v>1702</v>
      </c>
    </row>
    <row r="142" spans="1:6" ht="15.75" customHeight="1" x14ac:dyDescent="0.3">
      <c r="A142" s="4" t="s">
        <v>341</v>
      </c>
      <c r="B142" s="4" t="s">
        <v>1675</v>
      </c>
      <c r="C142" s="15">
        <v>44727</v>
      </c>
      <c r="D142" s="4">
        <v>677</v>
      </c>
      <c r="E142" s="4">
        <v>350.53999999999996</v>
      </c>
      <c r="F142" s="4" t="s">
        <v>1699</v>
      </c>
    </row>
    <row r="143" spans="1:6" ht="15.75" customHeight="1" x14ac:dyDescent="0.3">
      <c r="A143" s="4" t="s">
        <v>343</v>
      </c>
      <c r="B143" s="4" t="s">
        <v>1677</v>
      </c>
      <c r="C143" s="15">
        <v>44746</v>
      </c>
      <c r="D143" s="4">
        <v>382</v>
      </c>
      <c r="E143" s="4">
        <v>94.410000000000011</v>
      </c>
      <c r="F143" s="4" t="s">
        <v>1700</v>
      </c>
    </row>
    <row r="144" spans="1:6" ht="15.75" customHeight="1" x14ac:dyDescent="0.3">
      <c r="A144" s="4" t="s">
        <v>345</v>
      </c>
      <c r="B144" s="4" t="s">
        <v>1669</v>
      </c>
      <c r="C144" s="15">
        <v>44740</v>
      </c>
      <c r="D144" s="4">
        <v>281</v>
      </c>
      <c r="E144" s="4">
        <v>208.25</v>
      </c>
      <c r="F144" s="4" t="s">
        <v>1701</v>
      </c>
    </row>
    <row r="145" spans="1:6" ht="15.75" customHeight="1" x14ac:dyDescent="0.3">
      <c r="A145" s="4" t="s">
        <v>347</v>
      </c>
      <c r="B145" s="4" t="s">
        <v>1672</v>
      </c>
      <c r="C145" s="15">
        <v>44743</v>
      </c>
      <c r="D145" s="4">
        <v>301</v>
      </c>
      <c r="E145" s="4">
        <v>228.45</v>
      </c>
      <c r="F145" s="4" t="s">
        <v>1702</v>
      </c>
    </row>
    <row r="146" spans="1:6" ht="15.75" customHeight="1" x14ac:dyDescent="0.3">
      <c r="A146" s="4" t="s">
        <v>349</v>
      </c>
      <c r="B146" s="4" t="s">
        <v>1675</v>
      </c>
      <c r="C146" s="15">
        <v>44737</v>
      </c>
      <c r="D146" s="4">
        <v>888</v>
      </c>
      <c r="E146" s="4">
        <v>350.94</v>
      </c>
      <c r="F146" s="4" t="s">
        <v>1699</v>
      </c>
    </row>
    <row r="147" spans="1:6" ht="15.75" customHeight="1" x14ac:dyDescent="0.3">
      <c r="A147" s="4" t="s">
        <v>351</v>
      </c>
      <c r="B147" s="4" t="s">
        <v>1677</v>
      </c>
      <c r="C147" s="15">
        <v>44757</v>
      </c>
      <c r="D147" s="4">
        <v>595</v>
      </c>
      <c r="E147" s="4">
        <v>15.39</v>
      </c>
      <c r="F147" s="4" t="s">
        <v>1700</v>
      </c>
    </row>
    <row r="148" spans="1:6" ht="15.75" customHeight="1" x14ac:dyDescent="0.3">
      <c r="A148" s="4" t="s">
        <v>353</v>
      </c>
      <c r="B148" s="4" t="s">
        <v>1679</v>
      </c>
      <c r="C148" s="15">
        <v>44745</v>
      </c>
      <c r="D148" s="4">
        <v>597</v>
      </c>
      <c r="E148" s="4">
        <v>210.29</v>
      </c>
      <c r="F148" s="4" t="s">
        <v>1701</v>
      </c>
    </row>
    <row r="149" spans="1:6" ht="15.75" customHeight="1" x14ac:dyDescent="0.3">
      <c r="A149" s="4" t="s">
        <v>355</v>
      </c>
      <c r="B149" s="4" t="s">
        <v>1669</v>
      </c>
      <c r="C149" s="15">
        <v>44760</v>
      </c>
      <c r="D149" s="4">
        <v>837</v>
      </c>
      <c r="E149" s="4">
        <v>35.94</v>
      </c>
      <c r="F149" s="4" t="s">
        <v>1702</v>
      </c>
    </row>
    <row r="150" spans="1:6" ht="15.75" customHeight="1" x14ac:dyDescent="0.3">
      <c r="A150" s="4" t="s">
        <v>357</v>
      </c>
      <c r="B150" s="4" t="s">
        <v>1672</v>
      </c>
      <c r="C150" s="15">
        <v>44750</v>
      </c>
      <c r="D150" s="4">
        <v>794</v>
      </c>
      <c r="E150" s="4">
        <v>5.47</v>
      </c>
      <c r="F150" s="4" t="s">
        <v>1699</v>
      </c>
    </row>
    <row r="151" spans="1:6" ht="15.75" customHeight="1" x14ac:dyDescent="0.3">
      <c r="A151" s="4" t="s">
        <v>359</v>
      </c>
      <c r="B151" s="4" t="s">
        <v>1675</v>
      </c>
      <c r="C151" s="15">
        <v>44742</v>
      </c>
      <c r="D151" s="4">
        <v>356</v>
      </c>
      <c r="E151" s="4">
        <v>304.51</v>
      </c>
      <c r="F151" s="4" t="s">
        <v>1700</v>
      </c>
    </row>
    <row r="152" spans="1:6" ht="15.75" customHeight="1" x14ac:dyDescent="0.3">
      <c r="A152" s="4" t="s">
        <v>361</v>
      </c>
      <c r="B152" s="4" t="s">
        <v>1677</v>
      </c>
      <c r="C152" s="15">
        <v>44754</v>
      </c>
      <c r="D152" s="4">
        <v>742</v>
      </c>
      <c r="E152" s="4">
        <v>460.84</v>
      </c>
      <c r="F152" s="4" t="s">
        <v>1701</v>
      </c>
    </row>
    <row r="153" spans="1:6" ht="15.75" customHeight="1" x14ac:dyDescent="0.3">
      <c r="A153" s="4" t="s">
        <v>363</v>
      </c>
      <c r="B153" s="4" t="s">
        <v>1669</v>
      </c>
      <c r="C153" s="15">
        <v>44746</v>
      </c>
      <c r="D153" s="4">
        <v>214</v>
      </c>
      <c r="E153" s="4">
        <v>200.78</v>
      </c>
      <c r="F153" s="4" t="s">
        <v>1702</v>
      </c>
    </row>
    <row r="154" spans="1:6" ht="15.75" customHeight="1" x14ac:dyDescent="0.3">
      <c r="A154" s="4" t="s">
        <v>365</v>
      </c>
      <c r="B154" s="4" t="s">
        <v>1672</v>
      </c>
      <c r="C154" s="15">
        <v>44752</v>
      </c>
      <c r="D154" s="4">
        <v>797</v>
      </c>
      <c r="E154" s="4">
        <v>778.93</v>
      </c>
      <c r="F154" s="4" t="s">
        <v>1699</v>
      </c>
    </row>
    <row r="155" spans="1:6" ht="15.75" customHeight="1" x14ac:dyDescent="0.3">
      <c r="A155" s="4" t="s">
        <v>367</v>
      </c>
      <c r="B155" s="4" t="s">
        <v>1675</v>
      </c>
      <c r="C155" s="15">
        <v>44725</v>
      </c>
      <c r="D155" s="4">
        <v>871</v>
      </c>
      <c r="E155" s="4">
        <v>815.42</v>
      </c>
      <c r="F155" s="4" t="s">
        <v>1700</v>
      </c>
    </row>
    <row r="156" spans="1:6" ht="15.75" customHeight="1" x14ac:dyDescent="0.3">
      <c r="A156" s="4" t="s">
        <v>369</v>
      </c>
      <c r="B156" s="4" t="s">
        <v>1677</v>
      </c>
      <c r="C156" s="15">
        <v>44734</v>
      </c>
      <c r="D156" s="4">
        <v>603</v>
      </c>
      <c r="E156" s="4">
        <v>559.27</v>
      </c>
      <c r="F156" s="4" t="s">
        <v>1701</v>
      </c>
    </row>
    <row r="157" spans="1:6" ht="15.75" customHeight="1" x14ac:dyDescent="0.3">
      <c r="A157" s="4" t="s">
        <v>371</v>
      </c>
      <c r="B157" s="4" t="s">
        <v>1679</v>
      </c>
      <c r="C157" s="15">
        <v>44761</v>
      </c>
      <c r="D157" s="4">
        <v>489</v>
      </c>
      <c r="E157" s="4">
        <v>48.089999999999996</v>
      </c>
      <c r="F157" s="4" t="s">
        <v>1702</v>
      </c>
    </row>
    <row r="158" spans="1:6" ht="15.75" customHeight="1" x14ac:dyDescent="0.3">
      <c r="A158" s="4" t="s">
        <v>373</v>
      </c>
      <c r="B158" s="4" t="s">
        <v>1681</v>
      </c>
      <c r="C158" s="15">
        <v>44735</v>
      </c>
      <c r="D158" s="4">
        <v>432</v>
      </c>
      <c r="E158" s="4">
        <v>1.95</v>
      </c>
      <c r="F158" s="4" t="s">
        <v>1699</v>
      </c>
    </row>
    <row r="159" spans="1:6" ht="15.75" customHeight="1" x14ac:dyDescent="0.3">
      <c r="A159" s="4" t="s">
        <v>375</v>
      </c>
      <c r="B159" s="4" t="s">
        <v>1669</v>
      </c>
      <c r="C159" s="15">
        <v>44753</v>
      </c>
      <c r="D159" s="4">
        <v>680</v>
      </c>
      <c r="E159" s="4">
        <v>150.76</v>
      </c>
      <c r="F159" s="4" t="s">
        <v>1700</v>
      </c>
    </row>
    <row r="160" spans="1:6" ht="15.75" customHeight="1" x14ac:dyDescent="0.3">
      <c r="A160" s="4" t="s">
        <v>377</v>
      </c>
      <c r="B160" s="4" t="s">
        <v>1672</v>
      </c>
      <c r="C160" s="15">
        <v>44732</v>
      </c>
      <c r="D160" s="4">
        <v>422</v>
      </c>
      <c r="E160" s="4">
        <v>386.65999999999997</v>
      </c>
      <c r="F160" s="4" t="s">
        <v>1701</v>
      </c>
    </row>
    <row r="161" spans="1:6" ht="15.75" customHeight="1" x14ac:dyDescent="0.3">
      <c r="A161" s="4" t="s">
        <v>379</v>
      </c>
      <c r="B161" s="4" t="s">
        <v>1675</v>
      </c>
      <c r="C161" s="15">
        <v>44748</v>
      </c>
      <c r="D161" s="4">
        <v>718</v>
      </c>
      <c r="E161" s="4">
        <v>440.59</v>
      </c>
      <c r="F161" s="4" t="s">
        <v>1702</v>
      </c>
    </row>
    <row r="162" spans="1:6" ht="15.75" customHeight="1" x14ac:dyDescent="0.3">
      <c r="A162" s="4" t="s">
        <v>381</v>
      </c>
      <c r="B162" s="4" t="s">
        <v>1677</v>
      </c>
      <c r="C162" s="15">
        <v>44731</v>
      </c>
      <c r="D162" s="4">
        <v>495</v>
      </c>
      <c r="E162" s="4">
        <v>403.78999999999996</v>
      </c>
      <c r="F162" s="4" t="s">
        <v>1699</v>
      </c>
    </row>
    <row r="163" spans="1:6" ht="15.75" customHeight="1" x14ac:dyDescent="0.3">
      <c r="A163" s="4" t="s">
        <v>383</v>
      </c>
      <c r="B163" s="4" t="s">
        <v>1669</v>
      </c>
      <c r="C163" s="15">
        <v>44725</v>
      </c>
      <c r="D163" s="4">
        <v>777</v>
      </c>
      <c r="E163" s="4">
        <v>469.27</v>
      </c>
      <c r="F163" s="4" t="s">
        <v>1700</v>
      </c>
    </row>
    <row r="164" spans="1:6" ht="15.75" customHeight="1" x14ac:dyDescent="0.3">
      <c r="A164" s="4" t="s">
        <v>385</v>
      </c>
      <c r="B164" s="4" t="s">
        <v>1672</v>
      </c>
      <c r="C164" s="15">
        <v>44753</v>
      </c>
      <c r="D164" s="4">
        <v>484</v>
      </c>
      <c r="E164" s="4">
        <v>131.48999999999998</v>
      </c>
      <c r="F164" s="4" t="s">
        <v>1701</v>
      </c>
    </row>
    <row r="165" spans="1:6" ht="15.75" customHeight="1" x14ac:dyDescent="0.3">
      <c r="A165" s="4" t="s">
        <v>387</v>
      </c>
      <c r="B165" s="4" t="s">
        <v>1675</v>
      </c>
      <c r="C165" s="15">
        <v>44738</v>
      </c>
      <c r="D165" s="4">
        <v>607</v>
      </c>
      <c r="E165" s="4">
        <v>341.7</v>
      </c>
      <c r="F165" s="4" t="s">
        <v>1702</v>
      </c>
    </row>
    <row r="166" spans="1:6" ht="15.75" customHeight="1" x14ac:dyDescent="0.3">
      <c r="A166" s="4" t="s">
        <v>389</v>
      </c>
      <c r="B166" s="4" t="s">
        <v>1677</v>
      </c>
      <c r="C166" s="15">
        <v>44762</v>
      </c>
      <c r="D166" s="4">
        <v>494</v>
      </c>
      <c r="E166" s="4">
        <v>363.49</v>
      </c>
      <c r="F166" s="4" t="s">
        <v>1699</v>
      </c>
    </row>
    <row r="167" spans="1:6" ht="15.75" customHeight="1" x14ac:dyDescent="0.3">
      <c r="A167" s="4" t="s">
        <v>391</v>
      </c>
      <c r="B167" s="4" t="s">
        <v>1679</v>
      </c>
      <c r="C167" s="15">
        <v>44756</v>
      </c>
      <c r="D167" s="4">
        <v>707</v>
      </c>
      <c r="E167" s="4">
        <v>311.88</v>
      </c>
      <c r="F167" s="4" t="s">
        <v>1700</v>
      </c>
    </row>
    <row r="168" spans="1:6" ht="15.75" customHeight="1" x14ac:dyDescent="0.3">
      <c r="A168" s="4" t="s">
        <v>393</v>
      </c>
      <c r="B168" s="4" t="s">
        <v>1669</v>
      </c>
      <c r="C168" s="15">
        <v>44744</v>
      </c>
      <c r="D168" s="4">
        <v>806</v>
      </c>
      <c r="E168" s="4">
        <v>540.24</v>
      </c>
      <c r="F168" s="4" t="s">
        <v>1701</v>
      </c>
    </row>
    <row r="169" spans="1:6" ht="15.75" customHeight="1" x14ac:dyDescent="0.3">
      <c r="A169" s="4" t="s">
        <v>395</v>
      </c>
      <c r="B169" s="4" t="s">
        <v>1672</v>
      </c>
      <c r="C169" s="15">
        <v>44753</v>
      </c>
      <c r="D169" s="4">
        <v>581</v>
      </c>
      <c r="E169" s="4">
        <v>124.93</v>
      </c>
      <c r="F169" s="4" t="s">
        <v>1702</v>
      </c>
    </row>
    <row r="170" spans="1:6" ht="15.75" customHeight="1" x14ac:dyDescent="0.3">
      <c r="A170" s="4" t="s">
        <v>397</v>
      </c>
      <c r="B170" s="4" t="s">
        <v>1675</v>
      </c>
      <c r="C170" s="15">
        <v>44762</v>
      </c>
      <c r="D170" s="4">
        <v>835</v>
      </c>
      <c r="E170" s="4">
        <v>647.37</v>
      </c>
      <c r="F170" s="4" t="s">
        <v>1699</v>
      </c>
    </row>
    <row r="171" spans="1:6" ht="15.75" customHeight="1" x14ac:dyDescent="0.3">
      <c r="A171" s="4" t="s">
        <v>399</v>
      </c>
      <c r="B171" s="4" t="s">
        <v>1677</v>
      </c>
      <c r="C171" s="15">
        <v>44740</v>
      </c>
      <c r="D171" s="4">
        <v>444</v>
      </c>
      <c r="E171" s="4">
        <v>143.57</v>
      </c>
      <c r="F171" s="4" t="s">
        <v>1700</v>
      </c>
    </row>
    <row r="172" spans="1:6" ht="15.75" customHeight="1" x14ac:dyDescent="0.3">
      <c r="A172" s="4" t="s">
        <v>401</v>
      </c>
      <c r="B172" s="4" t="s">
        <v>1669</v>
      </c>
      <c r="C172" s="15">
        <v>44729</v>
      </c>
      <c r="D172" s="4">
        <v>353</v>
      </c>
      <c r="E172" s="4">
        <v>74.740000000000009</v>
      </c>
      <c r="F172" s="4" t="s">
        <v>1701</v>
      </c>
    </row>
    <row r="173" spans="1:6" ht="15.75" customHeight="1" x14ac:dyDescent="0.3">
      <c r="A173" s="4" t="s">
        <v>403</v>
      </c>
      <c r="B173" s="4" t="s">
        <v>1672</v>
      </c>
      <c r="C173" s="15">
        <v>44727</v>
      </c>
      <c r="D173" s="4">
        <v>643</v>
      </c>
      <c r="E173" s="4">
        <v>641.83000000000004</v>
      </c>
      <c r="F173" s="4" t="s">
        <v>1702</v>
      </c>
    </row>
    <row r="174" spans="1:6" ht="15.75" customHeight="1" x14ac:dyDescent="0.3">
      <c r="A174" s="4" t="s">
        <v>405</v>
      </c>
      <c r="B174" s="4" t="s">
        <v>1675</v>
      </c>
      <c r="C174" s="15">
        <v>44734</v>
      </c>
      <c r="D174" s="4">
        <v>791</v>
      </c>
      <c r="E174" s="4">
        <v>271.49</v>
      </c>
      <c r="F174" s="4" t="s">
        <v>1699</v>
      </c>
    </row>
    <row r="175" spans="1:6" ht="15.75" customHeight="1" x14ac:dyDescent="0.3">
      <c r="A175" s="4" t="s">
        <v>407</v>
      </c>
      <c r="B175" s="4" t="s">
        <v>1677</v>
      </c>
      <c r="C175" s="15">
        <v>44744</v>
      </c>
      <c r="D175" s="4">
        <v>842</v>
      </c>
      <c r="E175" s="4">
        <v>148.94</v>
      </c>
      <c r="F175" s="4" t="s">
        <v>1700</v>
      </c>
    </row>
    <row r="176" spans="1:6" ht="15.75" customHeight="1" x14ac:dyDescent="0.3">
      <c r="A176" s="4" t="s">
        <v>409</v>
      </c>
      <c r="B176" s="4" t="s">
        <v>1679</v>
      </c>
      <c r="C176" s="15">
        <v>44737</v>
      </c>
      <c r="D176" s="4">
        <v>692</v>
      </c>
      <c r="E176" s="4">
        <v>379.59</v>
      </c>
      <c r="F176" s="4" t="s">
        <v>1701</v>
      </c>
    </row>
    <row r="177" spans="1:6" ht="15.75" customHeight="1" x14ac:dyDescent="0.3">
      <c r="A177" s="4" t="s">
        <v>411</v>
      </c>
      <c r="B177" s="4" t="s">
        <v>1681</v>
      </c>
      <c r="C177" s="15">
        <v>44752</v>
      </c>
      <c r="D177" s="4">
        <v>707</v>
      </c>
      <c r="E177" s="4">
        <v>287.14</v>
      </c>
      <c r="F177" s="4" t="s">
        <v>1702</v>
      </c>
    </row>
    <row r="178" spans="1:6" ht="15.75" customHeight="1" x14ac:dyDescent="0.3">
      <c r="A178" s="4" t="s">
        <v>413</v>
      </c>
      <c r="B178" s="4" t="s">
        <v>1669</v>
      </c>
      <c r="C178" s="15">
        <v>44736</v>
      </c>
      <c r="D178" s="4">
        <v>396</v>
      </c>
      <c r="E178" s="4">
        <v>66.45</v>
      </c>
      <c r="F178" s="4" t="s">
        <v>1699</v>
      </c>
    </row>
    <row r="179" spans="1:6" ht="15.75" customHeight="1" x14ac:dyDescent="0.3">
      <c r="A179" s="4" t="s">
        <v>415</v>
      </c>
      <c r="B179" s="4" t="s">
        <v>1672</v>
      </c>
      <c r="C179" s="15">
        <v>44752</v>
      </c>
      <c r="D179" s="4">
        <v>671</v>
      </c>
      <c r="E179" s="4">
        <v>611.20000000000005</v>
      </c>
      <c r="F179" s="4" t="s">
        <v>1700</v>
      </c>
    </row>
    <row r="180" spans="1:6" ht="15.75" customHeight="1" x14ac:dyDescent="0.3">
      <c r="A180" s="4" t="s">
        <v>417</v>
      </c>
      <c r="B180" s="4" t="s">
        <v>1675</v>
      </c>
      <c r="C180" s="15">
        <v>44759</v>
      </c>
      <c r="D180" s="4">
        <v>813</v>
      </c>
      <c r="E180" s="4">
        <v>222.12</v>
      </c>
      <c r="F180" s="4" t="s">
        <v>1701</v>
      </c>
    </row>
    <row r="181" spans="1:6" ht="15.75" customHeight="1" x14ac:dyDescent="0.3">
      <c r="A181" s="4" t="s">
        <v>419</v>
      </c>
      <c r="B181" s="4" t="s">
        <v>1677</v>
      </c>
      <c r="C181" s="15">
        <v>44763</v>
      </c>
      <c r="D181" s="4">
        <v>487</v>
      </c>
      <c r="E181" s="4">
        <v>399.27</v>
      </c>
      <c r="F181" s="4" t="s">
        <v>1702</v>
      </c>
    </row>
    <row r="182" spans="1:6" ht="15.75" customHeight="1" x14ac:dyDescent="0.3">
      <c r="A182" s="4" t="s">
        <v>421</v>
      </c>
      <c r="B182" s="4" t="s">
        <v>1669</v>
      </c>
      <c r="C182" s="15">
        <v>44763</v>
      </c>
      <c r="D182" s="4">
        <v>509</v>
      </c>
      <c r="E182" s="4">
        <v>458.01</v>
      </c>
      <c r="F182" s="4" t="s">
        <v>1699</v>
      </c>
    </row>
    <row r="183" spans="1:6" ht="15.75" customHeight="1" x14ac:dyDescent="0.3">
      <c r="A183" s="4" t="s">
        <v>423</v>
      </c>
      <c r="B183" s="4" t="s">
        <v>1672</v>
      </c>
      <c r="C183" s="15">
        <v>44750</v>
      </c>
      <c r="D183" s="4">
        <v>298</v>
      </c>
      <c r="E183" s="4">
        <v>219.1</v>
      </c>
      <c r="F183" s="4" t="s">
        <v>1700</v>
      </c>
    </row>
    <row r="184" spans="1:6" ht="15.75" customHeight="1" x14ac:dyDescent="0.3">
      <c r="A184" s="4" t="s">
        <v>425</v>
      </c>
      <c r="B184" s="4" t="s">
        <v>1675</v>
      </c>
      <c r="C184" s="15">
        <v>44751</v>
      </c>
      <c r="D184" s="4">
        <v>701</v>
      </c>
      <c r="E184" s="4">
        <v>256.43</v>
      </c>
      <c r="F184" s="4" t="s">
        <v>1701</v>
      </c>
    </row>
    <row r="185" spans="1:6" ht="15.75" customHeight="1" x14ac:dyDescent="0.3">
      <c r="A185" s="4" t="s">
        <v>427</v>
      </c>
      <c r="B185" s="4" t="s">
        <v>1677</v>
      </c>
      <c r="C185" s="15">
        <v>44736</v>
      </c>
      <c r="D185" s="4">
        <v>307</v>
      </c>
      <c r="E185" s="4">
        <v>243.5</v>
      </c>
      <c r="F185" s="4" t="s">
        <v>1702</v>
      </c>
    </row>
    <row r="186" spans="1:6" ht="15.75" customHeight="1" x14ac:dyDescent="0.3">
      <c r="A186" s="4" t="s">
        <v>429</v>
      </c>
      <c r="B186" s="4" t="s">
        <v>1669</v>
      </c>
      <c r="C186" s="15">
        <v>44737</v>
      </c>
      <c r="D186" s="4">
        <v>285</v>
      </c>
      <c r="E186" s="4">
        <v>22.92</v>
      </c>
      <c r="F186" s="4" t="s">
        <v>1699</v>
      </c>
    </row>
    <row r="187" spans="1:6" ht="15.75" customHeight="1" x14ac:dyDescent="0.3">
      <c r="A187" s="4" t="s">
        <v>431</v>
      </c>
      <c r="B187" s="4" t="s">
        <v>1672</v>
      </c>
      <c r="C187" s="15">
        <v>44744</v>
      </c>
      <c r="D187" s="4">
        <v>791</v>
      </c>
      <c r="E187" s="4">
        <v>304.75</v>
      </c>
      <c r="F187" s="4" t="s">
        <v>1700</v>
      </c>
    </row>
    <row r="188" spans="1:6" ht="15.75" customHeight="1" x14ac:dyDescent="0.3">
      <c r="A188" s="4" t="s">
        <v>433</v>
      </c>
      <c r="B188" s="4" t="s">
        <v>1675</v>
      </c>
      <c r="C188" s="15">
        <v>44735</v>
      </c>
      <c r="D188" s="4">
        <v>283</v>
      </c>
      <c r="E188" s="4">
        <v>128.79</v>
      </c>
      <c r="F188" s="4" t="s">
        <v>1701</v>
      </c>
    </row>
    <row r="189" spans="1:6" ht="15.75" customHeight="1" x14ac:dyDescent="0.3">
      <c r="A189" s="4" t="s">
        <v>435</v>
      </c>
      <c r="B189" s="4" t="s">
        <v>1677</v>
      </c>
      <c r="C189" s="15">
        <v>44751</v>
      </c>
      <c r="D189" s="4">
        <v>543</v>
      </c>
      <c r="E189" s="4">
        <v>509.49</v>
      </c>
      <c r="F189" s="4" t="s">
        <v>1702</v>
      </c>
    </row>
    <row r="190" spans="1:6" ht="15.75" customHeight="1" x14ac:dyDescent="0.3">
      <c r="A190" s="4" t="s">
        <v>437</v>
      </c>
      <c r="B190" s="4" t="s">
        <v>1669</v>
      </c>
      <c r="C190" s="15">
        <v>44726</v>
      </c>
      <c r="D190" s="4">
        <v>488</v>
      </c>
      <c r="E190" s="4">
        <v>71.820000000000007</v>
      </c>
      <c r="F190" s="4" t="s">
        <v>1699</v>
      </c>
    </row>
    <row r="191" spans="1:6" ht="15.75" customHeight="1" x14ac:dyDescent="0.3">
      <c r="A191" s="4" t="s">
        <v>439</v>
      </c>
      <c r="B191" s="4" t="s">
        <v>1672</v>
      </c>
      <c r="C191" s="15">
        <v>44749</v>
      </c>
      <c r="D191" s="4">
        <v>781</v>
      </c>
      <c r="E191" s="4">
        <v>79.350000000000009</v>
      </c>
      <c r="F191" s="4" t="s">
        <v>1700</v>
      </c>
    </row>
    <row r="192" spans="1:6" ht="15.75" customHeight="1" x14ac:dyDescent="0.3">
      <c r="A192" s="4" t="s">
        <v>441</v>
      </c>
      <c r="B192" s="4" t="s">
        <v>1675</v>
      </c>
      <c r="C192" s="15">
        <v>44734</v>
      </c>
      <c r="D192" s="4">
        <v>588</v>
      </c>
      <c r="E192" s="4">
        <v>294.36</v>
      </c>
      <c r="F192" s="4" t="s">
        <v>1701</v>
      </c>
    </row>
    <row r="193" spans="1:6" ht="15.75" customHeight="1" x14ac:dyDescent="0.3">
      <c r="A193" s="4" t="s">
        <v>443</v>
      </c>
      <c r="B193" s="4" t="s">
        <v>1677</v>
      </c>
      <c r="C193" s="15">
        <v>44726</v>
      </c>
      <c r="D193" s="4">
        <v>838</v>
      </c>
      <c r="E193" s="4">
        <v>591.13</v>
      </c>
      <c r="F193" s="4" t="s">
        <v>1702</v>
      </c>
    </row>
    <row r="194" spans="1:6" ht="15.75" customHeight="1" x14ac:dyDescent="0.3">
      <c r="A194" s="4" t="s">
        <v>445</v>
      </c>
      <c r="B194" s="4" t="s">
        <v>1679</v>
      </c>
      <c r="C194" s="15">
        <v>44743</v>
      </c>
      <c r="D194" s="4">
        <v>694</v>
      </c>
      <c r="E194" s="4">
        <v>503.03</v>
      </c>
      <c r="F194" s="4" t="s">
        <v>1699</v>
      </c>
    </row>
    <row r="195" spans="1:6" ht="15.75" customHeight="1" x14ac:dyDescent="0.3">
      <c r="A195" s="4" t="s">
        <v>447</v>
      </c>
      <c r="B195" s="4" t="s">
        <v>1669</v>
      </c>
      <c r="C195" s="15">
        <v>44742</v>
      </c>
      <c r="D195" s="4">
        <v>444</v>
      </c>
      <c r="E195" s="4">
        <v>96.940000000000012</v>
      </c>
      <c r="F195" s="4" t="s">
        <v>1700</v>
      </c>
    </row>
    <row r="196" spans="1:6" ht="15.75" customHeight="1" x14ac:dyDescent="0.3">
      <c r="A196" s="4" t="s">
        <v>449</v>
      </c>
      <c r="B196" s="4" t="s">
        <v>1672</v>
      </c>
      <c r="C196" s="15">
        <v>44747</v>
      </c>
      <c r="D196" s="4">
        <v>542</v>
      </c>
      <c r="E196" s="4">
        <v>180.23999999999998</v>
      </c>
      <c r="F196" s="4" t="s">
        <v>1701</v>
      </c>
    </row>
    <row r="197" spans="1:6" ht="15.75" customHeight="1" x14ac:dyDescent="0.3">
      <c r="A197" s="4" t="s">
        <v>451</v>
      </c>
      <c r="B197" s="4" t="s">
        <v>1675</v>
      </c>
      <c r="C197" s="15">
        <v>44764</v>
      </c>
      <c r="D197" s="4">
        <v>522</v>
      </c>
      <c r="E197" s="4">
        <v>207.73</v>
      </c>
      <c r="F197" s="4" t="s">
        <v>1702</v>
      </c>
    </row>
    <row r="198" spans="1:6" ht="15.75" customHeight="1" x14ac:dyDescent="0.3">
      <c r="A198" s="4" t="s">
        <v>453</v>
      </c>
      <c r="B198" s="4" t="s">
        <v>1677</v>
      </c>
      <c r="C198" s="15">
        <v>44735</v>
      </c>
      <c r="D198" s="4">
        <v>491</v>
      </c>
      <c r="E198" s="4">
        <v>410.09</v>
      </c>
      <c r="F198" s="4" t="s">
        <v>1699</v>
      </c>
    </row>
    <row r="199" spans="1:6" ht="15.75" customHeight="1" x14ac:dyDescent="0.3">
      <c r="A199" s="4" t="s">
        <v>455</v>
      </c>
      <c r="B199" s="4" t="s">
        <v>1669</v>
      </c>
      <c r="C199" s="15">
        <v>44737</v>
      </c>
      <c r="D199" s="4">
        <v>753</v>
      </c>
      <c r="E199" s="4">
        <v>6.58</v>
      </c>
      <c r="F199" s="4" t="s">
        <v>1700</v>
      </c>
    </row>
    <row r="200" spans="1:6" ht="15.75" customHeight="1" x14ac:dyDescent="0.3">
      <c r="A200" s="4" t="s">
        <v>457</v>
      </c>
      <c r="B200" s="4" t="s">
        <v>1672</v>
      </c>
      <c r="C200" s="15">
        <v>44749</v>
      </c>
      <c r="D200" s="4">
        <v>812</v>
      </c>
      <c r="E200" s="4">
        <v>771.99</v>
      </c>
      <c r="F200" s="4" t="s">
        <v>1701</v>
      </c>
    </row>
    <row r="201" spans="1:6" ht="15.75" customHeight="1" x14ac:dyDescent="0.3">
      <c r="A201" s="4" t="s">
        <v>459</v>
      </c>
      <c r="B201" s="4" t="s">
        <v>1675</v>
      </c>
      <c r="C201" s="15">
        <v>44729</v>
      </c>
      <c r="D201" s="4">
        <v>884</v>
      </c>
      <c r="E201" s="4">
        <v>57.559999999999995</v>
      </c>
      <c r="F201" s="4" t="s">
        <v>1702</v>
      </c>
    </row>
    <row r="202" spans="1:6" ht="15.75" customHeight="1" x14ac:dyDescent="0.3">
      <c r="A202" s="4" t="s">
        <v>461</v>
      </c>
      <c r="B202" s="4" t="s">
        <v>1677</v>
      </c>
      <c r="C202" s="15">
        <v>44738</v>
      </c>
      <c r="D202" s="4">
        <v>815</v>
      </c>
      <c r="E202" s="4">
        <v>356.75</v>
      </c>
      <c r="F202" s="4" t="s">
        <v>1699</v>
      </c>
    </row>
    <row r="203" spans="1:6" ht="15.75" customHeight="1" x14ac:dyDescent="0.3">
      <c r="A203" s="4" t="s">
        <v>463</v>
      </c>
      <c r="B203" s="4" t="s">
        <v>1679</v>
      </c>
      <c r="C203" s="15">
        <v>44740</v>
      </c>
      <c r="D203" s="4">
        <v>422</v>
      </c>
      <c r="E203" s="4">
        <v>176.63</v>
      </c>
      <c r="F203" s="4" t="s">
        <v>1700</v>
      </c>
    </row>
    <row r="204" spans="1:6" ht="15.75" customHeight="1" x14ac:dyDescent="0.3">
      <c r="A204" s="4" t="s">
        <v>465</v>
      </c>
      <c r="B204" s="4" t="s">
        <v>1681</v>
      </c>
      <c r="C204" s="15">
        <v>44755</v>
      </c>
      <c r="D204" s="4">
        <v>667</v>
      </c>
      <c r="E204" s="4">
        <v>258.95999999999998</v>
      </c>
      <c r="F204" s="4" t="s">
        <v>1701</v>
      </c>
    </row>
    <row r="205" spans="1:6" ht="15.75" customHeight="1" x14ac:dyDescent="0.3">
      <c r="A205" s="4" t="s">
        <v>467</v>
      </c>
      <c r="B205" s="4" t="s">
        <v>1669</v>
      </c>
      <c r="C205" s="15">
        <v>44755</v>
      </c>
      <c r="D205" s="4">
        <v>247</v>
      </c>
      <c r="E205" s="4">
        <v>186.32999999999998</v>
      </c>
      <c r="F205" s="4" t="s">
        <v>1702</v>
      </c>
    </row>
    <row r="206" spans="1:6" ht="15.75" customHeight="1" x14ac:dyDescent="0.3">
      <c r="A206" s="4" t="s">
        <v>469</v>
      </c>
      <c r="B206" s="4" t="s">
        <v>1672</v>
      </c>
      <c r="C206" s="15">
        <v>44764</v>
      </c>
      <c r="D206" s="4">
        <v>789</v>
      </c>
      <c r="E206" s="4">
        <v>485.93</v>
      </c>
      <c r="F206" s="4" t="s">
        <v>1699</v>
      </c>
    </row>
    <row r="207" spans="1:6" ht="15.75" customHeight="1" x14ac:dyDescent="0.3">
      <c r="A207" s="4" t="s">
        <v>471</v>
      </c>
      <c r="B207" s="4" t="s">
        <v>1675</v>
      </c>
      <c r="C207" s="15">
        <v>44735</v>
      </c>
      <c r="D207" s="4">
        <v>403</v>
      </c>
      <c r="E207" s="4">
        <v>322.43</v>
      </c>
      <c r="F207" s="4" t="s">
        <v>1700</v>
      </c>
    </row>
    <row r="208" spans="1:6" ht="15.75" customHeight="1" x14ac:dyDescent="0.3">
      <c r="A208" s="4" t="s">
        <v>473</v>
      </c>
      <c r="B208" s="4" t="s">
        <v>1677</v>
      </c>
      <c r="C208" s="15">
        <v>44734</v>
      </c>
      <c r="D208" s="4">
        <v>633</v>
      </c>
      <c r="E208" s="4">
        <v>431.89</v>
      </c>
      <c r="F208" s="4" t="s">
        <v>1701</v>
      </c>
    </row>
    <row r="209" spans="1:6" ht="15.75" customHeight="1" x14ac:dyDescent="0.3">
      <c r="A209" s="4" t="s">
        <v>475</v>
      </c>
      <c r="B209" s="4" t="s">
        <v>1669</v>
      </c>
      <c r="C209" s="15">
        <v>44728</v>
      </c>
      <c r="D209" s="4">
        <v>755</v>
      </c>
      <c r="E209" s="4">
        <v>12.45</v>
      </c>
      <c r="F209" s="4" t="s">
        <v>1702</v>
      </c>
    </row>
    <row r="210" spans="1:6" ht="15.75" customHeight="1" x14ac:dyDescent="0.3">
      <c r="A210" s="4" t="s">
        <v>477</v>
      </c>
      <c r="B210" s="4" t="s">
        <v>1672</v>
      </c>
      <c r="C210" s="15">
        <v>44739</v>
      </c>
      <c r="D210" s="4">
        <v>648</v>
      </c>
      <c r="E210" s="4">
        <v>149.54999999999998</v>
      </c>
      <c r="F210" s="4" t="s">
        <v>1699</v>
      </c>
    </row>
    <row r="211" spans="1:6" ht="15.75" customHeight="1" x14ac:dyDescent="0.3">
      <c r="A211" s="4" t="s">
        <v>479</v>
      </c>
      <c r="B211" s="4" t="s">
        <v>1675</v>
      </c>
      <c r="C211" s="15">
        <v>44765</v>
      </c>
      <c r="D211" s="4">
        <v>770</v>
      </c>
      <c r="E211" s="4">
        <v>17.12</v>
      </c>
      <c r="F211" s="4" t="s">
        <v>1700</v>
      </c>
    </row>
    <row r="212" spans="1:6" ht="15.75" customHeight="1" x14ac:dyDescent="0.3">
      <c r="A212" s="4" t="s">
        <v>481</v>
      </c>
      <c r="B212" s="4" t="s">
        <v>1677</v>
      </c>
      <c r="C212" s="15">
        <v>44740</v>
      </c>
      <c r="D212" s="4">
        <v>426</v>
      </c>
      <c r="E212" s="4">
        <v>307.59999999999997</v>
      </c>
      <c r="F212" s="4" t="s">
        <v>1701</v>
      </c>
    </row>
    <row r="213" spans="1:6" ht="15.75" customHeight="1" x14ac:dyDescent="0.3">
      <c r="A213" s="4" t="s">
        <v>483</v>
      </c>
      <c r="B213" s="4" t="s">
        <v>1679</v>
      </c>
      <c r="C213" s="15">
        <v>44734</v>
      </c>
      <c r="D213" s="4">
        <v>444</v>
      </c>
      <c r="E213" s="4">
        <v>293.34999999999997</v>
      </c>
      <c r="F213" s="4" t="s">
        <v>1702</v>
      </c>
    </row>
    <row r="214" spans="1:6" ht="15.75" customHeight="1" x14ac:dyDescent="0.3">
      <c r="A214" s="4" t="s">
        <v>485</v>
      </c>
      <c r="B214" s="4" t="s">
        <v>1669</v>
      </c>
      <c r="C214" s="15">
        <v>44727</v>
      </c>
      <c r="D214" s="4">
        <v>416</v>
      </c>
      <c r="E214" s="4">
        <v>58.449999999999996</v>
      </c>
      <c r="F214" s="4" t="s">
        <v>1699</v>
      </c>
    </row>
    <row r="215" spans="1:6" ht="15.75" customHeight="1" x14ac:dyDescent="0.3">
      <c r="A215" s="4" t="s">
        <v>487</v>
      </c>
      <c r="B215" s="4" t="s">
        <v>1672</v>
      </c>
      <c r="C215" s="15">
        <v>44737</v>
      </c>
      <c r="D215" s="4">
        <v>492</v>
      </c>
      <c r="E215" s="4">
        <v>186.34</v>
      </c>
      <c r="F215" s="4" t="s">
        <v>1700</v>
      </c>
    </row>
    <row r="216" spans="1:6" ht="15.75" customHeight="1" x14ac:dyDescent="0.3">
      <c r="A216" s="4" t="s">
        <v>489</v>
      </c>
      <c r="B216" s="4" t="s">
        <v>1675</v>
      </c>
      <c r="C216" s="15">
        <v>44747</v>
      </c>
      <c r="D216" s="4">
        <v>445</v>
      </c>
      <c r="E216" s="4">
        <v>318.25</v>
      </c>
      <c r="F216" s="4" t="s">
        <v>1701</v>
      </c>
    </row>
    <row r="217" spans="1:6" ht="15.75" customHeight="1" x14ac:dyDescent="0.3">
      <c r="A217" s="4" t="s">
        <v>491</v>
      </c>
      <c r="B217" s="4" t="s">
        <v>1677</v>
      </c>
      <c r="C217" s="15">
        <v>44754</v>
      </c>
      <c r="D217" s="4">
        <v>804</v>
      </c>
      <c r="E217" s="4">
        <v>172.16</v>
      </c>
      <c r="F217" s="4" t="s">
        <v>1702</v>
      </c>
    </row>
    <row r="218" spans="1:6" ht="15.75" customHeight="1" x14ac:dyDescent="0.3">
      <c r="A218" s="4" t="s">
        <v>493</v>
      </c>
      <c r="B218" s="4" t="s">
        <v>1669</v>
      </c>
      <c r="C218" s="15">
        <v>44760</v>
      </c>
      <c r="D218" s="4">
        <v>401</v>
      </c>
      <c r="E218" s="4">
        <v>65.990000000000009</v>
      </c>
      <c r="F218" s="4" t="s">
        <v>1699</v>
      </c>
    </row>
    <row r="219" spans="1:6" ht="15.75" customHeight="1" x14ac:dyDescent="0.3">
      <c r="A219" s="4" t="s">
        <v>495</v>
      </c>
      <c r="B219" s="4" t="s">
        <v>1672</v>
      </c>
      <c r="C219" s="15">
        <v>44759</v>
      </c>
      <c r="D219" s="4">
        <v>260</v>
      </c>
      <c r="E219" s="4">
        <v>66.740000000000009</v>
      </c>
      <c r="F219" s="4" t="s">
        <v>1700</v>
      </c>
    </row>
    <row r="220" spans="1:6" ht="15.75" customHeight="1" x14ac:dyDescent="0.3">
      <c r="A220" s="4" t="s">
        <v>497</v>
      </c>
      <c r="B220" s="4" t="s">
        <v>1675</v>
      </c>
      <c r="C220" s="15">
        <v>44735</v>
      </c>
      <c r="D220" s="4">
        <v>714</v>
      </c>
      <c r="E220" s="4">
        <v>643.75</v>
      </c>
      <c r="F220" s="4" t="s">
        <v>1701</v>
      </c>
    </row>
    <row r="221" spans="1:6" ht="15.75" customHeight="1" x14ac:dyDescent="0.3">
      <c r="A221" s="4" t="s">
        <v>499</v>
      </c>
      <c r="B221" s="4" t="s">
        <v>1677</v>
      </c>
      <c r="C221" s="15">
        <v>44734</v>
      </c>
      <c r="D221" s="4">
        <v>255</v>
      </c>
      <c r="E221" s="4">
        <v>81.650000000000006</v>
      </c>
      <c r="F221" s="4" t="s">
        <v>1702</v>
      </c>
    </row>
    <row r="222" spans="1:6" ht="15.75" customHeight="1" x14ac:dyDescent="0.3">
      <c r="A222" s="4" t="s">
        <v>501</v>
      </c>
      <c r="B222" s="4" t="s">
        <v>1679</v>
      </c>
      <c r="C222" s="15">
        <v>44753</v>
      </c>
      <c r="D222" s="4">
        <v>536</v>
      </c>
      <c r="E222" s="4">
        <v>72.36</v>
      </c>
      <c r="F222" s="4" t="s">
        <v>1699</v>
      </c>
    </row>
    <row r="223" spans="1:6" ht="15.75" customHeight="1" x14ac:dyDescent="0.3">
      <c r="A223" s="4" t="s">
        <v>503</v>
      </c>
      <c r="B223" s="4" t="s">
        <v>1681</v>
      </c>
      <c r="C223" s="15">
        <v>44739</v>
      </c>
      <c r="D223" s="4">
        <v>473</v>
      </c>
      <c r="E223" s="4">
        <v>434.17</v>
      </c>
      <c r="F223" s="4" t="s">
        <v>1700</v>
      </c>
    </row>
    <row r="224" spans="1:6" ht="15.75" customHeight="1" x14ac:dyDescent="0.3">
      <c r="A224" s="4" t="s">
        <v>505</v>
      </c>
      <c r="B224" s="4" t="s">
        <v>1669</v>
      </c>
      <c r="C224" s="15">
        <v>44740</v>
      </c>
      <c r="D224" s="4">
        <v>245</v>
      </c>
      <c r="E224" s="4">
        <v>240.16</v>
      </c>
      <c r="F224" s="4" t="s">
        <v>1701</v>
      </c>
    </row>
    <row r="225" spans="1:6" ht="15.75" customHeight="1" x14ac:dyDescent="0.3">
      <c r="A225" s="4" t="s">
        <v>507</v>
      </c>
      <c r="B225" s="4" t="s">
        <v>1672</v>
      </c>
      <c r="C225" s="15">
        <v>44748</v>
      </c>
      <c r="D225" s="4">
        <v>487</v>
      </c>
      <c r="E225" s="4">
        <v>32.809999999999995</v>
      </c>
      <c r="F225" s="4" t="s">
        <v>1702</v>
      </c>
    </row>
    <row r="226" spans="1:6" ht="15.75" customHeight="1" x14ac:dyDescent="0.3">
      <c r="A226" s="4" t="s">
        <v>509</v>
      </c>
      <c r="B226" s="4" t="s">
        <v>1675</v>
      </c>
      <c r="C226" s="15">
        <v>44731</v>
      </c>
      <c r="D226" s="4">
        <v>416</v>
      </c>
      <c r="E226" s="4">
        <v>207.62</v>
      </c>
      <c r="F226" s="4" t="s">
        <v>1699</v>
      </c>
    </row>
    <row r="227" spans="1:6" ht="15.75" customHeight="1" x14ac:dyDescent="0.3">
      <c r="A227" s="4" t="s">
        <v>511</v>
      </c>
      <c r="B227" s="4" t="s">
        <v>1677</v>
      </c>
      <c r="C227" s="15">
        <v>44763</v>
      </c>
      <c r="D227" s="4">
        <v>688</v>
      </c>
      <c r="E227" s="4">
        <v>422.89</v>
      </c>
      <c r="F227" s="4" t="s">
        <v>1700</v>
      </c>
    </row>
    <row r="228" spans="1:6" ht="15.75" customHeight="1" x14ac:dyDescent="0.3">
      <c r="A228" s="4" t="s">
        <v>513</v>
      </c>
      <c r="B228" s="4" t="s">
        <v>1669</v>
      </c>
      <c r="C228" s="15">
        <v>44733</v>
      </c>
      <c r="D228" s="4">
        <v>516</v>
      </c>
      <c r="E228" s="4">
        <v>488.34999999999997</v>
      </c>
      <c r="F228" s="4" t="s">
        <v>1701</v>
      </c>
    </row>
    <row r="229" spans="1:6" ht="15.75" customHeight="1" x14ac:dyDescent="0.3">
      <c r="A229" s="4" t="s">
        <v>515</v>
      </c>
      <c r="B229" s="4" t="s">
        <v>1672</v>
      </c>
      <c r="C229" s="15">
        <v>44746</v>
      </c>
      <c r="D229" s="4">
        <v>630</v>
      </c>
      <c r="E229" s="4">
        <v>599.56999999999994</v>
      </c>
      <c r="F229" s="4" t="s">
        <v>1702</v>
      </c>
    </row>
    <row r="230" spans="1:6" ht="15.75" customHeight="1" x14ac:dyDescent="0.3">
      <c r="A230" s="4" t="s">
        <v>517</v>
      </c>
      <c r="B230" s="4" t="s">
        <v>1675</v>
      </c>
      <c r="C230" s="15">
        <v>44755</v>
      </c>
      <c r="D230" s="4">
        <v>387</v>
      </c>
      <c r="E230" s="4">
        <v>216.57</v>
      </c>
      <c r="F230" s="4" t="s">
        <v>1699</v>
      </c>
    </row>
    <row r="231" spans="1:6" ht="15.75" customHeight="1" x14ac:dyDescent="0.3">
      <c r="A231" s="4" t="s">
        <v>519</v>
      </c>
      <c r="B231" s="4" t="s">
        <v>1677</v>
      </c>
      <c r="C231" s="15">
        <v>44755</v>
      </c>
      <c r="D231" s="4">
        <v>292</v>
      </c>
      <c r="E231" s="4">
        <v>236.54</v>
      </c>
      <c r="F231" s="4" t="s">
        <v>1700</v>
      </c>
    </row>
    <row r="232" spans="1:6" ht="15.75" customHeight="1" x14ac:dyDescent="0.3">
      <c r="A232" s="4" t="s">
        <v>521</v>
      </c>
      <c r="B232" s="4" t="s">
        <v>1669</v>
      </c>
      <c r="C232" s="15">
        <v>44727</v>
      </c>
      <c r="D232" s="4">
        <v>873</v>
      </c>
      <c r="E232" s="4">
        <v>309.48</v>
      </c>
      <c r="F232" s="4" t="s">
        <v>1701</v>
      </c>
    </row>
    <row r="233" spans="1:6" ht="15.75" customHeight="1" x14ac:dyDescent="0.3">
      <c r="A233" s="4" t="s">
        <v>523</v>
      </c>
      <c r="B233" s="4" t="s">
        <v>1672</v>
      </c>
      <c r="C233" s="15">
        <v>44746</v>
      </c>
      <c r="D233" s="4">
        <v>704</v>
      </c>
      <c r="E233" s="4">
        <v>245.67</v>
      </c>
      <c r="F233" s="4" t="s">
        <v>1702</v>
      </c>
    </row>
    <row r="234" spans="1:6" ht="15.75" customHeight="1" x14ac:dyDescent="0.3">
      <c r="A234" s="4" t="s">
        <v>525</v>
      </c>
      <c r="B234" s="4" t="s">
        <v>1675</v>
      </c>
      <c r="C234" s="15">
        <v>44740</v>
      </c>
      <c r="D234" s="4">
        <v>494</v>
      </c>
      <c r="E234" s="4">
        <v>258.27</v>
      </c>
      <c r="F234" s="4" t="s">
        <v>1699</v>
      </c>
    </row>
    <row r="235" spans="1:6" ht="15.75" customHeight="1" x14ac:dyDescent="0.3">
      <c r="A235" s="4" t="s">
        <v>527</v>
      </c>
      <c r="B235" s="4" t="s">
        <v>1677</v>
      </c>
      <c r="C235" s="15">
        <v>44743</v>
      </c>
      <c r="D235" s="4">
        <v>421</v>
      </c>
      <c r="E235" s="4">
        <v>293.09999999999997</v>
      </c>
      <c r="F235" s="4" t="s">
        <v>1700</v>
      </c>
    </row>
    <row r="236" spans="1:6" ht="15.75" customHeight="1" x14ac:dyDescent="0.3">
      <c r="A236" s="4" t="s">
        <v>529</v>
      </c>
      <c r="B236" s="4" t="s">
        <v>1669</v>
      </c>
      <c r="C236" s="15">
        <v>44737</v>
      </c>
      <c r="D236" s="4">
        <v>396</v>
      </c>
      <c r="E236" s="4">
        <v>220.32999999999998</v>
      </c>
      <c r="F236" s="4" t="s">
        <v>1701</v>
      </c>
    </row>
    <row r="237" spans="1:6" ht="15.75" customHeight="1" x14ac:dyDescent="0.3">
      <c r="A237" s="4" t="s">
        <v>531</v>
      </c>
      <c r="B237" s="4" t="s">
        <v>1672</v>
      </c>
      <c r="C237" s="15">
        <v>44757</v>
      </c>
      <c r="D237" s="4">
        <v>532</v>
      </c>
      <c r="E237" s="4">
        <v>41.57</v>
      </c>
      <c r="F237" s="4" t="s">
        <v>1702</v>
      </c>
    </row>
    <row r="238" spans="1:6" ht="15.75" customHeight="1" x14ac:dyDescent="0.3">
      <c r="A238" s="4" t="s">
        <v>533</v>
      </c>
      <c r="B238" s="4" t="s">
        <v>1675</v>
      </c>
      <c r="C238" s="15">
        <v>44745</v>
      </c>
      <c r="D238" s="4">
        <v>268</v>
      </c>
      <c r="E238" s="4">
        <v>101.26</v>
      </c>
      <c r="F238" s="4" t="s">
        <v>1699</v>
      </c>
    </row>
    <row r="239" spans="1:6" ht="15.75" customHeight="1" x14ac:dyDescent="0.3">
      <c r="A239" s="4" t="s">
        <v>535</v>
      </c>
      <c r="B239" s="4" t="s">
        <v>1677</v>
      </c>
      <c r="C239" s="15">
        <v>44760</v>
      </c>
      <c r="D239" s="4">
        <v>898</v>
      </c>
      <c r="E239" s="4">
        <v>307.13</v>
      </c>
      <c r="F239" s="4" t="s">
        <v>1700</v>
      </c>
    </row>
    <row r="240" spans="1:6" ht="15.75" customHeight="1" x14ac:dyDescent="0.3">
      <c r="A240" s="4" t="s">
        <v>537</v>
      </c>
      <c r="B240" s="4" t="s">
        <v>1679</v>
      </c>
      <c r="C240" s="15">
        <v>44750</v>
      </c>
      <c r="D240" s="4">
        <v>674</v>
      </c>
      <c r="E240" s="4">
        <v>625.05999999999995</v>
      </c>
      <c r="F240" s="4" t="s">
        <v>1701</v>
      </c>
    </row>
    <row r="241" spans="1:6" ht="15.75" customHeight="1" x14ac:dyDescent="0.3">
      <c r="A241" s="4" t="s">
        <v>539</v>
      </c>
      <c r="B241" s="4" t="s">
        <v>1669</v>
      </c>
      <c r="C241" s="15">
        <v>44742</v>
      </c>
      <c r="D241" s="4">
        <v>418</v>
      </c>
      <c r="E241" s="4">
        <v>405.21</v>
      </c>
      <c r="F241" s="4" t="s">
        <v>1702</v>
      </c>
    </row>
    <row r="242" spans="1:6" ht="15.75" customHeight="1" x14ac:dyDescent="0.3">
      <c r="A242" s="4" t="s">
        <v>541</v>
      </c>
      <c r="B242" s="4" t="s">
        <v>1672</v>
      </c>
      <c r="C242" s="15">
        <v>44754</v>
      </c>
      <c r="D242" s="4">
        <v>363</v>
      </c>
      <c r="E242" s="4">
        <v>88.600000000000009</v>
      </c>
      <c r="F242" s="4" t="s">
        <v>1699</v>
      </c>
    </row>
    <row r="243" spans="1:6" ht="15.75" customHeight="1" x14ac:dyDescent="0.3">
      <c r="A243" s="4" t="s">
        <v>543</v>
      </c>
      <c r="B243" s="4" t="s">
        <v>1675</v>
      </c>
      <c r="C243" s="15">
        <v>44746</v>
      </c>
      <c r="D243" s="4">
        <v>381</v>
      </c>
      <c r="E243" s="4">
        <v>354.74</v>
      </c>
      <c r="F243" s="4" t="s">
        <v>1700</v>
      </c>
    </row>
    <row r="244" spans="1:6" ht="15.75" customHeight="1" x14ac:dyDescent="0.3">
      <c r="A244" s="4" t="s">
        <v>545</v>
      </c>
      <c r="B244" s="4" t="s">
        <v>1677</v>
      </c>
      <c r="C244" s="15">
        <v>44752</v>
      </c>
      <c r="D244" s="4">
        <v>506</v>
      </c>
      <c r="E244" s="4">
        <v>341.90999999999997</v>
      </c>
      <c r="F244" s="4" t="s">
        <v>1701</v>
      </c>
    </row>
    <row r="245" spans="1:6" ht="15.75" customHeight="1" x14ac:dyDescent="0.3">
      <c r="A245" s="4" t="s">
        <v>547</v>
      </c>
      <c r="B245" s="4" t="s">
        <v>1669</v>
      </c>
      <c r="C245" s="15">
        <v>44725</v>
      </c>
      <c r="D245" s="4">
        <v>478</v>
      </c>
      <c r="E245" s="4">
        <v>435.90999999999997</v>
      </c>
      <c r="F245" s="4" t="s">
        <v>1702</v>
      </c>
    </row>
    <row r="246" spans="1:6" ht="15.75" customHeight="1" x14ac:dyDescent="0.3">
      <c r="A246" s="4" t="s">
        <v>549</v>
      </c>
      <c r="B246" s="4" t="s">
        <v>1672</v>
      </c>
      <c r="C246" s="15">
        <v>44734</v>
      </c>
      <c r="D246" s="4">
        <v>833</v>
      </c>
      <c r="E246" s="4">
        <v>385.8</v>
      </c>
      <c r="F246" s="4" t="s">
        <v>1699</v>
      </c>
    </row>
    <row r="247" spans="1:6" ht="15.75" customHeight="1" x14ac:dyDescent="0.3">
      <c r="A247" s="4" t="s">
        <v>551</v>
      </c>
      <c r="B247" s="4" t="s">
        <v>1675</v>
      </c>
      <c r="C247" s="15">
        <v>44761</v>
      </c>
      <c r="D247" s="4">
        <v>327</v>
      </c>
      <c r="E247" s="4">
        <v>17.510000000000002</v>
      </c>
      <c r="F247" s="4" t="s">
        <v>1700</v>
      </c>
    </row>
    <row r="248" spans="1:6" ht="15.75" customHeight="1" x14ac:dyDescent="0.3">
      <c r="A248" s="4" t="s">
        <v>553</v>
      </c>
      <c r="B248" s="4" t="s">
        <v>1677</v>
      </c>
      <c r="C248" s="15">
        <v>44735</v>
      </c>
      <c r="D248" s="4">
        <v>253</v>
      </c>
      <c r="E248" s="4">
        <v>25.650000000000002</v>
      </c>
      <c r="F248" s="4" t="s">
        <v>1701</v>
      </c>
    </row>
    <row r="249" spans="1:6" ht="15.75" customHeight="1" x14ac:dyDescent="0.3">
      <c r="A249" s="4" t="s">
        <v>555</v>
      </c>
      <c r="B249" s="4" t="s">
        <v>1679</v>
      </c>
      <c r="C249" s="15">
        <v>44753</v>
      </c>
      <c r="D249" s="4">
        <v>591</v>
      </c>
      <c r="E249" s="4">
        <v>91.100000000000009</v>
      </c>
      <c r="F249" s="4" t="s">
        <v>1702</v>
      </c>
    </row>
    <row r="250" spans="1:6" ht="15.75" customHeight="1" x14ac:dyDescent="0.3">
      <c r="A250" s="4" t="s">
        <v>557</v>
      </c>
      <c r="B250" s="4" t="s">
        <v>1681</v>
      </c>
      <c r="C250" s="15">
        <v>44732</v>
      </c>
      <c r="D250" s="4">
        <v>360</v>
      </c>
      <c r="E250" s="4">
        <v>356.94</v>
      </c>
      <c r="F250" s="4" t="s">
        <v>1699</v>
      </c>
    </row>
    <row r="251" spans="1:6" ht="15.75" customHeight="1" x14ac:dyDescent="0.3">
      <c r="A251" s="4" t="s">
        <v>559</v>
      </c>
      <c r="B251" s="4" t="s">
        <v>1669</v>
      </c>
      <c r="C251" s="15">
        <v>44748</v>
      </c>
      <c r="D251" s="4">
        <v>290</v>
      </c>
      <c r="E251" s="4">
        <v>77.7</v>
      </c>
      <c r="F251" s="4" t="s">
        <v>1700</v>
      </c>
    </row>
    <row r="252" spans="1:6" ht="15.75" customHeight="1" x14ac:dyDescent="0.3">
      <c r="A252" s="4" t="s">
        <v>561</v>
      </c>
      <c r="B252" s="4" t="s">
        <v>1672</v>
      </c>
      <c r="C252" s="15">
        <v>44731</v>
      </c>
      <c r="D252" s="4">
        <v>474</v>
      </c>
      <c r="E252" s="4">
        <v>319.48</v>
      </c>
      <c r="F252" s="4" t="s">
        <v>1701</v>
      </c>
    </row>
    <row r="253" spans="1:6" ht="15.75" customHeight="1" x14ac:dyDescent="0.3">
      <c r="A253" s="4" t="s">
        <v>563</v>
      </c>
      <c r="B253" s="4" t="s">
        <v>1675</v>
      </c>
      <c r="C253" s="15">
        <v>44725</v>
      </c>
      <c r="D253" s="4">
        <v>375</v>
      </c>
      <c r="E253" s="4">
        <v>40.43</v>
      </c>
      <c r="F253" s="4" t="s">
        <v>1702</v>
      </c>
    </row>
    <row r="254" spans="1:6" ht="15.75" customHeight="1" x14ac:dyDescent="0.3">
      <c r="A254" s="4" t="s">
        <v>565</v>
      </c>
      <c r="B254" s="4" t="s">
        <v>1677</v>
      </c>
      <c r="C254" s="15">
        <v>44753</v>
      </c>
      <c r="D254" s="4">
        <v>576</v>
      </c>
      <c r="E254" s="4">
        <v>37.919999999999995</v>
      </c>
      <c r="F254" s="4" t="s">
        <v>1699</v>
      </c>
    </row>
    <row r="255" spans="1:6" ht="15.75" customHeight="1" x14ac:dyDescent="0.3">
      <c r="A255" s="4" t="s">
        <v>567</v>
      </c>
      <c r="B255" s="4" t="s">
        <v>1669</v>
      </c>
      <c r="C255" s="15">
        <v>44738</v>
      </c>
      <c r="D255" s="4">
        <v>778</v>
      </c>
      <c r="E255" s="4">
        <v>281.39</v>
      </c>
      <c r="F255" s="4" t="s">
        <v>1700</v>
      </c>
    </row>
    <row r="256" spans="1:6" ht="15.75" customHeight="1" x14ac:dyDescent="0.3">
      <c r="A256" s="4" t="s">
        <v>569</v>
      </c>
      <c r="B256" s="4" t="s">
        <v>1672</v>
      </c>
      <c r="C256" s="15">
        <v>44762</v>
      </c>
      <c r="D256" s="4">
        <v>584</v>
      </c>
      <c r="E256" s="4">
        <v>91.17</v>
      </c>
      <c r="F256" s="4" t="s">
        <v>1701</v>
      </c>
    </row>
    <row r="257" spans="1:6" ht="15.75" customHeight="1" x14ac:dyDescent="0.3">
      <c r="A257" s="4" t="s">
        <v>571</v>
      </c>
      <c r="B257" s="4" t="s">
        <v>1675</v>
      </c>
      <c r="C257" s="15">
        <v>44756</v>
      </c>
      <c r="D257" s="4">
        <v>467</v>
      </c>
      <c r="E257" s="4">
        <v>55.55</v>
      </c>
      <c r="F257" s="4" t="s">
        <v>1702</v>
      </c>
    </row>
    <row r="258" spans="1:6" ht="15.75" customHeight="1" x14ac:dyDescent="0.3">
      <c r="A258" s="4" t="s">
        <v>573</v>
      </c>
      <c r="B258" s="4" t="s">
        <v>1677</v>
      </c>
      <c r="C258" s="15">
        <v>44744</v>
      </c>
      <c r="D258" s="4">
        <v>701</v>
      </c>
      <c r="E258" s="4">
        <v>660.2</v>
      </c>
      <c r="F258" s="4" t="s">
        <v>1699</v>
      </c>
    </row>
    <row r="259" spans="1:6" ht="15.75" customHeight="1" x14ac:dyDescent="0.3">
      <c r="A259" s="4" t="s">
        <v>575</v>
      </c>
      <c r="B259" s="4" t="s">
        <v>1679</v>
      </c>
      <c r="C259" s="15">
        <v>44753</v>
      </c>
      <c r="D259" s="4">
        <v>308</v>
      </c>
      <c r="E259" s="4">
        <v>253.26</v>
      </c>
      <c r="F259" s="4" t="s">
        <v>1700</v>
      </c>
    </row>
    <row r="260" spans="1:6" ht="15.75" customHeight="1" x14ac:dyDescent="0.3">
      <c r="A260" s="4" t="s">
        <v>577</v>
      </c>
      <c r="B260" s="4" t="s">
        <v>1669</v>
      </c>
      <c r="C260" s="15">
        <v>44762</v>
      </c>
      <c r="D260" s="4">
        <v>722</v>
      </c>
      <c r="E260" s="4">
        <v>11.18</v>
      </c>
      <c r="F260" s="4" t="s">
        <v>1701</v>
      </c>
    </row>
    <row r="261" spans="1:6" ht="15.75" customHeight="1" x14ac:dyDescent="0.3">
      <c r="A261" s="4" t="s">
        <v>579</v>
      </c>
      <c r="B261" s="4" t="s">
        <v>1672</v>
      </c>
      <c r="C261" s="15">
        <v>44740</v>
      </c>
      <c r="D261" s="4">
        <v>204</v>
      </c>
      <c r="E261" s="4">
        <v>116.29</v>
      </c>
      <c r="F261" s="4" t="s">
        <v>1702</v>
      </c>
    </row>
    <row r="262" spans="1:6" ht="15.75" customHeight="1" x14ac:dyDescent="0.3">
      <c r="A262" s="4" t="s">
        <v>581</v>
      </c>
      <c r="B262" s="4" t="s">
        <v>1675</v>
      </c>
      <c r="C262" s="15">
        <v>44729</v>
      </c>
      <c r="D262" s="4">
        <v>660</v>
      </c>
      <c r="E262" s="4">
        <v>146.32</v>
      </c>
      <c r="F262" s="4" t="s">
        <v>1699</v>
      </c>
    </row>
    <row r="263" spans="1:6" ht="15.75" customHeight="1" x14ac:dyDescent="0.3">
      <c r="A263" s="4" t="s">
        <v>583</v>
      </c>
      <c r="B263" s="4" t="s">
        <v>1677</v>
      </c>
      <c r="C263" s="15">
        <v>44727</v>
      </c>
      <c r="D263" s="4">
        <v>786</v>
      </c>
      <c r="E263" s="4">
        <v>128.34</v>
      </c>
      <c r="F263" s="4" t="s">
        <v>1700</v>
      </c>
    </row>
    <row r="264" spans="1:6" ht="15.75" customHeight="1" x14ac:dyDescent="0.3">
      <c r="A264" s="4" t="s">
        <v>585</v>
      </c>
      <c r="B264" s="4" t="s">
        <v>1669</v>
      </c>
      <c r="C264" s="15">
        <v>44734</v>
      </c>
      <c r="D264" s="4">
        <v>635</v>
      </c>
      <c r="E264" s="4">
        <v>453.59999999999997</v>
      </c>
      <c r="F264" s="4" t="s">
        <v>1701</v>
      </c>
    </row>
    <row r="265" spans="1:6" ht="15.75" customHeight="1" x14ac:dyDescent="0.3">
      <c r="A265" s="4" t="s">
        <v>587</v>
      </c>
      <c r="B265" s="4" t="s">
        <v>1672</v>
      </c>
      <c r="C265" s="15">
        <v>44744</v>
      </c>
      <c r="D265" s="4">
        <v>434</v>
      </c>
      <c r="E265" s="4">
        <v>252.38</v>
      </c>
      <c r="F265" s="4" t="s">
        <v>1702</v>
      </c>
    </row>
    <row r="266" spans="1:6" ht="15.75" customHeight="1" x14ac:dyDescent="0.3">
      <c r="A266" s="4" t="s">
        <v>589</v>
      </c>
      <c r="B266" s="4" t="s">
        <v>1675</v>
      </c>
      <c r="C266" s="15">
        <v>44737</v>
      </c>
      <c r="D266" s="4">
        <v>270</v>
      </c>
      <c r="E266" s="4">
        <v>253.87</v>
      </c>
      <c r="F266" s="4" t="s">
        <v>1699</v>
      </c>
    </row>
    <row r="267" spans="1:6" ht="15.75" customHeight="1" x14ac:dyDescent="0.3">
      <c r="A267" s="4" t="s">
        <v>591</v>
      </c>
      <c r="B267" s="4" t="s">
        <v>1677</v>
      </c>
      <c r="C267" s="15">
        <v>44752</v>
      </c>
      <c r="D267" s="4">
        <v>360</v>
      </c>
      <c r="E267" s="4">
        <v>308.51</v>
      </c>
      <c r="F267" s="4" t="s">
        <v>1700</v>
      </c>
    </row>
    <row r="268" spans="1:6" ht="15.75" customHeight="1" x14ac:dyDescent="0.3">
      <c r="A268" s="4" t="s">
        <v>593</v>
      </c>
      <c r="B268" s="4" t="s">
        <v>1679</v>
      </c>
      <c r="C268" s="15">
        <v>44736</v>
      </c>
      <c r="D268" s="4">
        <v>352</v>
      </c>
      <c r="E268" s="4">
        <v>259.45</v>
      </c>
      <c r="F268" s="4" t="s">
        <v>1701</v>
      </c>
    </row>
    <row r="269" spans="1:6" ht="15.75" customHeight="1" x14ac:dyDescent="0.3">
      <c r="A269" s="4" t="s">
        <v>595</v>
      </c>
      <c r="B269" s="4" t="s">
        <v>1681</v>
      </c>
      <c r="C269" s="15">
        <v>44752</v>
      </c>
      <c r="D269" s="4">
        <v>477</v>
      </c>
      <c r="E269" s="4">
        <v>474.89</v>
      </c>
      <c r="F269" s="4" t="s">
        <v>1702</v>
      </c>
    </row>
    <row r="270" spans="1:6" ht="15.75" customHeight="1" x14ac:dyDescent="0.3">
      <c r="A270" s="4" t="s">
        <v>597</v>
      </c>
      <c r="B270" s="4" t="s">
        <v>1669</v>
      </c>
      <c r="C270" s="15">
        <v>44759</v>
      </c>
      <c r="D270" s="4">
        <v>578</v>
      </c>
      <c r="E270" s="4">
        <v>475.90999999999997</v>
      </c>
      <c r="F270" s="4" t="s">
        <v>1699</v>
      </c>
    </row>
    <row r="271" spans="1:6" ht="15.75" customHeight="1" x14ac:dyDescent="0.3">
      <c r="A271" s="4" t="s">
        <v>599</v>
      </c>
      <c r="B271" s="4" t="s">
        <v>1672</v>
      </c>
      <c r="C271" s="15">
        <v>44763</v>
      </c>
      <c r="D271" s="4">
        <v>851</v>
      </c>
      <c r="E271" s="4">
        <v>182.37</v>
      </c>
      <c r="F271" s="4" t="s">
        <v>1700</v>
      </c>
    </row>
    <row r="272" spans="1:6" ht="15.75" customHeight="1" x14ac:dyDescent="0.3">
      <c r="A272" s="4" t="s">
        <v>601</v>
      </c>
      <c r="B272" s="4" t="s">
        <v>1675</v>
      </c>
      <c r="C272" s="15">
        <v>44763</v>
      </c>
      <c r="D272" s="4">
        <v>391</v>
      </c>
      <c r="E272" s="4">
        <v>385.46</v>
      </c>
      <c r="F272" s="4" t="s">
        <v>1701</v>
      </c>
    </row>
    <row r="273" spans="1:6" ht="15.75" customHeight="1" x14ac:dyDescent="0.3">
      <c r="A273" s="4" t="s">
        <v>603</v>
      </c>
      <c r="B273" s="4" t="s">
        <v>1677</v>
      </c>
      <c r="C273" s="15">
        <v>44750</v>
      </c>
      <c r="D273" s="4">
        <v>722</v>
      </c>
      <c r="E273" s="4">
        <v>15.01</v>
      </c>
      <c r="F273" s="4" t="s">
        <v>1702</v>
      </c>
    </row>
    <row r="274" spans="1:6" ht="15.75" customHeight="1" x14ac:dyDescent="0.3">
      <c r="A274" s="4" t="s">
        <v>605</v>
      </c>
      <c r="B274" s="4" t="s">
        <v>1669</v>
      </c>
      <c r="C274" s="15">
        <v>44751</v>
      </c>
      <c r="D274" s="4">
        <v>560</v>
      </c>
      <c r="E274" s="4">
        <v>226.42</v>
      </c>
      <c r="F274" s="4" t="s">
        <v>1699</v>
      </c>
    </row>
    <row r="275" spans="1:6" ht="15.75" customHeight="1" x14ac:dyDescent="0.3">
      <c r="A275" s="4" t="s">
        <v>607</v>
      </c>
      <c r="B275" s="4" t="s">
        <v>1672</v>
      </c>
      <c r="C275" s="15">
        <v>44736</v>
      </c>
      <c r="D275" s="4">
        <v>363</v>
      </c>
      <c r="E275" s="4">
        <v>313.02</v>
      </c>
      <c r="F275" s="4" t="s">
        <v>1700</v>
      </c>
    </row>
    <row r="276" spans="1:6" ht="15.75" customHeight="1" x14ac:dyDescent="0.3">
      <c r="A276" s="4" t="s">
        <v>609</v>
      </c>
      <c r="B276" s="4" t="s">
        <v>1675</v>
      </c>
      <c r="C276" s="15">
        <v>44737</v>
      </c>
      <c r="D276" s="4">
        <v>745</v>
      </c>
      <c r="E276" s="4">
        <v>151</v>
      </c>
      <c r="F276" s="4" t="s">
        <v>1701</v>
      </c>
    </row>
    <row r="277" spans="1:6" ht="15.75" customHeight="1" x14ac:dyDescent="0.3">
      <c r="A277" s="4" t="s">
        <v>611</v>
      </c>
      <c r="B277" s="4" t="s">
        <v>1677</v>
      </c>
      <c r="C277" s="15">
        <v>44744</v>
      </c>
      <c r="D277" s="4">
        <v>396</v>
      </c>
      <c r="E277" s="4">
        <v>169.17999999999998</v>
      </c>
      <c r="F277" s="4" t="s">
        <v>1702</v>
      </c>
    </row>
    <row r="278" spans="1:6" ht="15.75" customHeight="1" x14ac:dyDescent="0.3">
      <c r="A278" s="4" t="s">
        <v>613</v>
      </c>
      <c r="B278" s="4" t="s">
        <v>1669</v>
      </c>
      <c r="C278" s="15">
        <v>44735</v>
      </c>
      <c r="D278" s="4">
        <v>827</v>
      </c>
      <c r="E278" s="4">
        <v>720.39</v>
      </c>
      <c r="F278" s="4" t="s">
        <v>1699</v>
      </c>
    </row>
    <row r="279" spans="1:6" ht="15.75" customHeight="1" x14ac:dyDescent="0.3">
      <c r="A279" s="4" t="s">
        <v>615</v>
      </c>
      <c r="B279" s="4" t="s">
        <v>1672</v>
      </c>
      <c r="C279" s="15">
        <v>44751</v>
      </c>
      <c r="D279" s="4">
        <v>349</v>
      </c>
      <c r="E279" s="4">
        <v>9.1999999999999993</v>
      </c>
      <c r="F279" s="4" t="s">
        <v>1700</v>
      </c>
    </row>
    <row r="280" spans="1:6" ht="15.75" customHeight="1" x14ac:dyDescent="0.3">
      <c r="A280" s="4" t="s">
        <v>617</v>
      </c>
      <c r="B280" s="4" t="s">
        <v>1675</v>
      </c>
      <c r="C280" s="15">
        <v>44726</v>
      </c>
      <c r="D280" s="4">
        <v>445</v>
      </c>
      <c r="E280" s="4">
        <v>346.07</v>
      </c>
      <c r="F280" s="4" t="s">
        <v>1701</v>
      </c>
    </row>
    <row r="281" spans="1:6" ht="15.75" customHeight="1" x14ac:dyDescent="0.3">
      <c r="A281" s="4" t="s">
        <v>619</v>
      </c>
      <c r="B281" s="4" t="s">
        <v>1677</v>
      </c>
      <c r="C281" s="15">
        <v>44749</v>
      </c>
      <c r="D281" s="4">
        <v>245</v>
      </c>
      <c r="E281" s="4">
        <v>168.28</v>
      </c>
      <c r="F281" s="4" t="s">
        <v>1702</v>
      </c>
    </row>
    <row r="282" spans="1:6" ht="15.75" customHeight="1" x14ac:dyDescent="0.3">
      <c r="A282" s="4" t="s">
        <v>621</v>
      </c>
      <c r="B282" s="4" t="s">
        <v>1669</v>
      </c>
      <c r="C282" s="15">
        <v>44734</v>
      </c>
      <c r="D282" s="4">
        <v>895</v>
      </c>
      <c r="E282" s="4">
        <v>521.51</v>
      </c>
      <c r="F282" s="4" t="s">
        <v>1699</v>
      </c>
    </row>
    <row r="283" spans="1:6" ht="15.75" customHeight="1" x14ac:dyDescent="0.3">
      <c r="A283" s="4" t="s">
        <v>623</v>
      </c>
      <c r="B283" s="4" t="s">
        <v>1672</v>
      </c>
      <c r="C283" s="15">
        <v>44726</v>
      </c>
      <c r="D283" s="4">
        <v>763</v>
      </c>
      <c r="E283" s="4">
        <v>338.32</v>
      </c>
      <c r="F283" s="4" t="s">
        <v>1700</v>
      </c>
    </row>
    <row r="284" spans="1:6" ht="15.75" customHeight="1" x14ac:dyDescent="0.3">
      <c r="A284" s="4" t="s">
        <v>625</v>
      </c>
      <c r="B284" s="4" t="s">
        <v>1675</v>
      </c>
      <c r="C284" s="15">
        <v>44743</v>
      </c>
      <c r="D284" s="4">
        <v>342</v>
      </c>
      <c r="E284" s="4">
        <v>43.01</v>
      </c>
      <c r="F284" s="4" t="s">
        <v>1701</v>
      </c>
    </row>
    <row r="285" spans="1:6" ht="15.75" customHeight="1" x14ac:dyDescent="0.3">
      <c r="A285" s="4" t="s">
        <v>627</v>
      </c>
      <c r="B285" s="4" t="s">
        <v>1677</v>
      </c>
      <c r="C285" s="15">
        <v>44742</v>
      </c>
      <c r="D285" s="4">
        <v>796</v>
      </c>
      <c r="E285" s="4">
        <v>465.21999999999997</v>
      </c>
      <c r="F285" s="4" t="s">
        <v>1702</v>
      </c>
    </row>
    <row r="286" spans="1:6" ht="15.75" customHeight="1" x14ac:dyDescent="0.3">
      <c r="A286" s="4" t="s">
        <v>629</v>
      </c>
      <c r="B286" s="4" t="s">
        <v>1679</v>
      </c>
      <c r="C286" s="15">
        <v>44747</v>
      </c>
      <c r="D286" s="4">
        <v>772</v>
      </c>
      <c r="E286" s="4">
        <v>156.48999999999998</v>
      </c>
      <c r="F286" s="4" t="s">
        <v>1699</v>
      </c>
    </row>
    <row r="287" spans="1:6" ht="15.75" customHeight="1" x14ac:dyDescent="0.3">
      <c r="A287" s="4" t="s">
        <v>631</v>
      </c>
      <c r="B287" s="4" t="s">
        <v>1669</v>
      </c>
      <c r="C287" s="15">
        <v>44764</v>
      </c>
      <c r="D287" s="4">
        <v>320</v>
      </c>
      <c r="E287" s="4">
        <v>110.69000000000001</v>
      </c>
      <c r="F287" s="4" t="s">
        <v>1700</v>
      </c>
    </row>
    <row r="288" spans="1:6" ht="15.75" customHeight="1" x14ac:dyDescent="0.3">
      <c r="A288" s="4" t="s">
        <v>633</v>
      </c>
      <c r="B288" s="4" t="s">
        <v>1672</v>
      </c>
      <c r="C288" s="15">
        <v>44735</v>
      </c>
      <c r="D288" s="4">
        <v>747</v>
      </c>
      <c r="E288" s="4">
        <v>335.13</v>
      </c>
      <c r="F288" s="4" t="s">
        <v>1701</v>
      </c>
    </row>
    <row r="289" spans="1:6" ht="15.75" customHeight="1" x14ac:dyDescent="0.3">
      <c r="A289" s="4" t="s">
        <v>635</v>
      </c>
      <c r="B289" s="4" t="s">
        <v>1675</v>
      </c>
      <c r="C289" s="15">
        <v>44737</v>
      </c>
      <c r="D289" s="4">
        <v>241</v>
      </c>
      <c r="E289" s="4">
        <v>99.29</v>
      </c>
      <c r="F289" s="4" t="s">
        <v>1702</v>
      </c>
    </row>
    <row r="290" spans="1:6" ht="15.75" customHeight="1" x14ac:dyDescent="0.3">
      <c r="A290" s="4" t="s">
        <v>637</v>
      </c>
      <c r="B290" s="4" t="s">
        <v>1677</v>
      </c>
      <c r="C290" s="15">
        <v>44749</v>
      </c>
      <c r="D290" s="4">
        <v>695</v>
      </c>
      <c r="E290" s="4">
        <v>546.36</v>
      </c>
      <c r="F290" s="4" t="s">
        <v>1699</v>
      </c>
    </row>
    <row r="291" spans="1:6" ht="15.75" customHeight="1" x14ac:dyDescent="0.3">
      <c r="A291" s="4" t="s">
        <v>639</v>
      </c>
      <c r="B291" s="4" t="s">
        <v>1669</v>
      </c>
      <c r="C291" s="15">
        <v>44729</v>
      </c>
      <c r="D291" s="4">
        <v>787</v>
      </c>
      <c r="E291" s="4">
        <v>646.08000000000004</v>
      </c>
      <c r="F291" s="4" t="s">
        <v>1700</v>
      </c>
    </row>
    <row r="292" spans="1:6" ht="15.75" customHeight="1" x14ac:dyDescent="0.3">
      <c r="A292" s="4" t="s">
        <v>641</v>
      </c>
      <c r="B292" s="4" t="s">
        <v>1672</v>
      </c>
      <c r="C292" s="15">
        <v>44738</v>
      </c>
      <c r="D292" s="4">
        <v>832</v>
      </c>
      <c r="E292" s="4">
        <v>470.51</v>
      </c>
      <c r="F292" s="4" t="s">
        <v>1701</v>
      </c>
    </row>
    <row r="293" spans="1:6" ht="15.75" customHeight="1" x14ac:dyDescent="0.3">
      <c r="A293" s="4" t="s">
        <v>643</v>
      </c>
      <c r="B293" s="4" t="s">
        <v>1675</v>
      </c>
      <c r="C293" s="15">
        <v>44740</v>
      </c>
      <c r="D293" s="4">
        <v>536</v>
      </c>
      <c r="E293" s="4">
        <v>257.28999999999996</v>
      </c>
      <c r="F293" s="4" t="s">
        <v>1702</v>
      </c>
    </row>
    <row r="294" spans="1:6" ht="15.75" customHeight="1" x14ac:dyDescent="0.3">
      <c r="A294" s="4" t="s">
        <v>645</v>
      </c>
      <c r="B294" s="4" t="s">
        <v>1677</v>
      </c>
      <c r="C294" s="15">
        <v>44755</v>
      </c>
      <c r="D294" s="4">
        <v>531</v>
      </c>
      <c r="E294" s="4">
        <v>428.53999999999996</v>
      </c>
      <c r="F294" s="4" t="s">
        <v>1699</v>
      </c>
    </row>
    <row r="295" spans="1:6" ht="15.75" customHeight="1" x14ac:dyDescent="0.3">
      <c r="A295" s="4" t="s">
        <v>647</v>
      </c>
      <c r="B295" s="4" t="s">
        <v>1679</v>
      </c>
      <c r="C295" s="15">
        <v>44755</v>
      </c>
      <c r="D295" s="4">
        <v>606</v>
      </c>
      <c r="E295" s="4">
        <v>81.650000000000006</v>
      </c>
      <c r="F295" s="4" t="s">
        <v>1700</v>
      </c>
    </row>
    <row r="296" spans="1:6" ht="15.75" customHeight="1" x14ac:dyDescent="0.3">
      <c r="A296" s="4" t="s">
        <v>649</v>
      </c>
      <c r="B296" s="4" t="s">
        <v>1681</v>
      </c>
      <c r="C296" s="15">
        <v>44764</v>
      </c>
      <c r="D296" s="4">
        <v>682</v>
      </c>
      <c r="E296" s="4">
        <v>366.48</v>
      </c>
      <c r="F296" s="4" t="s">
        <v>1701</v>
      </c>
    </row>
    <row r="297" spans="1:6" ht="15.75" customHeight="1" x14ac:dyDescent="0.3">
      <c r="A297" s="4" t="s">
        <v>651</v>
      </c>
      <c r="B297" s="4" t="s">
        <v>1669</v>
      </c>
      <c r="C297" s="15">
        <v>44735</v>
      </c>
      <c r="D297" s="4">
        <v>676</v>
      </c>
      <c r="E297" s="4">
        <v>584.70000000000005</v>
      </c>
      <c r="F297" s="4" t="s">
        <v>1702</v>
      </c>
    </row>
    <row r="298" spans="1:6" ht="15.75" customHeight="1" x14ac:dyDescent="0.3">
      <c r="A298" s="4" t="s">
        <v>653</v>
      </c>
      <c r="B298" s="4" t="s">
        <v>1672</v>
      </c>
      <c r="C298" s="15">
        <v>44734</v>
      </c>
      <c r="D298" s="4">
        <v>617</v>
      </c>
      <c r="E298" s="4">
        <v>90.300000000000011</v>
      </c>
      <c r="F298" s="4" t="s">
        <v>1699</v>
      </c>
    </row>
    <row r="299" spans="1:6" ht="15.75" customHeight="1" x14ac:dyDescent="0.3">
      <c r="A299" s="4" t="s">
        <v>655</v>
      </c>
      <c r="B299" s="4" t="s">
        <v>1675</v>
      </c>
      <c r="C299" s="15">
        <v>44728</v>
      </c>
      <c r="D299" s="4">
        <v>623</v>
      </c>
      <c r="E299" s="4">
        <v>311.07</v>
      </c>
      <c r="F299" s="4" t="s">
        <v>1700</v>
      </c>
    </row>
    <row r="300" spans="1:6" ht="15.75" customHeight="1" x14ac:dyDescent="0.3">
      <c r="A300" s="4" t="s">
        <v>657</v>
      </c>
      <c r="B300" s="4" t="s">
        <v>1677</v>
      </c>
      <c r="C300" s="15">
        <v>44739</v>
      </c>
      <c r="D300" s="4">
        <v>281</v>
      </c>
      <c r="E300" s="4">
        <v>47.1</v>
      </c>
      <c r="F300" s="4" t="s">
        <v>1701</v>
      </c>
    </row>
    <row r="301" spans="1:6" ht="15.75" customHeight="1" x14ac:dyDescent="0.3">
      <c r="A301" s="4" t="s">
        <v>659</v>
      </c>
      <c r="B301" s="4" t="s">
        <v>1669</v>
      </c>
      <c r="C301" s="15">
        <v>44765</v>
      </c>
      <c r="D301" s="4">
        <v>863</v>
      </c>
      <c r="E301" s="4">
        <v>492.26</v>
      </c>
      <c r="F301" s="4" t="s">
        <v>1702</v>
      </c>
    </row>
    <row r="302" spans="1:6" ht="15.75" customHeight="1" x14ac:dyDescent="0.3">
      <c r="A302" s="4" t="s">
        <v>661</v>
      </c>
      <c r="B302" s="4" t="s">
        <v>1672</v>
      </c>
      <c r="C302" s="15">
        <v>44740</v>
      </c>
      <c r="D302" s="4">
        <v>437</v>
      </c>
      <c r="E302" s="4">
        <v>154.01</v>
      </c>
      <c r="F302" s="4" t="s">
        <v>1699</v>
      </c>
    </row>
    <row r="303" spans="1:6" ht="15.75" customHeight="1" x14ac:dyDescent="0.3">
      <c r="A303" s="4" t="s">
        <v>663</v>
      </c>
      <c r="B303" s="4" t="s">
        <v>1675</v>
      </c>
      <c r="C303" s="15">
        <v>44734</v>
      </c>
      <c r="D303" s="4">
        <v>402</v>
      </c>
      <c r="E303" s="4">
        <v>45.059999999999995</v>
      </c>
      <c r="F303" s="4" t="s">
        <v>1700</v>
      </c>
    </row>
    <row r="304" spans="1:6" ht="15.75" customHeight="1" x14ac:dyDescent="0.3">
      <c r="A304" s="4" t="s">
        <v>665</v>
      </c>
      <c r="B304" s="4" t="s">
        <v>1677</v>
      </c>
      <c r="C304" s="15">
        <v>44727</v>
      </c>
      <c r="D304" s="4">
        <v>591</v>
      </c>
      <c r="E304" s="4">
        <v>341.83</v>
      </c>
      <c r="F304" s="4" t="s">
        <v>1701</v>
      </c>
    </row>
    <row r="305" spans="1:6" ht="15.75" customHeight="1" x14ac:dyDescent="0.3">
      <c r="A305" s="4" t="s">
        <v>667</v>
      </c>
      <c r="B305" s="4" t="s">
        <v>1679</v>
      </c>
      <c r="C305" s="15">
        <v>44737</v>
      </c>
      <c r="D305" s="4">
        <v>613</v>
      </c>
      <c r="E305" s="4">
        <v>115.16000000000001</v>
      </c>
      <c r="F305" s="4" t="s">
        <v>1702</v>
      </c>
    </row>
    <row r="306" spans="1:6" ht="15.75" customHeight="1" x14ac:dyDescent="0.3">
      <c r="A306" s="4" t="s">
        <v>669</v>
      </c>
      <c r="B306" s="4" t="s">
        <v>1669</v>
      </c>
      <c r="C306" s="15">
        <v>44747</v>
      </c>
      <c r="D306" s="4">
        <v>499</v>
      </c>
      <c r="E306" s="4">
        <v>345.49</v>
      </c>
      <c r="F306" s="4" t="s">
        <v>1699</v>
      </c>
    </row>
    <row r="307" spans="1:6" ht="15.75" customHeight="1" x14ac:dyDescent="0.3">
      <c r="A307" s="4" t="s">
        <v>671</v>
      </c>
      <c r="B307" s="4" t="s">
        <v>1672</v>
      </c>
      <c r="C307" s="15">
        <v>44754</v>
      </c>
      <c r="D307" s="4">
        <v>761</v>
      </c>
      <c r="E307" s="4">
        <v>556.53</v>
      </c>
      <c r="F307" s="4" t="s">
        <v>1700</v>
      </c>
    </row>
    <row r="308" spans="1:6" ht="15.75" customHeight="1" x14ac:dyDescent="0.3">
      <c r="A308" s="4" t="s">
        <v>673</v>
      </c>
      <c r="B308" s="4" t="s">
        <v>1675</v>
      </c>
      <c r="C308" s="15">
        <v>44760</v>
      </c>
      <c r="D308" s="4">
        <v>350</v>
      </c>
      <c r="E308" s="4">
        <v>138.78</v>
      </c>
      <c r="F308" s="4" t="s">
        <v>1701</v>
      </c>
    </row>
    <row r="309" spans="1:6" ht="15.75" customHeight="1" x14ac:dyDescent="0.3">
      <c r="A309" s="4" t="s">
        <v>675</v>
      </c>
      <c r="B309" s="4" t="s">
        <v>1677</v>
      </c>
      <c r="C309" s="15">
        <v>44759</v>
      </c>
      <c r="D309" s="4">
        <v>386</v>
      </c>
      <c r="E309" s="4">
        <v>181.63</v>
      </c>
      <c r="F309" s="4" t="s">
        <v>1702</v>
      </c>
    </row>
    <row r="310" spans="1:6" ht="15.75" customHeight="1" x14ac:dyDescent="0.3">
      <c r="A310" s="4" t="s">
        <v>677</v>
      </c>
      <c r="B310" s="4" t="s">
        <v>1669</v>
      </c>
      <c r="C310" s="15">
        <v>44735</v>
      </c>
      <c r="D310" s="4">
        <v>580</v>
      </c>
      <c r="E310" s="4">
        <v>523.30999999999995</v>
      </c>
      <c r="F310" s="4" t="s">
        <v>1699</v>
      </c>
    </row>
    <row r="311" spans="1:6" ht="15.75" customHeight="1" x14ac:dyDescent="0.3">
      <c r="A311" s="4" t="s">
        <v>679</v>
      </c>
      <c r="B311" s="4" t="s">
        <v>1672</v>
      </c>
      <c r="C311" s="15">
        <v>44734</v>
      </c>
      <c r="D311" s="4">
        <v>238</v>
      </c>
      <c r="E311" s="4">
        <v>59.64</v>
      </c>
      <c r="F311" s="4" t="s">
        <v>1700</v>
      </c>
    </row>
    <row r="312" spans="1:6" ht="15.75" customHeight="1" x14ac:dyDescent="0.3">
      <c r="A312" s="4" t="s">
        <v>681</v>
      </c>
      <c r="B312" s="4" t="s">
        <v>1675</v>
      </c>
      <c r="C312" s="15">
        <v>44753</v>
      </c>
      <c r="D312" s="4">
        <v>475</v>
      </c>
      <c r="E312" s="4">
        <v>270.24</v>
      </c>
      <c r="F312" s="4" t="s">
        <v>1701</v>
      </c>
    </row>
    <row r="313" spans="1:6" ht="15.75" customHeight="1" x14ac:dyDescent="0.3">
      <c r="A313" s="4" t="s">
        <v>683</v>
      </c>
      <c r="B313" s="4" t="s">
        <v>1677</v>
      </c>
      <c r="C313" s="15">
        <v>44739</v>
      </c>
      <c r="D313" s="4">
        <v>339</v>
      </c>
      <c r="E313" s="4">
        <v>11.39</v>
      </c>
      <c r="F313" s="4" t="s">
        <v>1702</v>
      </c>
    </row>
    <row r="314" spans="1:6" ht="15.75" customHeight="1" x14ac:dyDescent="0.3">
      <c r="A314" s="4" t="s">
        <v>685</v>
      </c>
      <c r="B314" s="4" t="s">
        <v>1679</v>
      </c>
      <c r="C314" s="15">
        <v>44740</v>
      </c>
      <c r="D314" s="4">
        <v>384</v>
      </c>
      <c r="E314" s="4">
        <v>45.309999999999995</v>
      </c>
      <c r="F314" s="4" t="s">
        <v>1699</v>
      </c>
    </row>
    <row r="315" spans="1:6" ht="15.75" customHeight="1" x14ac:dyDescent="0.3">
      <c r="A315" s="4" t="s">
        <v>687</v>
      </c>
      <c r="B315" s="4" t="s">
        <v>1681</v>
      </c>
      <c r="C315" s="15">
        <v>44748</v>
      </c>
      <c r="D315" s="4">
        <v>544</v>
      </c>
      <c r="E315" s="4">
        <v>15.33</v>
      </c>
      <c r="F315" s="4" t="s">
        <v>1700</v>
      </c>
    </row>
    <row r="316" spans="1:6" ht="15.75" customHeight="1" x14ac:dyDescent="0.3">
      <c r="A316" s="4" t="s">
        <v>689</v>
      </c>
      <c r="B316" s="4" t="s">
        <v>1669</v>
      </c>
      <c r="C316" s="15">
        <v>44731</v>
      </c>
      <c r="D316" s="4">
        <v>519</v>
      </c>
      <c r="E316" s="4">
        <v>347.43</v>
      </c>
      <c r="F316" s="4" t="s">
        <v>1701</v>
      </c>
    </row>
    <row r="317" spans="1:6" ht="15.75" customHeight="1" x14ac:dyDescent="0.3">
      <c r="A317" s="4" t="s">
        <v>691</v>
      </c>
      <c r="B317" s="4" t="s">
        <v>1672</v>
      </c>
      <c r="C317" s="15">
        <v>44763</v>
      </c>
      <c r="D317" s="4">
        <v>535</v>
      </c>
      <c r="E317" s="4">
        <v>195</v>
      </c>
      <c r="F317" s="4" t="s">
        <v>1702</v>
      </c>
    </row>
    <row r="318" spans="1:6" ht="15.75" customHeight="1" x14ac:dyDescent="0.3">
      <c r="A318" s="4" t="s">
        <v>693</v>
      </c>
      <c r="B318" s="4" t="s">
        <v>1675</v>
      </c>
      <c r="C318" s="15">
        <v>44733</v>
      </c>
      <c r="D318" s="4">
        <v>864</v>
      </c>
      <c r="E318" s="4">
        <v>133.19999999999999</v>
      </c>
      <c r="F318" s="4" t="s">
        <v>1699</v>
      </c>
    </row>
    <row r="319" spans="1:6" ht="15.75" customHeight="1" x14ac:dyDescent="0.3">
      <c r="A319" s="4" t="s">
        <v>695</v>
      </c>
      <c r="B319" s="4" t="s">
        <v>1677</v>
      </c>
      <c r="C319" s="15">
        <v>44746</v>
      </c>
      <c r="D319" s="4">
        <v>507</v>
      </c>
      <c r="E319" s="4">
        <v>337.9</v>
      </c>
      <c r="F319" s="4" t="s">
        <v>1700</v>
      </c>
    </row>
    <row r="320" spans="1:6" ht="15.75" customHeight="1" x14ac:dyDescent="0.3">
      <c r="A320" s="4" t="s">
        <v>697</v>
      </c>
      <c r="B320" s="4" t="s">
        <v>1669</v>
      </c>
      <c r="C320" s="15">
        <v>44755</v>
      </c>
      <c r="D320" s="4">
        <v>252</v>
      </c>
      <c r="E320" s="4">
        <v>174.35</v>
      </c>
      <c r="F320" s="4" t="s">
        <v>1701</v>
      </c>
    </row>
    <row r="321" spans="1:6" ht="15.75" customHeight="1" x14ac:dyDescent="0.3">
      <c r="A321" s="4" t="s">
        <v>699</v>
      </c>
      <c r="B321" s="4" t="s">
        <v>1672</v>
      </c>
      <c r="C321" s="15">
        <v>44755</v>
      </c>
      <c r="D321" s="4">
        <v>485</v>
      </c>
      <c r="E321" s="4">
        <v>71.06</v>
      </c>
      <c r="F321" s="4" t="s">
        <v>1702</v>
      </c>
    </row>
    <row r="322" spans="1:6" ht="15.75" customHeight="1" x14ac:dyDescent="0.3">
      <c r="A322" s="4" t="s">
        <v>701</v>
      </c>
      <c r="B322" s="4" t="s">
        <v>1675</v>
      </c>
      <c r="C322" s="15">
        <v>44727</v>
      </c>
      <c r="D322" s="4">
        <v>215</v>
      </c>
      <c r="E322" s="4">
        <v>211.87</v>
      </c>
      <c r="F322" s="4" t="s">
        <v>1699</v>
      </c>
    </row>
    <row r="323" spans="1:6" ht="15.75" customHeight="1" x14ac:dyDescent="0.3">
      <c r="A323" s="4" t="s">
        <v>703</v>
      </c>
      <c r="B323" s="4" t="s">
        <v>1677</v>
      </c>
      <c r="C323" s="15">
        <v>44746</v>
      </c>
      <c r="D323" s="4">
        <v>679</v>
      </c>
      <c r="E323" s="4">
        <v>217.91</v>
      </c>
      <c r="F323" s="4" t="s">
        <v>1700</v>
      </c>
    </row>
    <row r="324" spans="1:6" ht="15.75" customHeight="1" x14ac:dyDescent="0.3">
      <c r="A324" s="4" t="s">
        <v>705</v>
      </c>
      <c r="B324" s="4" t="s">
        <v>1669</v>
      </c>
      <c r="C324" s="15">
        <v>44740</v>
      </c>
      <c r="D324" s="4">
        <v>561</v>
      </c>
      <c r="E324" s="4">
        <v>530.12</v>
      </c>
      <c r="F324" s="4" t="s">
        <v>1701</v>
      </c>
    </row>
    <row r="325" spans="1:6" ht="15.75" customHeight="1" x14ac:dyDescent="0.3">
      <c r="A325" s="4" t="s">
        <v>707</v>
      </c>
      <c r="B325" s="4" t="s">
        <v>1672</v>
      </c>
      <c r="C325" s="15">
        <v>44743</v>
      </c>
      <c r="D325" s="4">
        <v>396</v>
      </c>
      <c r="E325" s="4">
        <v>201.6</v>
      </c>
      <c r="F325" s="4" t="s">
        <v>1702</v>
      </c>
    </row>
    <row r="326" spans="1:6" ht="15.75" customHeight="1" x14ac:dyDescent="0.3">
      <c r="A326" s="4" t="s">
        <v>709</v>
      </c>
      <c r="B326" s="4" t="s">
        <v>1675</v>
      </c>
      <c r="C326" s="15">
        <v>44737</v>
      </c>
      <c r="D326" s="4">
        <v>560</v>
      </c>
      <c r="E326" s="4">
        <v>369.94</v>
      </c>
      <c r="F326" s="4" t="s">
        <v>1699</v>
      </c>
    </row>
    <row r="327" spans="1:6" ht="15.75" customHeight="1" x14ac:dyDescent="0.3">
      <c r="A327" s="4" t="s">
        <v>711</v>
      </c>
      <c r="B327" s="4" t="s">
        <v>1677</v>
      </c>
      <c r="C327" s="15">
        <v>44757</v>
      </c>
      <c r="D327" s="4">
        <v>592</v>
      </c>
      <c r="E327" s="4">
        <v>530.53</v>
      </c>
      <c r="F327" s="4" t="s">
        <v>1700</v>
      </c>
    </row>
    <row r="328" spans="1:6" ht="15.75" customHeight="1" x14ac:dyDescent="0.3">
      <c r="A328" s="4" t="s">
        <v>713</v>
      </c>
      <c r="B328" s="4" t="s">
        <v>1669</v>
      </c>
      <c r="C328" s="15">
        <v>44745</v>
      </c>
      <c r="D328" s="4">
        <v>511</v>
      </c>
      <c r="E328" s="4">
        <v>68.45</v>
      </c>
      <c r="F328" s="4" t="s">
        <v>1701</v>
      </c>
    </row>
    <row r="329" spans="1:6" ht="15.75" customHeight="1" x14ac:dyDescent="0.3">
      <c r="A329" s="4" t="s">
        <v>715</v>
      </c>
      <c r="B329" s="4" t="s">
        <v>1672</v>
      </c>
      <c r="C329" s="15">
        <v>44760</v>
      </c>
      <c r="D329" s="4">
        <v>891</v>
      </c>
      <c r="E329" s="4">
        <v>340.71</v>
      </c>
      <c r="F329" s="4" t="s">
        <v>1702</v>
      </c>
    </row>
    <row r="330" spans="1:6" ht="15.75" customHeight="1" x14ac:dyDescent="0.3">
      <c r="A330" s="4" t="s">
        <v>717</v>
      </c>
      <c r="B330" s="4" t="s">
        <v>1675</v>
      </c>
      <c r="C330" s="15">
        <v>44750</v>
      </c>
      <c r="D330" s="4">
        <v>306</v>
      </c>
      <c r="E330" s="4">
        <v>46.129999999999995</v>
      </c>
      <c r="F330" s="4" t="s">
        <v>1699</v>
      </c>
    </row>
    <row r="331" spans="1:6" ht="15.75" customHeight="1" x14ac:dyDescent="0.3">
      <c r="A331" s="4" t="s">
        <v>719</v>
      </c>
      <c r="B331" s="4" t="s">
        <v>1677</v>
      </c>
      <c r="C331" s="15">
        <v>44742</v>
      </c>
      <c r="D331" s="4">
        <v>611</v>
      </c>
      <c r="E331" s="4">
        <v>588.98</v>
      </c>
      <c r="F331" s="4" t="s">
        <v>1700</v>
      </c>
    </row>
    <row r="332" spans="1:6" ht="15.75" customHeight="1" x14ac:dyDescent="0.3">
      <c r="A332" s="4" t="s">
        <v>721</v>
      </c>
      <c r="B332" s="4" t="s">
        <v>1679</v>
      </c>
      <c r="C332" s="15">
        <v>44754</v>
      </c>
      <c r="D332" s="4">
        <v>334</v>
      </c>
      <c r="E332" s="4">
        <v>313.61</v>
      </c>
      <c r="F332" s="4" t="s">
        <v>1701</v>
      </c>
    </row>
    <row r="333" spans="1:6" ht="15.75" customHeight="1" x14ac:dyDescent="0.3">
      <c r="A333" s="4" t="s">
        <v>723</v>
      </c>
      <c r="B333" s="4" t="s">
        <v>1669</v>
      </c>
      <c r="C333" s="15">
        <v>44746</v>
      </c>
      <c r="D333" s="4">
        <v>484</v>
      </c>
      <c r="E333" s="4">
        <v>437.23</v>
      </c>
      <c r="F333" s="4" t="s">
        <v>1702</v>
      </c>
    </row>
    <row r="334" spans="1:6" ht="15.75" customHeight="1" x14ac:dyDescent="0.3">
      <c r="A334" s="4" t="s">
        <v>725</v>
      </c>
      <c r="B334" s="4" t="s">
        <v>1672</v>
      </c>
      <c r="C334" s="15">
        <v>44752</v>
      </c>
      <c r="D334" s="4">
        <v>384</v>
      </c>
      <c r="E334" s="4">
        <v>238.89</v>
      </c>
      <c r="F334" s="4" t="s">
        <v>1699</v>
      </c>
    </row>
    <row r="335" spans="1:6" ht="15.75" customHeight="1" x14ac:dyDescent="0.3">
      <c r="A335" s="4" t="s">
        <v>727</v>
      </c>
      <c r="B335" s="4" t="s">
        <v>1675</v>
      </c>
      <c r="C335" s="15">
        <v>44725</v>
      </c>
      <c r="D335" s="4">
        <v>627</v>
      </c>
      <c r="E335" s="4">
        <v>38.68</v>
      </c>
      <c r="F335" s="4" t="s">
        <v>1700</v>
      </c>
    </row>
    <row r="336" spans="1:6" ht="15.75" customHeight="1" x14ac:dyDescent="0.3">
      <c r="A336" s="4" t="s">
        <v>729</v>
      </c>
      <c r="B336" s="4" t="s">
        <v>1677</v>
      </c>
      <c r="C336" s="15">
        <v>44734</v>
      </c>
      <c r="D336" s="4">
        <v>885</v>
      </c>
      <c r="E336" s="4">
        <v>435.53999999999996</v>
      </c>
      <c r="F336" s="4" t="s">
        <v>1701</v>
      </c>
    </row>
    <row r="337" spans="1:6" ht="15.75" customHeight="1" x14ac:dyDescent="0.3">
      <c r="A337" s="4" t="s">
        <v>731</v>
      </c>
      <c r="B337" s="4" t="s">
        <v>1669</v>
      </c>
      <c r="C337" s="15">
        <v>44761</v>
      </c>
      <c r="D337" s="4">
        <v>592</v>
      </c>
      <c r="E337" s="4">
        <v>411.76</v>
      </c>
      <c r="F337" s="4" t="s">
        <v>1702</v>
      </c>
    </row>
    <row r="338" spans="1:6" ht="15.75" customHeight="1" x14ac:dyDescent="0.3">
      <c r="A338" s="4" t="s">
        <v>733</v>
      </c>
      <c r="B338" s="4" t="s">
        <v>1672</v>
      </c>
      <c r="C338" s="15">
        <v>44735</v>
      </c>
      <c r="D338" s="4">
        <v>899</v>
      </c>
      <c r="E338" s="4">
        <v>490.21999999999997</v>
      </c>
      <c r="F338" s="4" t="s">
        <v>1699</v>
      </c>
    </row>
    <row r="339" spans="1:6" ht="15.75" customHeight="1" x14ac:dyDescent="0.3">
      <c r="A339" s="4" t="s">
        <v>735</v>
      </c>
      <c r="B339" s="4" t="s">
        <v>1675</v>
      </c>
      <c r="C339" s="15">
        <v>44753</v>
      </c>
      <c r="D339" s="4">
        <v>501</v>
      </c>
      <c r="E339" s="4">
        <v>176.35</v>
      </c>
      <c r="F339" s="4" t="s">
        <v>1700</v>
      </c>
    </row>
    <row r="340" spans="1:6" ht="15.75" customHeight="1" x14ac:dyDescent="0.3">
      <c r="A340" s="4" t="s">
        <v>737</v>
      </c>
      <c r="B340" s="4" t="s">
        <v>1677</v>
      </c>
      <c r="C340" s="15">
        <v>44732</v>
      </c>
      <c r="D340" s="4">
        <v>339</v>
      </c>
      <c r="E340" s="4">
        <v>20.440000000000001</v>
      </c>
      <c r="F340" s="4" t="s">
        <v>1701</v>
      </c>
    </row>
    <row r="341" spans="1:6" ht="15.75" customHeight="1" x14ac:dyDescent="0.3">
      <c r="A341" s="4" t="s">
        <v>739</v>
      </c>
      <c r="B341" s="4" t="s">
        <v>1679</v>
      </c>
      <c r="C341" s="15">
        <v>44748</v>
      </c>
      <c r="D341" s="4">
        <v>677</v>
      </c>
      <c r="E341" s="4">
        <v>28.060000000000002</v>
      </c>
      <c r="F341" s="4" t="s">
        <v>1702</v>
      </c>
    </row>
    <row r="342" spans="1:6" ht="15.75" customHeight="1" x14ac:dyDescent="0.3">
      <c r="A342" s="4" t="s">
        <v>741</v>
      </c>
      <c r="B342" s="4" t="s">
        <v>1681</v>
      </c>
      <c r="C342" s="15">
        <v>44731</v>
      </c>
      <c r="D342" s="4">
        <v>239</v>
      </c>
      <c r="E342" s="4">
        <v>70.550000000000011</v>
      </c>
      <c r="F342" s="4" t="s">
        <v>1699</v>
      </c>
    </row>
    <row r="343" spans="1:6" ht="15.75" customHeight="1" x14ac:dyDescent="0.3">
      <c r="A343" s="4" t="s">
        <v>743</v>
      </c>
      <c r="B343" s="4" t="s">
        <v>1669</v>
      </c>
      <c r="C343" s="15">
        <v>44725</v>
      </c>
      <c r="D343" s="4">
        <v>290</v>
      </c>
      <c r="E343" s="4">
        <v>197.64999999999998</v>
      </c>
      <c r="F343" s="4" t="s">
        <v>1700</v>
      </c>
    </row>
    <row r="344" spans="1:6" ht="15.75" customHeight="1" x14ac:dyDescent="0.3">
      <c r="A344" s="4" t="s">
        <v>745</v>
      </c>
      <c r="B344" s="4" t="s">
        <v>1672</v>
      </c>
      <c r="C344" s="15">
        <v>44753</v>
      </c>
      <c r="D344" s="4">
        <v>307</v>
      </c>
      <c r="E344" s="4">
        <v>161.59</v>
      </c>
      <c r="F344" s="4" t="s">
        <v>1701</v>
      </c>
    </row>
    <row r="345" spans="1:6" ht="15.75" customHeight="1" x14ac:dyDescent="0.3">
      <c r="A345" s="4" t="s">
        <v>747</v>
      </c>
      <c r="B345" s="4" t="s">
        <v>1675</v>
      </c>
      <c r="C345" s="15">
        <v>44738</v>
      </c>
      <c r="D345" s="4">
        <v>800</v>
      </c>
      <c r="E345" s="4">
        <v>43.559999999999995</v>
      </c>
      <c r="F345" s="4" t="s">
        <v>1702</v>
      </c>
    </row>
    <row r="346" spans="1:6" ht="15.75" customHeight="1" x14ac:dyDescent="0.3">
      <c r="A346" s="4" t="s">
        <v>749</v>
      </c>
      <c r="B346" s="4" t="s">
        <v>1677</v>
      </c>
      <c r="C346" s="15">
        <v>44762</v>
      </c>
      <c r="D346" s="4">
        <v>743</v>
      </c>
      <c r="E346" s="4">
        <v>708.46</v>
      </c>
      <c r="F346" s="4" t="s">
        <v>1699</v>
      </c>
    </row>
    <row r="347" spans="1:6" ht="15.75" customHeight="1" x14ac:dyDescent="0.3">
      <c r="A347" s="4" t="s">
        <v>751</v>
      </c>
      <c r="B347" s="4" t="s">
        <v>1669</v>
      </c>
      <c r="C347" s="15">
        <v>44756</v>
      </c>
      <c r="D347" s="4">
        <v>281</v>
      </c>
      <c r="E347" s="4">
        <v>131.31</v>
      </c>
      <c r="F347" s="4" t="s">
        <v>1700</v>
      </c>
    </row>
    <row r="348" spans="1:6" ht="15.75" customHeight="1" x14ac:dyDescent="0.3">
      <c r="A348" s="4" t="s">
        <v>753</v>
      </c>
      <c r="B348" s="4" t="s">
        <v>1672</v>
      </c>
      <c r="C348" s="15">
        <v>44744</v>
      </c>
      <c r="D348" s="4">
        <v>486</v>
      </c>
      <c r="E348" s="4">
        <v>292.33999999999997</v>
      </c>
      <c r="F348" s="4" t="s">
        <v>1701</v>
      </c>
    </row>
    <row r="349" spans="1:6" ht="15.75" customHeight="1" x14ac:dyDescent="0.3">
      <c r="A349" s="4" t="s">
        <v>755</v>
      </c>
      <c r="B349" s="4" t="s">
        <v>1675</v>
      </c>
      <c r="C349" s="15">
        <v>44753</v>
      </c>
      <c r="D349" s="4">
        <v>855</v>
      </c>
      <c r="E349" s="4">
        <v>146.70999999999998</v>
      </c>
      <c r="F349" s="4" t="s">
        <v>1702</v>
      </c>
    </row>
    <row r="350" spans="1:6" ht="15.75" customHeight="1" x14ac:dyDescent="0.3">
      <c r="A350" s="4" t="s">
        <v>757</v>
      </c>
      <c r="B350" s="4" t="s">
        <v>1677</v>
      </c>
      <c r="C350" s="15">
        <v>44762</v>
      </c>
      <c r="D350" s="4">
        <v>650</v>
      </c>
      <c r="E350" s="4">
        <v>290.76</v>
      </c>
      <c r="F350" s="4" t="s">
        <v>1699</v>
      </c>
    </row>
    <row r="351" spans="1:6" ht="15.75" customHeight="1" x14ac:dyDescent="0.3">
      <c r="A351" s="4" t="s">
        <v>759</v>
      </c>
      <c r="B351" s="4" t="s">
        <v>1679</v>
      </c>
      <c r="C351" s="15">
        <v>44740</v>
      </c>
      <c r="D351" s="4">
        <v>587</v>
      </c>
      <c r="E351" s="4">
        <v>318.43</v>
      </c>
      <c r="F351" s="4" t="s">
        <v>1700</v>
      </c>
    </row>
    <row r="352" spans="1:6" ht="15.75" customHeight="1" x14ac:dyDescent="0.3">
      <c r="A352" s="4" t="s">
        <v>761</v>
      </c>
      <c r="B352" s="4" t="s">
        <v>1669</v>
      </c>
      <c r="C352" s="15">
        <v>44729</v>
      </c>
      <c r="D352" s="4">
        <v>736</v>
      </c>
      <c r="E352" s="4">
        <v>371.57</v>
      </c>
      <c r="F352" s="4" t="s">
        <v>1701</v>
      </c>
    </row>
    <row r="353" spans="1:6" ht="15.75" customHeight="1" x14ac:dyDescent="0.3">
      <c r="A353" s="4" t="s">
        <v>763</v>
      </c>
      <c r="B353" s="4" t="s">
        <v>1672</v>
      </c>
      <c r="C353" s="15">
        <v>44727</v>
      </c>
      <c r="D353" s="4">
        <v>895</v>
      </c>
      <c r="E353" s="4">
        <v>82.63000000000001</v>
      </c>
      <c r="F353" s="4" t="s">
        <v>1702</v>
      </c>
    </row>
    <row r="354" spans="1:6" ht="15.75" customHeight="1" x14ac:dyDescent="0.3">
      <c r="A354" s="4" t="s">
        <v>765</v>
      </c>
      <c r="B354" s="4" t="s">
        <v>1675</v>
      </c>
      <c r="C354" s="15">
        <v>44734</v>
      </c>
      <c r="D354" s="4">
        <v>861</v>
      </c>
      <c r="E354" s="4">
        <v>300.56</v>
      </c>
      <c r="F354" s="4" t="s">
        <v>1699</v>
      </c>
    </row>
    <row r="355" spans="1:6" ht="15.75" customHeight="1" x14ac:dyDescent="0.3">
      <c r="A355" s="4" t="s">
        <v>767</v>
      </c>
      <c r="B355" s="4" t="s">
        <v>1677</v>
      </c>
      <c r="C355" s="15">
        <v>44744</v>
      </c>
      <c r="D355" s="4">
        <v>268</v>
      </c>
      <c r="E355" s="4">
        <v>241.29</v>
      </c>
      <c r="F355" s="4" t="s">
        <v>1700</v>
      </c>
    </row>
    <row r="356" spans="1:6" ht="15.75" customHeight="1" x14ac:dyDescent="0.3">
      <c r="A356" s="4" t="s">
        <v>769</v>
      </c>
      <c r="B356" s="4" t="s">
        <v>1669</v>
      </c>
      <c r="C356" s="15">
        <v>44737</v>
      </c>
      <c r="D356" s="4">
        <v>334</v>
      </c>
      <c r="E356" s="4">
        <v>60.29</v>
      </c>
      <c r="F356" s="4" t="s">
        <v>1701</v>
      </c>
    </row>
    <row r="357" spans="1:6" ht="15.75" customHeight="1" x14ac:dyDescent="0.3">
      <c r="A357" s="4" t="s">
        <v>771</v>
      </c>
      <c r="B357" s="4" t="s">
        <v>1672</v>
      </c>
      <c r="C357" s="15">
        <v>44752</v>
      </c>
      <c r="D357" s="4">
        <v>277</v>
      </c>
      <c r="E357" s="4">
        <v>7.05</v>
      </c>
      <c r="F357" s="4" t="s">
        <v>1702</v>
      </c>
    </row>
    <row r="358" spans="1:6" ht="15.75" customHeight="1" x14ac:dyDescent="0.3">
      <c r="A358" s="4" t="s">
        <v>773</v>
      </c>
      <c r="B358" s="4" t="s">
        <v>1675</v>
      </c>
      <c r="C358" s="15">
        <v>44736</v>
      </c>
      <c r="D358" s="4">
        <v>241</v>
      </c>
      <c r="E358" s="4">
        <v>191.95</v>
      </c>
      <c r="F358" s="4" t="s">
        <v>1699</v>
      </c>
    </row>
    <row r="359" spans="1:6" ht="15.75" customHeight="1" x14ac:dyDescent="0.3">
      <c r="A359" s="4" t="s">
        <v>775</v>
      </c>
      <c r="B359" s="4" t="s">
        <v>1677</v>
      </c>
      <c r="C359" s="15">
        <v>44752</v>
      </c>
      <c r="D359" s="4">
        <v>839</v>
      </c>
      <c r="E359" s="4">
        <v>134.88999999999999</v>
      </c>
      <c r="F359" s="4" t="s">
        <v>1700</v>
      </c>
    </row>
    <row r="360" spans="1:6" ht="15.75" customHeight="1" x14ac:dyDescent="0.3">
      <c r="A360" s="4" t="s">
        <v>777</v>
      </c>
      <c r="B360" s="4" t="s">
        <v>1679</v>
      </c>
      <c r="C360" s="15">
        <v>44759</v>
      </c>
      <c r="D360" s="4">
        <v>812</v>
      </c>
      <c r="E360" s="4">
        <v>200.51999999999998</v>
      </c>
      <c r="F360" s="4" t="s">
        <v>1701</v>
      </c>
    </row>
    <row r="361" spans="1:6" ht="15.75" customHeight="1" x14ac:dyDescent="0.3">
      <c r="A361" s="4" t="s">
        <v>779</v>
      </c>
      <c r="B361" s="4" t="s">
        <v>1681</v>
      </c>
      <c r="C361" s="15">
        <v>44763</v>
      </c>
      <c r="D361" s="4">
        <v>541</v>
      </c>
      <c r="E361" s="4">
        <v>119.83</v>
      </c>
      <c r="F361" s="4" t="s">
        <v>1702</v>
      </c>
    </row>
    <row r="362" spans="1:6" ht="15.75" customHeight="1" x14ac:dyDescent="0.3">
      <c r="A362" s="4" t="s">
        <v>781</v>
      </c>
      <c r="B362" s="4" t="s">
        <v>1669</v>
      </c>
      <c r="C362" s="15">
        <v>44763</v>
      </c>
      <c r="D362" s="4">
        <v>740</v>
      </c>
      <c r="E362" s="4">
        <v>528.79999999999995</v>
      </c>
      <c r="F362" s="4" t="s">
        <v>1699</v>
      </c>
    </row>
    <row r="363" spans="1:6" ht="15.75" customHeight="1" x14ac:dyDescent="0.3">
      <c r="A363" s="4" t="s">
        <v>783</v>
      </c>
      <c r="B363" s="4" t="s">
        <v>1672</v>
      </c>
      <c r="C363" s="15">
        <v>44750</v>
      </c>
      <c r="D363" s="4">
        <v>881</v>
      </c>
      <c r="E363" s="4">
        <v>99.440000000000012</v>
      </c>
      <c r="F363" s="4" t="s">
        <v>1700</v>
      </c>
    </row>
    <row r="364" spans="1:6" ht="15.75" customHeight="1" x14ac:dyDescent="0.3">
      <c r="A364" s="4" t="s">
        <v>785</v>
      </c>
      <c r="B364" s="4" t="s">
        <v>1675</v>
      </c>
      <c r="C364" s="15">
        <v>44751</v>
      </c>
      <c r="D364" s="4">
        <v>760</v>
      </c>
      <c r="E364" s="4">
        <v>49.62</v>
      </c>
      <c r="F364" s="4" t="s">
        <v>1701</v>
      </c>
    </row>
    <row r="365" spans="1:6" ht="15.75" customHeight="1" x14ac:dyDescent="0.3">
      <c r="A365" s="4" t="s">
        <v>787</v>
      </c>
      <c r="B365" s="4" t="s">
        <v>1677</v>
      </c>
      <c r="C365" s="15">
        <v>44736</v>
      </c>
      <c r="D365" s="4">
        <v>814</v>
      </c>
      <c r="E365" s="4">
        <v>379.99</v>
      </c>
      <c r="F365" s="4" t="s">
        <v>1702</v>
      </c>
    </row>
    <row r="366" spans="1:6" ht="15.75" customHeight="1" x14ac:dyDescent="0.3">
      <c r="A366" s="4" t="s">
        <v>789</v>
      </c>
      <c r="B366" s="4" t="s">
        <v>1669</v>
      </c>
      <c r="C366" s="15">
        <v>44737</v>
      </c>
      <c r="D366" s="4">
        <v>557</v>
      </c>
      <c r="E366" s="4">
        <v>513.56999999999994</v>
      </c>
      <c r="F366" s="4" t="s">
        <v>1699</v>
      </c>
    </row>
    <row r="367" spans="1:6" ht="15.75" customHeight="1" x14ac:dyDescent="0.3">
      <c r="A367" s="4" t="s">
        <v>791</v>
      </c>
      <c r="B367" s="4" t="s">
        <v>1672</v>
      </c>
      <c r="C367" s="15">
        <v>44744</v>
      </c>
      <c r="D367" s="4">
        <v>567</v>
      </c>
      <c r="E367" s="4">
        <v>106.83</v>
      </c>
      <c r="F367" s="4" t="s">
        <v>1700</v>
      </c>
    </row>
    <row r="368" spans="1:6" ht="15.75" customHeight="1" x14ac:dyDescent="0.3">
      <c r="A368" s="4" t="s">
        <v>793</v>
      </c>
      <c r="B368" s="4" t="s">
        <v>1675</v>
      </c>
      <c r="C368" s="15">
        <v>44735</v>
      </c>
      <c r="D368" s="4">
        <v>267</v>
      </c>
      <c r="E368" s="4">
        <v>74.36</v>
      </c>
      <c r="F368" s="4" t="s">
        <v>1701</v>
      </c>
    </row>
    <row r="369" spans="1:6" ht="15.75" customHeight="1" x14ac:dyDescent="0.3">
      <c r="A369" s="4" t="s">
        <v>795</v>
      </c>
      <c r="B369" s="4" t="s">
        <v>1677</v>
      </c>
      <c r="C369" s="15">
        <v>44751</v>
      </c>
      <c r="D369" s="4">
        <v>726</v>
      </c>
      <c r="E369" s="4">
        <v>572.70000000000005</v>
      </c>
      <c r="F369" s="4" t="s">
        <v>1702</v>
      </c>
    </row>
    <row r="370" spans="1:6" ht="15.75" customHeight="1" x14ac:dyDescent="0.3">
      <c r="A370" s="4" t="s">
        <v>797</v>
      </c>
      <c r="B370" s="4" t="s">
        <v>1669</v>
      </c>
      <c r="C370" s="15">
        <v>44726</v>
      </c>
      <c r="D370" s="4">
        <v>336</v>
      </c>
      <c r="E370" s="4">
        <v>61.489999999999995</v>
      </c>
      <c r="F370" s="4" t="s">
        <v>1699</v>
      </c>
    </row>
    <row r="371" spans="1:6" ht="15.75" customHeight="1" x14ac:dyDescent="0.3">
      <c r="A371" s="4" t="s">
        <v>799</v>
      </c>
      <c r="B371" s="4" t="s">
        <v>1672</v>
      </c>
      <c r="C371" s="15">
        <v>44749</v>
      </c>
      <c r="D371" s="4">
        <v>639</v>
      </c>
      <c r="E371" s="4">
        <v>131.59</v>
      </c>
      <c r="F371" s="4" t="s">
        <v>1700</v>
      </c>
    </row>
    <row r="372" spans="1:6" ht="15.75" customHeight="1" x14ac:dyDescent="0.3">
      <c r="A372" s="4" t="s">
        <v>801</v>
      </c>
      <c r="B372" s="4" t="s">
        <v>1675</v>
      </c>
      <c r="C372" s="15">
        <v>44734</v>
      </c>
      <c r="D372" s="4">
        <v>290</v>
      </c>
      <c r="E372" s="4">
        <v>6.18</v>
      </c>
      <c r="F372" s="4" t="s">
        <v>1701</v>
      </c>
    </row>
    <row r="373" spans="1:6" ht="15.75" customHeight="1" x14ac:dyDescent="0.3">
      <c r="A373" s="4" t="s">
        <v>803</v>
      </c>
      <c r="B373" s="4" t="s">
        <v>1677</v>
      </c>
      <c r="C373" s="15">
        <v>44726</v>
      </c>
      <c r="D373" s="4">
        <v>305</v>
      </c>
      <c r="E373" s="4">
        <v>6.96</v>
      </c>
      <c r="F373" s="4" t="s">
        <v>1702</v>
      </c>
    </row>
    <row r="374" spans="1:6" ht="15.75" customHeight="1" x14ac:dyDescent="0.3">
      <c r="A374" s="4" t="s">
        <v>805</v>
      </c>
      <c r="B374" s="4" t="s">
        <v>1669</v>
      </c>
      <c r="C374" s="15">
        <v>44743</v>
      </c>
      <c r="D374" s="4">
        <v>375</v>
      </c>
      <c r="E374" s="4">
        <v>249.19</v>
      </c>
      <c r="F374" s="4" t="s">
        <v>1699</v>
      </c>
    </row>
    <row r="375" spans="1:6" ht="15.75" customHeight="1" x14ac:dyDescent="0.3">
      <c r="A375" s="4" t="s">
        <v>807</v>
      </c>
      <c r="B375" s="4" t="s">
        <v>1672</v>
      </c>
      <c r="C375" s="15">
        <v>44742</v>
      </c>
      <c r="D375" s="4">
        <v>698</v>
      </c>
      <c r="E375" s="4">
        <v>203.48999999999998</v>
      </c>
      <c r="F375" s="4" t="s">
        <v>1700</v>
      </c>
    </row>
    <row r="376" spans="1:6" ht="15.75" customHeight="1" x14ac:dyDescent="0.3">
      <c r="A376" s="4" t="s">
        <v>809</v>
      </c>
      <c r="B376" s="4" t="s">
        <v>1675</v>
      </c>
      <c r="C376" s="15">
        <v>44747</v>
      </c>
      <c r="D376" s="4">
        <v>602</v>
      </c>
      <c r="E376" s="4">
        <v>335.21999999999997</v>
      </c>
      <c r="F376" s="4" t="s">
        <v>1701</v>
      </c>
    </row>
    <row r="377" spans="1:6" ht="15.75" customHeight="1" x14ac:dyDescent="0.3">
      <c r="A377" s="4" t="s">
        <v>811</v>
      </c>
      <c r="B377" s="4" t="s">
        <v>1677</v>
      </c>
      <c r="C377" s="15">
        <v>44764</v>
      </c>
      <c r="D377" s="4">
        <v>869</v>
      </c>
      <c r="E377" s="4">
        <v>497.43</v>
      </c>
      <c r="F377" s="4" t="s">
        <v>1702</v>
      </c>
    </row>
    <row r="378" spans="1:6" ht="15.75" customHeight="1" x14ac:dyDescent="0.3">
      <c r="A378" s="4" t="s">
        <v>813</v>
      </c>
      <c r="B378" s="4" t="s">
        <v>1679</v>
      </c>
      <c r="C378" s="15">
        <v>44735</v>
      </c>
      <c r="D378" s="4">
        <v>248</v>
      </c>
      <c r="E378" s="4">
        <v>21.39</v>
      </c>
      <c r="F378" s="4" t="s">
        <v>1699</v>
      </c>
    </row>
    <row r="379" spans="1:6" ht="15.75" customHeight="1" x14ac:dyDescent="0.3">
      <c r="A379" s="4" t="s">
        <v>815</v>
      </c>
      <c r="B379" s="4" t="s">
        <v>1669</v>
      </c>
      <c r="C379" s="15">
        <v>44737</v>
      </c>
      <c r="D379" s="4">
        <v>622</v>
      </c>
      <c r="E379" s="4">
        <v>594.70000000000005</v>
      </c>
      <c r="F379" s="4" t="s">
        <v>1700</v>
      </c>
    </row>
    <row r="380" spans="1:6" ht="15.75" customHeight="1" x14ac:dyDescent="0.3">
      <c r="A380" s="4" t="s">
        <v>817</v>
      </c>
      <c r="B380" s="4" t="s">
        <v>1672</v>
      </c>
      <c r="C380" s="15">
        <v>44749</v>
      </c>
      <c r="D380" s="4">
        <v>498</v>
      </c>
      <c r="E380" s="4">
        <v>122.28</v>
      </c>
      <c r="F380" s="4" t="s">
        <v>1701</v>
      </c>
    </row>
    <row r="381" spans="1:6" ht="15.75" customHeight="1" x14ac:dyDescent="0.3">
      <c r="A381" s="4" t="s">
        <v>819</v>
      </c>
      <c r="B381" s="4" t="s">
        <v>1675</v>
      </c>
      <c r="C381" s="15">
        <v>44729</v>
      </c>
      <c r="D381" s="4">
        <v>896</v>
      </c>
      <c r="E381" s="4">
        <v>507.48</v>
      </c>
      <c r="F381" s="4" t="s">
        <v>1702</v>
      </c>
    </row>
    <row r="382" spans="1:6" ht="15.75" customHeight="1" x14ac:dyDescent="0.3">
      <c r="A382" s="4" t="s">
        <v>821</v>
      </c>
      <c r="B382" s="4" t="s">
        <v>1677</v>
      </c>
      <c r="C382" s="15">
        <v>44738</v>
      </c>
      <c r="D382" s="4">
        <v>773</v>
      </c>
      <c r="E382" s="4">
        <v>34.93</v>
      </c>
      <c r="F382" s="4" t="s">
        <v>1699</v>
      </c>
    </row>
    <row r="383" spans="1:6" ht="15.75" customHeight="1" x14ac:dyDescent="0.3">
      <c r="A383" s="4" t="s">
        <v>823</v>
      </c>
      <c r="B383" s="4" t="s">
        <v>1669</v>
      </c>
      <c r="C383" s="15">
        <v>44740</v>
      </c>
      <c r="D383" s="4">
        <v>840</v>
      </c>
      <c r="E383" s="4">
        <v>817.71</v>
      </c>
      <c r="F383" s="4" t="s">
        <v>1700</v>
      </c>
    </row>
    <row r="384" spans="1:6" ht="15.75" customHeight="1" x14ac:dyDescent="0.3">
      <c r="A384" s="4" t="s">
        <v>825</v>
      </c>
      <c r="B384" s="4" t="s">
        <v>1672</v>
      </c>
      <c r="C384" s="15">
        <v>44755</v>
      </c>
      <c r="D384" s="4">
        <v>654</v>
      </c>
      <c r="E384" s="4">
        <v>371.03999999999996</v>
      </c>
      <c r="F384" s="4" t="s">
        <v>1701</v>
      </c>
    </row>
    <row r="385" spans="1:6" ht="15.75" customHeight="1" x14ac:dyDescent="0.3">
      <c r="A385" s="4" t="s">
        <v>827</v>
      </c>
      <c r="B385" s="4" t="s">
        <v>1675</v>
      </c>
      <c r="C385" s="15">
        <v>44755</v>
      </c>
      <c r="D385" s="4">
        <v>831</v>
      </c>
      <c r="E385" s="4">
        <v>315.19</v>
      </c>
      <c r="F385" s="4" t="s">
        <v>1702</v>
      </c>
    </row>
    <row r="386" spans="1:6" ht="15.75" customHeight="1" x14ac:dyDescent="0.3">
      <c r="A386" s="4" t="s">
        <v>829</v>
      </c>
      <c r="B386" s="4" t="s">
        <v>1677</v>
      </c>
      <c r="C386" s="15">
        <v>44764</v>
      </c>
      <c r="D386" s="4">
        <v>874</v>
      </c>
      <c r="E386" s="4">
        <v>549.45000000000005</v>
      </c>
      <c r="F386" s="4" t="s">
        <v>1699</v>
      </c>
    </row>
    <row r="387" spans="1:6" ht="15.75" customHeight="1" x14ac:dyDescent="0.3">
      <c r="A387" s="4" t="s">
        <v>831</v>
      </c>
      <c r="B387" s="4" t="s">
        <v>1679</v>
      </c>
      <c r="C387" s="15">
        <v>44735</v>
      </c>
      <c r="D387" s="4">
        <v>564</v>
      </c>
      <c r="E387" s="4">
        <v>213.97</v>
      </c>
      <c r="F387" s="4" t="s">
        <v>1700</v>
      </c>
    </row>
    <row r="388" spans="1:6" ht="15.75" customHeight="1" x14ac:dyDescent="0.3">
      <c r="A388" s="4" t="s">
        <v>833</v>
      </c>
      <c r="B388" s="4" t="s">
        <v>1681</v>
      </c>
      <c r="C388" s="15">
        <v>44734</v>
      </c>
      <c r="D388" s="4">
        <v>762</v>
      </c>
      <c r="E388" s="4">
        <v>273.5</v>
      </c>
      <c r="F388" s="4" t="s">
        <v>1701</v>
      </c>
    </row>
    <row r="389" spans="1:6" ht="15.75" customHeight="1" x14ac:dyDescent="0.3">
      <c r="A389" s="4" t="s">
        <v>835</v>
      </c>
      <c r="B389" s="4" t="s">
        <v>1669</v>
      </c>
      <c r="C389" s="15">
        <v>44728</v>
      </c>
      <c r="D389" s="4">
        <v>862</v>
      </c>
      <c r="E389" s="4">
        <v>776.86</v>
      </c>
      <c r="F389" s="4" t="s">
        <v>1702</v>
      </c>
    </row>
    <row r="390" spans="1:6" ht="15.75" customHeight="1" x14ac:dyDescent="0.3">
      <c r="A390" s="4" t="s">
        <v>837</v>
      </c>
      <c r="B390" s="4" t="s">
        <v>1672</v>
      </c>
      <c r="C390" s="15">
        <v>44739</v>
      </c>
      <c r="D390" s="4">
        <v>854</v>
      </c>
      <c r="E390" s="4">
        <v>322.7</v>
      </c>
      <c r="F390" s="4" t="s">
        <v>1699</v>
      </c>
    </row>
    <row r="391" spans="1:6" ht="15.75" customHeight="1" x14ac:dyDescent="0.3">
      <c r="A391" s="4" t="s">
        <v>839</v>
      </c>
      <c r="B391" s="4" t="s">
        <v>1675</v>
      </c>
      <c r="C391" s="15">
        <v>44765</v>
      </c>
      <c r="D391" s="4">
        <v>427</v>
      </c>
      <c r="E391" s="4">
        <v>166.17</v>
      </c>
      <c r="F391" s="4" t="s">
        <v>1700</v>
      </c>
    </row>
    <row r="392" spans="1:6" ht="15.75" customHeight="1" x14ac:dyDescent="0.3">
      <c r="A392" s="4" t="s">
        <v>841</v>
      </c>
      <c r="B392" s="4" t="s">
        <v>1677</v>
      </c>
      <c r="C392" s="15">
        <v>44740</v>
      </c>
      <c r="D392" s="4">
        <v>859</v>
      </c>
      <c r="E392" s="4">
        <v>521.54</v>
      </c>
      <c r="F392" s="4" t="s">
        <v>1701</v>
      </c>
    </row>
    <row r="393" spans="1:6" ht="15.75" customHeight="1" x14ac:dyDescent="0.3">
      <c r="A393" s="4" t="s">
        <v>843</v>
      </c>
      <c r="B393" s="4" t="s">
        <v>1669</v>
      </c>
      <c r="C393" s="15">
        <v>44734</v>
      </c>
      <c r="D393" s="4">
        <v>536</v>
      </c>
      <c r="E393" s="4">
        <v>92.52000000000001</v>
      </c>
      <c r="F393" s="4" t="s">
        <v>1702</v>
      </c>
    </row>
    <row r="394" spans="1:6" ht="15.75" customHeight="1" x14ac:dyDescent="0.3">
      <c r="A394" s="4" t="s">
        <v>845</v>
      </c>
      <c r="B394" s="4" t="s">
        <v>1672</v>
      </c>
      <c r="C394" s="15">
        <v>44727</v>
      </c>
      <c r="D394" s="4">
        <v>210</v>
      </c>
      <c r="E394" s="4">
        <v>7.24</v>
      </c>
      <c r="F394" s="4" t="s">
        <v>1699</v>
      </c>
    </row>
    <row r="395" spans="1:6" ht="15.75" customHeight="1" x14ac:dyDescent="0.3">
      <c r="A395" s="4" t="s">
        <v>847</v>
      </c>
      <c r="B395" s="4" t="s">
        <v>1675</v>
      </c>
      <c r="C395" s="15">
        <v>44737</v>
      </c>
      <c r="D395" s="4">
        <v>568</v>
      </c>
      <c r="E395" s="4">
        <v>207.89999999999998</v>
      </c>
      <c r="F395" s="4" t="s">
        <v>1700</v>
      </c>
    </row>
    <row r="396" spans="1:6" ht="15.75" customHeight="1" x14ac:dyDescent="0.3">
      <c r="A396" s="4" t="s">
        <v>849</v>
      </c>
      <c r="B396" s="4" t="s">
        <v>1677</v>
      </c>
      <c r="C396" s="15">
        <v>44747</v>
      </c>
      <c r="D396" s="4">
        <v>226</v>
      </c>
      <c r="E396" s="4">
        <v>83.350000000000009</v>
      </c>
      <c r="F396" s="4" t="s">
        <v>1701</v>
      </c>
    </row>
    <row r="397" spans="1:6" ht="15.75" customHeight="1" x14ac:dyDescent="0.3">
      <c r="A397" s="4" t="s">
        <v>851</v>
      </c>
      <c r="B397" s="4" t="s">
        <v>1679</v>
      </c>
      <c r="C397" s="15">
        <v>44754</v>
      </c>
      <c r="D397" s="4">
        <v>857</v>
      </c>
      <c r="E397" s="4">
        <v>672.68</v>
      </c>
      <c r="F397" s="4" t="s">
        <v>1702</v>
      </c>
    </row>
    <row r="398" spans="1:6" ht="15.75" customHeight="1" x14ac:dyDescent="0.3">
      <c r="A398" s="4" t="s">
        <v>853</v>
      </c>
      <c r="B398" s="4" t="s">
        <v>1669</v>
      </c>
      <c r="C398" s="15">
        <v>44760</v>
      </c>
      <c r="D398" s="4">
        <v>265</v>
      </c>
      <c r="E398" s="4">
        <v>237</v>
      </c>
      <c r="F398" s="4" t="s">
        <v>1699</v>
      </c>
    </row>
    <row r="399" spans="1:6" ht="15.75" customHeight="1" x14ac:dyDescent="0.3">
      <c r="A399" s="4" t="s">
        <v>855</v>
      </c>
      <c r="B399" s="4" t="s">
        <v>1672</v>
      </c>
      <c r="C399" s="15">
        <v>44759</v>
      </c>
      <c r="D399" s="4">
        <v>355</v>
      </c>
      <c r="E399" s="4">
        <v>193.45999999999998</v>
      </c>
      <c r="F399" s="4" t="s">
        <v>1700</v>
      </c>
    </row>
    <row r="400" spans="1:6" ht="15.75" customHeight="1" x14ac:dyDescent="0.3">
      <c r="A400" s="4" t="s">
        <v>857</v>
      </c>
      <c r="B400" s="4" t="s">
        <v>1675</v>
      </c>
      <c r="C400" s="15">
        <v>44735</v>
      </c>
      <c r="D400" s="4">
        <v>897</v>
      </c>
      <c r="E400" s="4">
        <v>757.46</v>
      </c>
      <c r="F400" s="4" t="s">
        <v>1701</v>
      </c>
    </row>
    <row r="401" spans="1:6" ht="15.75" customHeight="1" x14ac:dyDescent="0.3">
      <c r="A401" s="4" t="s">
        <v>859</v>
      </c>
      <c r="B401" s="4" t="s">
        <v>1677</v>
      </c>
      <c r="C401" s="15">
        <v>44734</v>
      </c>
      <c r="D401" s="4">
        <v>482</v>
      </c>
      <c r="E401" s="4">
        <v>53.43</v>
      </c>
      <c r="F401" s="4" t="s">
        <v>1702</v>
      </c>
    </row>
    <row r="402" spans="1:6" ht="15.75" customHeight="1" x14ac:dyDescent="0.3">
      <c r="A402" s="4" t="s">
        <v>861</v>
      </c>
      <c r="B402" s="4" t="s">
        <v>1669</v>
      </c>
      <c r="C402" s="15">
        <v>44753</v>
      </c>
      <c r="D402" s="4">
        <v>612</v>
      </c>
      <c r="E402" s="4">
        <v>162.97999999999999</v>
      </c>
      <c r="F402" s="4" t="s">
        <v>1699</v>
      </c>
    </row>
    <row r="403" spans="1:6" ht="15.75" customHeight="1" x14ac:dyDescent="0.3">
      <c r="A403" s="4" t="s">
        <v>863</v>
      </c>
      <c r="B403" s="4" t="s">
        <v>1672</v>
      </c>
      <c r="C403" s="15">
        <v>44739</v>
      </c>
      <c r="D403" s="4">
        <v>777</v>
      </c>
      <c r="E403" s="4">
        <v>103.18</v>
      </c>
      <c r="F403" s="4" t="s">
        <v>1700</v>
      </c>
    </row>
    <row r="404" spans="1:6" ht="15.75" customHeight="1" x14ac:dyDescent="0.3">
      <c r="A404" s="4" t="s">
        <v>865</v>
      </c>
      <c r="B404" s="4" t="s">
        <v>1675</v>
      </c>
      <c r="C404" s="15">
        <v>44740</v>
      </c>
      <c r="D404" s="4">
        <v>572</v>
      </c>
      <c r="E404" s="4">
        <v>118.95</v>
      </c>
      <c r="F404" s="4" t="s">
        <v>1701</v>
      </c>
    </row>
    <row r="405" spans="1:6" ht="15.75" customHeight="1" x14ac:dyDescent="0.3">
      <c r="A405" s="4" t="s">
        <v>867</v>
      </c>
      <c r="B405" s="4" t="s">
        <v>1677</v>
      </c>
      <c r="C405" s="15">
        <v>44748</v>
      </c>
      <c r="D405" s="4">
        <v>692</v>
      </c>
      <c r="E405" s="4">
        <v>526.14</v>
      </c>
      <c r="F405" s="4" t="s">
        <v>1702</v>
      </c>
    </row>
    <row r="406" spans="1:6" ht="15.75" customHeight="1" x14ac:dyDescent="0.3">
      <c r="A406" s="4" t="s">
        <v>869</v>
      </c>
      <c r="B406" s="4" t="s">
        <v>1679</v>
      </c>
      <c r="C406" s="15">
        <v>44731</v>
      </c>
      <c r="D406" s="4">
        <v>791</v>
      </c>
      <c r="E406" s="4">
        <v>188.29999999999998</v>
      </c>
      <c r="F406" s="4" t="s">
        <v>1699</v>
      </c>
    </row>
    <row r="407" spans="1:6" ht="15.75" customHeight="1" x14ac:dyDescent="0.3">
      <c r="A407" s="4" t="s">
        <v>871</v>
      </c>
      <c r="B407" s="4" t="s">
        <v>1681</v>
      </c>
      <c r="C407" s="15">
        <v>44763</v>
      </c>
      <c r="D407" s="4">
        <v>332</v>
      </c>
      <c r="E407" s="4">
        <v>41.58</v>
      </c>
      <c r="F407" s="4" t="s">
        <v>1700</v>
      </c>
    </row>
    <row r="408" spans="1:6" ht="15.75" customHeight="1" x14ac:dyDescent="0.3">
      <c r="A408" s="4" t="s">
        <v>873</v>
      </c>
      <c r="B408" s="4" t="s">
        <v>1669</v>
      </c>
      <c r="C408" s="15">
        <v>44733</v>
      </c>
      <c r="D408" s="4">
        <v>241</v>
      </c>
      <c r="E408" s="4">
        <v>16.180000000000003</v>
      </c>
      <c r="F408" s="4" t="s">
        <v>1701</v>
      </c>
    </row>
    <row r="409" spans="1:6" ht="15.75" customHeight="1" x14ac:dyDescent="0.3">
      <c r="A409" s="4" t="s">
        <v>875</v>
      </c>
      <c r="B409" s="4" t="s">
        <v>1672</v>
      </c>
      <c r="C409" s="15">
        <v>44746</v>
      </c>
      <c r="D409" s="4">
        <v>494</v>
      </c>
      <c r="E409" s="4">
        <v>488.92</v>
      </c>
      <c r="F409" s="4" t="s">
        <v>1702</v>
      </c>
    </row>
    <row r="410" spans="1:6" ht="15.75" customHeight="1" x14ac:dyDescent="0.3">
      <c r="A410" s="4" t="s">
        <v>877</v>
      </c>
      <c r="B410" s="4" t="s">
        <v>1675</v>
      </c>
      <c r="C410" s="15">
        <v>44755</v>
      </c>
      <c r="D410" s="4">
        <v>260</v>
      </c>
      <c r="E410" s="4">
        <v>68.13000000000001</v>
      </c>
      <c r="F410" s="4" t="s">
        <v>1699</v>
      </c>
    </row>
    <row r="411" spans="1:6" ht="15.75" customHeight="1" x14ac:dyDescent="0.3">
      <c r="A411" s="4" t="s">
        <v>879</v>
      </c>
      <c r="B411" s="4" t="s">
        <v>1677</v>
      </c>
      <c r="C411" s="15">
        <v>44755</v>
      </c>
      <c r="D411" s="4">
        <v>726</v>
      </c>
      <c r="E411" s="4">
        <v>633.54</v>
      </c>
      <c r="F411" s="4" t="s">
        <v>1700</v>
      </c>
    </row>
    <row r="412" spans="1:6" ht="15.75" customHeight="1" x14ac:dyDescent="0.3">
      <c r="A412" s="4" t="s">
        <v>881</v>
      </c>
      <c r="B412" s="4" t="s">
        <v>1669</v>
      </c>
      <c r="C412" s="15">
        <v>44727</v>
      </c>
      <c r="D412" s="4">
        <v>402</v>
      </c>
      <c r="E412" s="4">
        <v>308.64999999999998</v>
      </c>
      <c r="F412" s="4" t="s">
        <v>1701</v>
      </c>
    </row>
    <row r="413" spans="1:6" ht="15.75" customHeight="1" x14ac:dyDescent="0.3">
      <c r="A413" s="4" t="s">
        <v>883</v>
      </c>
      <c r="B413" s="4" t="s">
        <v>1672</v>
      </c>
      <c r="C413" s="15">
        <v>44746</v>
      </c>
      <c r="D413" s="4">
        <v>369</v>
      </c>
      <c r="E413" s="4">
        <v>58.12</v>
      </c>
      <c r="F413" s="4" t="s">
        <v>1702</v>
      </c>
    </row>
    <row r="414" spans="1:6" ht="15.75" customHeight="1" x14ac:dyDescent="0.3">
      <c r="A414" s="4" t="s">
        <v>885</v>
      </c>
      <c r="B414" s="4" t="s">
        <v>1675</v>
      </c>
      <c r="C414" s="15">
        <v>44740</v>
      </c>
      <c r="D414" s="4">
        <v>657</v>
      </c>
      <c r="E414" s="4">
        <v>351.96</v>
      </c>
      <c r="F414" s="4" t="s">
        <v>1699</v>
      </c>
    </row>
    <row r="415" spans="1:6" ht="15.75" customHeight="1" x14ac:dyDescent="0.3">
      <c r="A415" s="4" t="s">
        <v>887</v>
      </c>
      <c r="B415" s="4" t="s">
        <v>1677</v>
      </c>
      <c r="C415" s="15">
        <v>44743</v>
      </c>
      <c r="D415" s="4">
        <v>482</v>
      </c>
      <c r="E415" s="4">
        <v>425.21</v>
      </c>
      <c r="F415" s="4" t="s">
        <v>1700</v>
      </c>
    </row>
    <row r="416" spans="1:6" ht="15.75" customHeight="1" x14ac:dyDescent="0.3">
      <c r="A416" s="4" t="s">
        <v>889</v>
      </c>
      <c r="B416" s="4" t="s">
        <v>1669</v>
      </c>
      <c r="C416" s="15">
        <v>44737</v>
      </c>
      <c r="D416" s="4">
        <v>652</v>
      </c>
      <c r="E416" s="4">
        <v>48.809999999999995</v>
      </c>
      <c r="F416" s="4" t="s">
        <v>1701</v>
      </c>
    </row>
    <row r="417" spans="1:6" ht="15.75" customHeight="1" x14ac:dyDescent="0.3">
      <c r="A417" s="4" t="s">
        <v>891</v>
      </c>
      <c r="B417" s="4" t="s">
        <v>1672</v>
      </c>
      <c r="C417" s="15">
        <v>44757</v>
      </c>
      <c r="D417" s="4">
        <v>556</v>
      </c>
      <c r="E417" s="4">
        <v>257.07</v>
      </c>
      <c r="F417" s="4" t="s">
        <v>1702</v>
      </c>
    </row>
    <row r="418" spans="1:6" ht="15.75" customHeight="1" x14ac:dyDescent="0.3">
      <c r="A418" s="4" t="s">
        <v>893</v>
      </c>
      <c r="B418" s="4" t="s">
        <v>1675</v>
      </c>
      <c r="C418" s="15">
        <v>44745</v>
      </c>
      <c r="D418" s="4">
        <v>706</v>
      </c>
      <c r="E418" s="4">
        <v>243.31</v>
      </c>
      <c r="F418" s="4" t="s">
        <v>1699</v>
      </c>
    </row>
    <row r="419" spans="1:6" ht="15.75" customHeight="1" x14ac:dyDescent="0.3">
      <c r="A419" s="4" t="s">
        <v>895</v>
      </c>
      <c r="B419" s="4" t="s">
        <v>1677</v>
      </c>
      <c r="C419" s="15">
        <v>44760</v>
      </c>
      <c r="D419" s="4">
        <v>460</v>
      </c>
      <c r="E419" s="4">
        <v>321.59999999999997</v>
      </c>
      <c r="F419" s="4" t="s">
        <v>1700</v>
      </c>
    </row>
    <row r="420" spans="1:6" ht="15.75" customHeight="1" x14ac:dyDescent="0.3">
      <c r="A420" s="4" t="s">
        <v>897</v>
      </c>
      <c r="B420" s="4" t="s">
        <v>1669</v>
      </c>
      <c r="C420" s="15">
        <v>44750</v>
      </c>
      <c r="D420" s="4">
        <v>248</v>
      </c>
      <c r="E420" s="4">
        <v>4.6899999999999995</v>
      </c>
      <c r="F420" s="4" t="s">
        <v>1701</v>
      </c>
    </row>
    <row r="421" spans="1:6" ht="15.75" customHeight="1" x14ac:dyDescent="0.3">
      <c r="A421" s="4" t="s">
        <v>899</v>
      </c>
      <c r="B421" s="4" t="s">
        <v>1672</v>
      </c>
      <c r="C421" s="15">
        <v>44742</v>
      </c>
      <c r="D421" s="4">
        <v>700</v>
      </c>
      <c r="E421" s="4">
        <v>512.72</v>
      </c>
      <c r="F421" s="4" t="s">
        <v>1702</v>
      </c>
    </row>
    <row r="422" spans="1:6" ht="15.75" customHeight="1" x14ac:dyDescent="0.3">
      <c r="A422" s="4" t="s">
        <v>901</v>
      </c>
      <c r="B422" s="4" t="s">
        <v>1675</v>
      </c>
      <c r="C422" s="15">
        <v>44754</v>
      </c>
      <c r="D422" s="4">
        <v>329</v>
      </c>
      <c r="E422" s="4">
        <v>237.85999999999999</v>
      </c>
      <c r="F422" s="4" t="s">
        <v>1699</v>
      </c>
    </row>
    <row r="423" spans="1:6" ht="15.75" customHeight="1" x14ac:dyDescent="0.3">
      <c r="A423" s="4" t="s">
        <v>903</v>
      </c>
      <c r="B423" s="4" t="s">
        <v>1677</v>
      </c>
      <c r="C423" s="15">
        <v>44746</v>
      </c>
      <c r="D423" s="4">
        <v>656</v>
      </c>
      <c r="E423" s="4">
        <v>639.06999999999994</v>
      </c>
      <c r="F423" s="4" t="s">
        <v>1700</v>
      </c>
    </row>
    <row r="424" spans="1:6" ht="15.75" customHeight="1" x14ac:dyDescent="0.3">
      <c r="A424" s="4" t="s">
        <v>905</v>
      </c>
      <c r="B424" s="4" t="s">
        <v>1679</v>
      </c>
      <c r="C424" s="15">
        <v>44752</v>
      </c>
      <c r="D424" s="4">
        <v>452</v>
      </c>
      <c r="E424" s="4">
        <v>417.84</v>
      </c>
      <c r="F424" s="4" t="s">
        <v>1701</v>
      </c>
    </row>
    <row r="425" spans="1:6" ht="15.75" customHeight="1" x14ac:dyDescent="0.3">
      <c r="A425" s="4" t="s">
        <v>907</v>
      </c>
      <c r="B425" s="4" t="s">
        <v>1669</v>
      </c>
      <c r="C425" s="15">
        <v>44725</v>
      </c>
      <c r="D425" s="4">
        <v>839</v>
      </c>
      <c r="E425" s="4">
        <v>292.32</v>
      </c>
      <c r="F425" s="4" t="s">
        <v>1702</v>
      </c>
    </row>
    <row r="426" spans="1:6" ht="15.75" customHeight="1" x14ac:dyDescent="0.3">
      <c r="A426" s="4" t="s">
        <v>909</v>
      </c>
      <c r="B426" s="4" t="s">
        <v>1672</v>
      </c>
      <c r="C426" s="15">
        <v>44734</v>
      </c>
      <c r="D426" s="4">
        <v>845</v>
      </c>
      <c r="E426" s="4">
        <v>311.5</v>
      </c>
      <c r="F426" s="4" t="s">
        <v>1699</v>
      </c>
    </row>
    <row r="427" spans="1:6" ht="15.75" customHeight="1" x14ac:dyDescent="0.3">
      <c r="A427" s="4" t="s">
        <v>911</v>
      </c>
      <c r="B427" s="4" t="s">
        <v>1675</v>
      </c>
      <c r="C427" s="15">
        <v>44761</v>
      </c>
      <c r="D427" s="4">
        <v>855</v>
      </c>
      <c r="E427" s="4">
        <v>327.3</v>
      </c>
      <c r="F427" s="4" t="s">
        <v>1700</v>
      </c>
    </row>
    <row r="428" spans="1:6" ht="15.75" customHeight="1" x14ac:dyDescent="0.3">
      <c r="A428" s="4" t="s">
        <v>913</v>
      </c>
      <c r="B428" s="4" t="s">
        <v>1677</v>
      </c>
      <c r="C428" s="15">
        <v>44735</v>
      </c>
      <c r="D428" s="4">
        <v>423</v>
      </c>
      <c r="E428" s="4">
        <v>326.89</v>
      </c>
      <c r="F428" s="4" t="s">
        <v>1701</v>
      </c>
    </row>
    <row r="429" spans="1:6" ht="15.75" customHeight="1" x14ac:dyDescent="0.3">
      <c r="A429" s="4" t="s">
        <v>915</v>
      </c>
      <c r="B429" s="4" t="s">
        <v>1669</v>
      </c>
      <c r="C429" s="15">
        <v>44753</v>
      </c>
      <c r="D429" s="4">
        <v>631</v>
      </c>
      <c r="E429" s="4">
        <v>619.61</v>
      </c>
      <c r="F429" s="4" t="s">
        <v>1702</v>
      </c>
    </row>
    <row r="430" spans="1:6" ht="15.75" customHeight="1" x14ac:dyDescent="0.3">
      <c r="A430" s="4" t="s">
        <v>917</v>
      </c>
      <c r="B430" s="4" t="s">
        <v>1672</v>
      </c>
      <c r="C430" s="15">
        <v>44732</v>
      </c>
      <c r="D430" s="4">
        <v>807</v>
      </c>
      <c r="E430" s="4">
        <v>196.69</v>
      </c>
      <c r="F430" s="4" t="s">
        <v>1699</v>
      </c>
    </row>
    <row r="431" spans="1:6" ht="15.75" customHeight="1" x14ac:dyDescent="0.3">
      <c r="A431" s="4" t="s">
        <v>919</v>
      </c>
      <c r="B431" s="4" t="s">
        <v>1675</v>
      </c>
      <c r="C431" s="15">
        <v>44748</v>
      </c>
      <c r="D431" s="4">
        <v>836</v>
      </c>
      <c r="E431" s="4">
        <v>426.18</v>
      </c>
      <c r="F431" s="4" t="s">
        <v>1700</v>
      </c>
    </row>
    <row r="432" spans="1:6" ht="15.75" customHeight="1" x14ac:dyDescent="0.3">
      <c r="A432" s="4" t="s">
        <v>921</v>
      </c>
      <c r="B432" s="4" t="s">
        <v>1677</v>
      </c>
      <c r="C432" s="15">
        <v>44731</v>
      </c>
      <c r="D432" s="4">
        <v>676</v>
      </c>
      <c r="E432" s="4">
        <v>670.08</v>
      </c>
      <c r="F432" s="4" t="s">
        <v>1701</v>
      </c>
    </row>
    <row r="433" spans="1:6" ht="15.75" customHeight="1" x14ac:dyDescent="0.3">
      <c r="A433" s="4" t="s">
        <v>923</v>
      </c>
      <c r="B433" s="4" t="s">
        <v>1679</v>
      </c>
      <c r="C433" s="15">
        <v>44725</v>
      </c>
      <c r="D433" s="4">
        <v>330</v>
      </c>
      <c r="E433" s="4">
        <v>191.41</v>
      </c>
      <c r="F433" s="4" t="s">
        <v>1702</v>
      </c>
    </row>
    <row r="434" spans="1:6" ht="15.75" customHeight="1" x14ac:dyDescent="0.3">
      <c r="A434" s="4" t="s">
        <v>925</v>
      </c>
      <c r="B434" s="4" t="s">
        <v>1681</v>
      </c>
      <c r="C434" s="15">
        <v>44753</v>
      </c>
      <c r="D434" s="4">
        <v>523</v>
      </c>
      <c r="E434" s="4">
        <v>105.13000000000001</v>
      </c>
      <c r="F434" s="4" t="s">
        <v>1699</v>
      </c>
    </row>
    <row r="435" spans="1:6" ht="15.75" customHeight="1" x14ac:dyDescent="0.3">
      <c r="A435" s="4" t="s">
        <v>927</v>
      </c>
      <c r="B435" s="4" t="s">
        <v>1669</v>
      </c>
      <c r="C435" s="15">
        <v>44738</v>
      </c>
      <c r="D435" s="4">
        <v>865</v>
      </c>
      <c r="E435" s="4">
        <v>75.77000000000001</v>
      </c>
      <c r="F435" s="4" t="s">
        <v>1700</v>
      </c>
    </row>
    <row r="436" spans="1:6" ht="15.75" customHeight="1" x14ac:dyDescent="0.3">
      <c r="A436" s="4" t="s">
        <v>929</v>
      </c>
      <c r="B436" s="4" t="s">
        <v>1672</v>
      </c>
      <c r="C436" s="15">
        <v>44762</v>
      </c>
      <c r="D436" s="4">
        <v>495</v>
      </c>
      <c r="E436" s="4">
        <v>456.40999999999997</v>
      </c>
      <c r="F436" s="4" t="s">
        <v>1701</v>
      </c>
    </row>
    <row r="437" spans="1:6" ht="15.75" customHeight="1" x14ac:dyDescent="0.3">
      <c r="A437" s="4" t="s">
        <v>931</v>
      </c>
      <c r="B437" s="4" t="s">
        <v>1675</v>
      </c>
      <c r="C437" s="15">
        <v>44756</v>
      </c>
      <c r="D437" s="4">
        <v>721</v>
      </c>
      <c r="E437" s="4">
        <v>293.07</v>
      </c>
      <c r="F437" s="4" t="s">
        <v>1702</v>
      </c>
    </row>
    <row r="438" spans="1:6" ht="15.75" customHeight="1" x14ac:dyDescent="0.3">
      <c r="A438" s="4" t="s">
        <v>933</v>
      </c>
      <c r="B438" s="4" t="s">
        <v>1677</v>
      </c>
      <c r="C438" s="15">
        <v>44744</v>
      </c>
      <c r="D438" s="4">
        <v>258</v>
      </c>
      <c r="E438" s="4">
        <v>117.45</v>
      </c>
      <c r="F438" s="4" t="s">
        <v>1699</v>
      </c>
    </row>
    <row r="439" spans="1:6" ht="15.75" customHeight="1" x14ac:dyDescent="0.3">
      <c r="A439" s="4" t="s">
        <v>935</v>
      </c>
      <c r="B439" s="4" t="s">
        <v>1669</v>
      </c>
      <c r="C439" s="15">
        <v>44753</v>
      </c>
      <c r="D439" s="4">
        <v>844</v>
      </c>
      <c r="E439" s="4">
        <v>384.15</v>
      </c>
      <c r="F439" s="4" t="s">
        <v>1700</v>
      </c>
    </row>
    <row r="440" spans="1:6" ht="15.75" customHeight="1" x14ac:dyDescent="0.3">
      <c r="A440" s="4" t="s">
        <v>937</v>
      </c>
      <c r="B440" s="4" t="s">
        <v>1672</v>
      </c>
      <c r="C440" s="15">
        <v>44762</v>
      </c>
      <c r="D440" s="4">
        <v>197</v>
      </c>
      <c r="E440" s="4">
        <v>59.35</v>
      </c>
      <c r="F440" s="4" t="s">
        <v>1701</v>
      </c>
    </row>
    <row r="441" spans="1:6" ht="15.75" customHeight="1" x14ac:dyDescent="0.3">
      <c r="A441" s="4" t="s">
        <v>939</v>
      </c>
      <c r="B441" s="4" t="s">
        <v>1675</v>
      </c>
      <c r="C441" s="15">
        <v>44740</v>
      </c>
      <c r="D441" s="4">
        <v>216</v>
      </c>
      <c r="E441" s="4">
        <v>49.44</v>
      </c>
      <c r="F441" s="4" t="s">
        <v>1702</v>
      </c>
    </row>
    <row r="442" spans="1:6" ht="15.75" customHeight="1" x14ac:dyDescent="0.3">
      <c r="A442" s="4" t="s">
        <v>941</v>
      </c>
      <c r="B442" s="4" t="s">
        <v>1677</v>
      </c>
      <c r="C442" s="15">
        <v>44729</v>
      </c>
      <c r="D442" s="4">
        <v>254</v>
      </c>
      <c r="E442" s="4">
        <v>124.10000000000001</v>
      </c>
      <c r="F442" s="4" t="s">
        <v>1699</v>
      </c>
    </row>
    <row r="443" spans="1:6" ht="15.75" customHeight="1" x14ac:dyDescent="0.3">
      <c r="A443" s="4" t="s">
        <v>943</v>
      </c>
      <c r="B443" s="4" t="s">
        <v>1679</v>
      </c>
      <c r="C443" s="15">
        <v>44727</v>
      </c>
      <c r="D443" s="4">
        <v>463</v>
      </c>
      <c r="E443" s="4">
        <v>408.84</v>
      </c>
      <c r="F443" s="4" t="s">
        <v>1700</v>
      </c>
    </row>
    <row r="444" spans="1:6" ht="15.75" customHeight="1" x14ac:dyDescent="0.3">
      <c r="A444" s="4" t="s">
        <v>945</v>
      </c>
      <c r="B444" s="4" t="s">
        <v>1669</v>
      </c>
      <c r="C444" s="15">
        <v>44734</v>
      </c>
      <c r="D444" s="4">
        <v>512</v>
      </c>
      <c r="E444" s="4">
        <v>157.20999999999998</v>
      </c>
      <c r="F444" s="4" t="s">
        <v>1701</v>
      </c>
    </row>
    <row r="445" spans="1:6" ht="15.75" customHeight="1" x14ac:dyDescent="0.3">
      <c r="A445" s="4" t="s">
        <v>947</v>
      </c>
      <c r="B445" s="4" t="s">
        <v>1672</v>
      </c>
      <c r="C445" s="15">
        <v>44744</v>
      </c>
      <c r="D445" s="4">
        <v>820</v>
      </c>
      <c r="E445" s="4">
        <v>702.79</v>
      </c>
      <c r="F445" s="4" t="s">
        <v>1702</v>
      </c>
    </row>
    <row r="446" spans="1:6" ht="15.75" customHeight="1" x14ac:dyDescent="0.3">
      <c r="A446" s="4" t="s">
        <v>949</v>
      </c>
      <c r="B446" s="4" t="s">
        <v>1675</v>
      </c>
      <c r="C446" s="15">
        <v>44737</v>
      </c>
      <c r="D446" s="4">
        <v>621</v>
      </c>
      <c r="E446" s="4">
        <v>181.09</v>
      </c>
      <c r="F446" s="4" t="s">
        <v>1699</v>
      </c>
    </row>
    <row r="447" spans="1:6" ht="15.75" customHeight="1" x14ac:dyDescent="0.3">
      <c r="A447" s="4" t="s">
        <v>951</v>
      </c>
      <c r="B447" s="4" t="s">
        <v>1677</v>
      </c>
      <c r="C447" s="15">
        <v>44752</v>
      </c>
      <c r="D447" s="4">
        <v>616</v>
      </c>
      <c r="E447" s="4">
        <v>159.51</v>
      </c>
      <c r="F447" s="4" t="s">
        <v>1700</v>
      </c>
    </row>
    <row r="448" spans="1:6" ht="15.75" customHeight="1" x14ac:dyDescent="0.3">
      <c r="A448" s="4" t="s">
        <v>953</v>
      </c>
      <c r="B448" s="4" t="s">
        <v>1669</v>
      </c>
      <c r="C448" s="15">
        <v>44736</v>
      </c>
      <c r="D448" s="4">
        <v>506</v>
      </c>
      <c r="E448" s="4">
        <v>149.48999999999998</v>
      </c>
      <c r="F448" s="4" t="s">
        <v>1701</v>
      </c>
    </row>
    <row r="449" spans="1:6" ht="15.75" customHeight="1" x14ac:dyDescent="0.3">
      <c r="A449" s="4" t="s">
        <v>955</v>
      </c>
      <c r="B449" s="4" t="s">
        <v>1672</v>
      </c>
      <c r="C449" s="15">
        <v>44752</v>
      </c>
      <c r="D449" s="4">
        <v>246</v>
      </c>
      <c r="E449" s="4">
        <v>18.260000000000002</v>
      </c>
      <c r="F449" s="4" t="s">
        <v>1702</v>
      </c>
    </row>
    <row r="450" spans="1:6" ht="15.75" customHeight="1" x14ac:dyDescent="0.3">
      <c r="A450" s="4" t="s">
        <v>957</v>
      </c>
      <c r="B450" s="4" t="s">
        <v>1675</v>
      </c>
      <c r="C450" s="15">
        <v>44759</v>
      </c>
      <c r="D450" s="4">
        <v>649</v>
      </c>
      <c r="E450" s="4">
        <v>25.360000000000003</v>
      </c>
      <c r="F450" s="4" t="s">
        <v>1699</v>
      </c>
    </row>
    <row r="451" spans="1:6" ht="15.75" customHeight="1" x14ac:dyDescent="0.3">
      <c r="A451" s="4" t="s">
        <v>959</v>
      </c>
      <c r="B451" s="4" t="s">
        <v>1677</v>
      </c>
      <c r="C451" s="15">
        <v>44763</v>
      </c>
      <c r="D451" s="4">
        <v>421</v>
      </c>
      <c r="E451" s="4">
        <v>321.94</v>
      </c>
      <c r="F451" s="4" t="s">
        <v>1700</v>
      </c>
    </row>
    <row r="452" spans="1:6" ht="15.75" customHeight="1" x14ac:dyDescent="0.3">
      <c r="A452" s="4" t="s">
        <v>961</v>
      </c>
      <c r="B452" s="4" t="s">
        <v>1679</v>
      </c>
      <c r="C452" s="15">
        <v>44763</v>
      </c>
      <c r="D452" s="4">
        <v>816</v>
      </c>
      <c r="E452" s="4">
        <v>610.91999999999996</v>
      </c>
      <c r="F452" s="4" t="s">
        <v>1701</v>
      </c>
    </row>
    <row r="453" spans="1:6" ht="15.75" customHeight="1" x14ac:dyDescent="0.3">
      <c r="A453" s="4" t="s">
        <v>963</v>
      </c>
      <c r="B453" s="4" t="s">
        <v>1681</v>
      </c>
      <c r="C453" s="15">
        <v>44750</v>
      </c>
      <c r="D453" s="4">
        <v>409</v>
      </c>
      <c r="E453" s="4">
        <v>283.45</v>
      </c>
      <c r="F453" s="4" t="s">
        <v>1702</v>
      </c>
    </row>
    <row r="454" spans="1:6" ht="15.75" customHeight="1" x14ac:dyDescent="0.3">
      <c r="A454" s="4" t="s">
        <v>965</v>
      </c>
      <c r="B454" s="4" t="s">
        <v>1669</v>
      </c>
      <c r="C454" s="15">
        <v>44751</v>
      </c>
      <c r="D454" s="4">
        <v>333</v>
      </c>
      <c r="E454" s="4">
        <v>176.29</v>
      </c>
      <c r="F454" s="4" t="s">
        <v>1699</v>
      </c>
    </row>
    <row r="455" spans="1:6" ht="15.75" customHeight="1" x14ac:dyDescent="0.3">
      <c r="A455" s="4" t="s">
        <v>967</v>
      </c>
      <c r="B455" s="4" t="s">
        <v>1672</v>
      </c>
      <c r="C455" s="15">
        <v>44736</v>
      </c>
      <c r="D455" s="4">
        <v>423</v>
      </c>
      <c r="E455" s="4">
        <v>137.10999999999999</v>
      </c>
      <c r="F455" s="4" t="s">
        <v>1700</v>
      </c>
    </row>
    <row r="456" spans="1:6" ht="15.75" customHeight="1" x14ac:dyDescent="0.3">
      <c r="A456" s="4" t="s">
        <v>969</v>
      </c>
      <c r="B456" s="4" t="s">
        <v>1675</v>
      </c>
      <c r="C456" s="15">
        <v>44737</v>
      </c>
      <c r="D456" s="4">
        <v>305</v>
      </c>
      <c r="E456" s="4">
        <v>109.52000000000001</v>
      </c>
      <c r="F456" s="4" t="s">
        <v>1701</v>
      </c>
    </row>
    <row r="457" spans="1:6" ht="15.75" customHeight="1" x14ac:dyDescent="0.3">
      <c r="A457" s="4" t="s">
        <v>971</v>
      </c>
      <c r="B457" s="4" t="s">
        <v>1677</v>
      </c>
      <c r="C457" s="15">
        <v>44744</v>
      </c>
      <c r="D457" s="4">
        <v>377</v>
      </c>
      <c r="E457" s="4">
        <v>248.48</v>
      </c>
      <c r="F457" s="4" t="s">
        <v>1702</v>
      </c>
    </row>
    <row r="458" spans="1:6" ht="15.75" customHeight="1" x14ac:dyDescent="0.3">
      <c r="A458" s="4" t="s">
        <v>973</v>
      </c>
      <c r="B458" s="4" t="s">
        <v>1669</v>
      </c>
      <c r="C458" s="15">
        <v>44735</v>
      </c>
      <c r="D458" s="4">
        <v>405</v>
      </c>
      <c r="E458" s="4">
        <v>208.10999999999999</v>
      </c>
      <c r="F458" s="4" t="s">
        <v>1699</v>
      </c>
    </row>
    <row r="459" spans="1:6" ht="15.75" customHeight="1" x14ac:dyDescent="0.3">
      <c r="A459" s="4" t="s">
        <v>975</v>
      </c>
      <c r="B459" s="4" t="s">
        <v>1672</v>
      </c>
      <c r="C459" s="15">
        <v>44751</v>
      </c>
      <c r="D459" s="4">
        <v>512</v>
      </c>
      <c r="E459" s="4">
        <v>392.53</v>
      </c>
      <c r="F459" s="4" t="s">
        <v>1700</v>
      </c>
    </row>
    <row r="460" spans="1:6" ht="15.75" customHeight="1" x14ac:dyDescent="0.3">
      <c r="A460" s="4" t="s">
        <v>977</v>
      </c>
      <c r="B460" s="4" t="s">
        <v>1675</v>
      </c>
      <c r="C460" s="15">
        <v>44726</v>
      </c>
      <c r="D460" s="4">
        <v>369</v>
      </c>
      <c r="E460" s="4">
        <v>271.33</v>
      </c>
      <c r="F460" s="4" t="s">
        <v>1701</v>
      </c>
    </row>
    <row r="461" spans="1:6" ht="15.75" customHeight="1" x14ac:dyDescent="0.3">
      <c r="A461" s="4" t="s">
        <v>979</v>
      </c>
      <c r="B461" s="4" t="s">
        <v>1677</v>
      </c>
      <c r="C461" s="15">
        <v>44749</v>
      </c>
      <c r="D461" s="4">
        <v>612</v>
      </c>
      <c r="E461" s="4">
        <v>272.76</v>
      </c>
      <c r="F461" s="4" t="s">
        <v>1702</v>
      </c>
    </row>
    <row r="462" spans="1:6" ht="15.75" customHeight="1" x14ac:dyDescent="0.3">
      <c r="A462" s="4" t="s">
        <v>981</v>
      </c>
      <c r="B462" s="4" t="s">
        <v>1669</v>
      </c>
      <c r="C462" s="15">
        <v>44734</v>
      </c>
      <c r="D462" s="4">
        <v>473</v>
      </c>
      <c r="E462" s="4">
        <v>380.73</v>
      </c>
      <c r="F462" s="4" t="s">
        <v>1699</v>
      </c>
    </row>
    <row r="463" spans="1:6" ht="15.75" customHeight="1" x14ac:dyDescent="0.3">
      <c r="A463" s="4" t="s">
        <v>983</v>
      </c>
      <c r="B463" s="4" t="s">
        <v>1672</v>
      </c>
      <c r="C463" s="15">
        <v>44726</v>
      </c>
      <c r="D463" s="4">
        <v>581</v>
      </c>
      <c r="E463" s="4">
        <v>367.5</v>
      </c>
      <c r="F463" s="4" t="s">
        <v>1700</v>
      </c>
    </row>
    <row r="464" spans="1:6" ht="15.75" customHeight="1" x14ac:dyDescent="0.3">
      <c r="A464" s="4" t="s">
        <v>985</v>
      </c>
      <c r="B464" s="4" t="s">
        <v>1675</v>
      </c>
      <c r="C464" s="15">
        <v>44743</v>
      </c>
      <c r="D464" s="4">
        <v>886</v>
      </c>
      <c r="E464" s="4">
        <v>479.96999999999997</v>
      </c>
      <c r="F464" s="4" t="s">
        <v>1701</v>
      </c>
    </row>
    <row r="465" spans="1:6" ht="15.75" customHeight="1" x14ac:dyDescent="0.3">
      <c r="A465" s="4" t="s">
        <v>987</v>
      </c>
      <c r="B465" s="4" t="s">
        <v>1677</v>
      </c>
      <c r="C465" s="15">
        <v>44742</v>
      </c>
      <c r="D465" s="4">
        <v>735</v>
      </c>
      <c r="E465" s="4">
        <v>378.15999999999997</v>
      </c>
      <c r="F465" s="4" t="s">
        <v>1702</v>
      </c>
    </row>
    <row r="466" spans="1:6" ht="15.75" customHeight="1" x14ac:dyDescent="0.3">
      <c r="A466" s="4" t="s">
        <v>989</v>
      </c>
      <c r="B466" s="4" t="s">
        <v>1669</v>
      </c>
      <c r="C466" s="15">
        <v>44747</v>
      </c>
      <c r="D466" s="4">
        <v>521</v>
      </c>
      <c r="E466" s="4">
        <v>123.76</v>
      </c>
      <c r="F466" s="4" t="s">
        <v>1699</v>
      </c>
    </row>
    <row r="467" spans="1:6" ht="15.75" customHeight="1" x14ac:dyDescent="0.3">
      <c r="A467" s="4" t="s">
        <v>991</v>
      </c>
      <c r="B467" s="4" t="s">
        <v>1672</v>
      </c>
      <c r="C467" s="15">
        <v>44764</v>
      </c>
      <c r="D467" s="4">
        <v>555</v>
      </c>
      <c r="E467" s="4">
        <v>550.12</v>
      </c>
      <c r="F467" s="4" t="s">
        <v>1700</v>
      </c>
    </row>
    <row r="468" spans="1:6" ht="15.75" customHeight="1" x14ac:dyDescent="0.3">
      <c r="A468" s="4" t="s">
        <v>993</v>
      </c>
      <c r="B468" s="4" t="s">
        <v>1675</v>
      </c>
      <c r="C468" s="15">
        <v>44735</v>
      </c>
      <c r="D468" s="4">
        <v>553</v>
      </c>
      <c r="E468" s="4">
        <v>330.18</v>
      </c>
      <c r="F468" s="4" t="s">
        <v>1701</v>
      </c>
    </row>
    <row r="469" spans="1:6" ht="15.75" customHeight="1" x14ac:dyDescent="0.3">
      <c r="A469" s="4" t="s">
        <v>995</v>
      </c>
      <c r="B469" s="4" t="s">
        <v>1677</v>
      </c>
      <c r="C469" s="15">
        <v>44737</v>
      </c>
      <c r="D469" s="4">
        <v>240</v>
      </c>
      <c r="E469" s="4">
        <v>113.14</v>
      </c>
      <c r="F469" s="4" t="s">
        <v>1702</v>
      </c>
    </row>
    <row r="470" spans="1:6" ht="15.75" customHeight="1" x14ac:dyDescent="0.3">
      <c r="A470" s="4" t="s">
        <v>997</v>
      </c>
      <c r="B470" s="4" t="s">
        <v>1679</v>
      </c>
      <c r="C470" s="15">
        <v>44749</v>
      </c>
      <c r="D470" s="4">
        <v>879</v>
      </c>
      <c r="E470" s="4">
        <v>361.99</v>
      </c>
      <c r="F470" s="4" t="s">
        <v>1699</v>
      </c>
    </row>
    <row r="471" spans="1:6" ht="15.75" customHeight="1" x14ac:dyDescent="0.3">
      <c r="A471" s="4" t="s">
        <v>999</v>
      </c>
      <c r="B471" s="4" t="s">
        <v>1669</v>
      </c>
      <c r="C471" s="15">
        <v>44729</v>
      </c>
      <c r="D471" s="4">
        <v>784</v>
      </c>
      <c r="E471" s="4">
        <v>56.46</v>
      </c>
      <c r="F471" s="4" t="s">
        <v>1700</v>
      </c>
    </row>
    <row r="472" spans="1:6" ht="15.75" customHeight="1" x14ac:dyDescent="0.3">
      <c r="A472" s="4" t="s">
        <v>1001</v>
      </c>
      <c r="B472" s="4" t="s">
        <v>1672</v>
      </c>
      <c r="C472" s="15">
        <v>44738</v>
      </c>
      <c r="D472" s="4">
        <v>865</v>
      </c>
      <c r="E472" s="4">
        <v>245.88</v>
      </c>
      <c r="F472" s="4" t="s">
        <v>1701</v>
      </c>
    </row>
    <row r="473" spans="1:6" ht="15.75" customHeight="1" x14ac:dyDescent="0.3">
      <c r="A473" s="4" t="s">
        <v>1003</v>
      </c>
      <c r="B473" s="4" t="s">
        <v>1675</v>
      </c>
      <c r="C473" s="15">
        <v>44740</v>
      </c>
      <c r="D473" s="4">
        <v>247</v>
      </c>
      <c r="E473" s="4">
        <v>127.14</v>
      </c>
      <c r="F473" s="4" t="s">
        <v>1702</v>
      </c>
    </row>
    <row r="474" spans="1:6" ht="15.75" customHeight="1" x14ac:dyDescent="0.3">
      <c r="A474" s="4" t="s">
        <v>1005</v>
      </c>
      <c r="B474" s="4" t="s">
        <v>1677</v>
      </c>
      <c r="C474" s="15">
        <v>44755</v>
      </c>
      <c r="D474" s="4">
        <v>435</v>
      </c>
      <c r="E474" s="4">
        <v>366.96999999999997</v>
      </c>
      <c r="F474" s="4" t="s">
        <v>1699</v>
      </c>
    </row>
    <row r="475" spans="1:6" ht="15.75" customHeight="1" x14ac:dyDescent="0.3">
      <c r="A475" s="4" t="s">
        <v>1007</v>
      </c>
      <c r="B475" s="4" t="s">
        <v>1669</v>
      </c>
      <c r="C475" s="15">
        <v>44755</v>
      </c>
      <c r="D475" s="4">
        <v>868</v>
      </c>
      <c r="E475" s="4">
        <v>689.29</v>
      </c>
      <c r="F475" s="4" t="s">
        <v>1700</v>
      </c>
    </row>
    <row r="476" spans="1:6" ht="15.75" customHeight="1" x14ac:dyDescent="0.3">
      <c r="A476" s="4" t="s">
        <v>1009</v>
      </c>
      <c r="B476" s="4" t="s">
        <v>1672</v>
      </c>
      <c r="C476" s="15">
        <v>44764</v>
      </c>
      <c r="D476" s="4">
        <v>552</v>
      </c>
      <c r="E476" s="4">
        <v>241.47</v>
      </c>
      <c r="F476" s="4" t="s">
        <v>1701</v>
      </c>
    </row>
    <row r="477" spans="1:6" ht="15.75" customHeight="1" x14ac:dyDescent="0.3">
      <c r="A477" s="4" t="s">
        <v>1011</v>
      </c>
      <c r="B477" s="4" t="s">
        <v>1675</v>
      </c>
      <c r="C477" s="15">
        <v>44735</v>
      </c>
      <c r="D477" s="4">
        <v>441</v>
      </c>
      <c r="E477" s="4">
        <v>275.25</v>
      </c>
      <c r="F477" s="4" t="s">
        <v>1702</v>
      </c>
    </row>
    <row r="478" spans="1:6" ht="15.75" customHeight="1" x14ac:dyDescent="0.3">
      <c r="A478" s="4" t="s">
        <v>1013</v>
      </c>
      <c r="B478" s="4" t="s">
        <v>1677</v>
      </c>
      <c r="C478" s="15">
        <v>44734</v>
      </c>
      <c r="D478" s="4">
        <v>392</v>
      </c>
      <c r="E478" s="4">
        <v>347.57</v>
      </c>
      <c r="F478" s="4" t="s">
        <v>1699</v>
      </c>
    </row>
    <row r="479" spans="1:6" ht="15.75" customHeight="1" x14ac:dyDescent="0.3">
      <c r="A479" s="4" t="s">
        <v>1015</v>
      </c>
      <c r="B479" s="4" t="s">
        <v>1679</v>
      </c>
      <c r="C479" s="15">
        <v>44728</v>
      </c>
      <c r="D479" s="4">
        <v>432</v>
      </c>
      <c r="E479" s="4">
        <v>79.320000000000007</v>
      </c>
      <c r="F479" s="4" t="s">
        <v>1700</v>
      </c>
    </row>
    <row r="480" spans="1:6" ht="15.75" customHeight="1" x14ac:dyDescent="0.3">
      <c r="A480" s="4" t="s">
        <v>1017</v>
      </c>
      <c r="B480" s="4" t="s">
        <v>1681</v>
      </c>
      <c r="C480" s="15">
        <v>44739</v>
      </c>
      <c r="D480" s="4">
        <v>346</v>
      </c>
      <c r="E480" s="4">
        <v>55.04</v>
      </c>
      <c r="F480" s="4" t="s">
        <v>1701</v>
      </c>
    </row>
    <row r="481" spans="1:6" ht="15.75" customHeight="1" x14ac:dyDescent="0.3">
      <c r="A481" s="4" t="s">
        <v>1019</v>
      </c>
      <c r="B481" s="4" t="s">
        <v>1669</v>
      </c>
      <c r="C481" s="15">
        <v>44765</v>
      </c>
      <c r="D481" s="4">
        <v>409</v>
      </c>
      <c r="E481" s="4">
        <v>120.52000000000001</v>
      </c>
      <c r="F481" s="4" t="s">
        <v>1702</v>
      </c>
    </row>
    <row r="482" spans="1:6" ht="15.75" customHeight="1" x14ac:dyDescent="0.3">
      <c r="A482" s="4" t="s">
        <v>1021</v>
      </c>
      <c r="B482" s="4" t="s">
        <v>1672</v>
      </c>
      <c r="C482" s="15">
        <v>44740</v>
      </c>
      <c r="D482" s="4">
        <v>312</v>
      </c>
      <c r="E482" s="4">
        <v>110.5</v>
      </c>
      <c r="F482" s="4" t="s">
        <v>1699</v>
      </c>
    </row>
    <row r="483" spans="1:6" ht="15.75" customHeight="1" x14ac:dyDescent="0.3">
      <c r="A483" s="4" t="s">
        <v>1023</v>
      </c>
      <c r="B483" s="4" t="s">
        <v>1675</v>
      </c>
      <c r="C483" s="15">
        <v>44734</v>
      </c>
      <c r="D483" s="4">
        <v>283</v>
      </c>
      <c r="E483" s="4">
        <v>114.52000000000001</v>
      </c>
      <c r="F483" s="4" t="s">
        <v>1700</v>
      </c>
    </row>
    <row r="484" spans="1:6" ht="15.75" customHeight="1" x14ac:dyDescent="0.3">
      <c r="A484" s="4" t="s">
        <v>1025</v>
      </c>
      <c r="B484" s="4" t="s">
        <v>1677</v>
      </c>
      <c r="C484" s="15">
        <v>44727</v>
      </c>
      <c r="D484" s="4">
        <v>669</v>
      </c>
      <c r="E484" s="4">
        <v>380.19</v>
      </c>
      <c r="F484" s="4" t="s">
        <v>1701</v>
      </c>
    </row>
    <row r="485" spans="1:6" ht="15.75" customHeight="1" x14ac:dyDescent="0.3">
      <c r="A485" s="4" t="s">
        <v>1027</v>
      </c>
      <c r="B485" s="4" t="s">
        <v>1669</v>
      </c>
      <c r="C485" s="15">
        <v>44737</v>
      </c>
      <c r="D485" s="4">
        <v>322</v>
      </c>
      <c r="E485" s="4">
        <v>220.29999999999998</v>
      </c>
      <c r="F485" s="4" t="s">
        <v>1702</v>
      </c>
    </row>
    <row r="486" spans="1:6" ht="15.75" customHeight="1" x14ac:dyDescent="0.3">
      <c r="A486" s="4" t="s">
        <v>1029</v>
      </c>
      <c r="B486" s="4" t="s">
        <v>1672</v>
      </c>
      <c r="C486" s="15">
        <v>44747</v>
      </c>
      <c r="D486" s="4">
        <v>717</v>
      </c>
      <c r="E486" s="4">
        <v>343.45</v>
      </c>
      <c r="F486" s="4" t="s">
        <v>1699</v>
      </c>
    </row>
    <row r="487" spans="1:6" ht="15.75" customHeight="1" x14ac:dyDescent="0.3">
      <c r="A487" s="4" t="s">
        <v>1031</v>
      </c>
      <c r="B487" s="4" t="s">
        <v>1675</v>
      </c>
      <c r="C487" s="15">
        <v>44754</v>
      </c>
      <c r="D487" s="4">
        <v>239</v>
      </c>
      <c r="E487" s="4">
        <v>212.82</v>
      </c>
      <c r="F487" s="4" t="s">
        <v>1700</v>
      </c>
    </row>
    <row r="488" spans="1:6" ht="15.75" customHeight="1" x14ac:dyDescent="0.3">
      <c r="A488" s="4" t="s">
        <v>1033</v>
      </c>
      <c r="B488" s="4" t="s">
        <v>1677</v>
      </c>
      <c r="C488" s="15">
        <v>44760</v>
      </c>
      <c r="D488" s="4">
        <v>508</v>
      </c>
      <c r="E488" s="4">
        <v>258.83</v>
      </c>
      <c r="F488" s="4" t="s">
        <v>1701</v>
      </c>
    </row>
    <row r="489" spans="1:6" ht="15.75" customHeight="1" x14ac:dyDescent="0.3">
      <c r="A489" s="4" t="s">
        <v>1035</v>
      </c>
      <c r="B489" s="4" t="s">
        <v>1679</v>
      </c>
      <c r="C489" s="15">
        <v>44759</v>
      </c>
      <c r="D489" s="4">
        <v>806</v>
      </c>
      <c r="E489" s="4">
        <v>631.6</v>
      </c>
      <c r="F489" s="4" t="s">
        <v>1702</v>
      </c>
    </row>
    <row r="490" spans="1:6" ht="15.75" customHeight="1" x14ac:dyDescent="0.3">
      <c r="A490" s="4" t="s">
        <v>1037</v>
      </c>
      <c r="B490" s="4" t="s">
        <v>1669</v>
      </c>
      <c r="C490" s="15">
        <v>44735</v>
      </c>
      <c r="D490" s="4">
        <v>216</v>
      </c>
      <c r="E490" s="4">
        <v>14.25</v>
      </c>
      <c r="F490" s="4" t="s">
        <v>1699</v>
      </c>
    </row>
    <row r="491" spans="1:6" ht="15.75" customHeight="1" x14ac:dyDescent="0.3">
      <c r="A491" s="4" t="s">
        <v>1039</v>
      </c>
      <c r="B491" s="4" t="s">
        <v>1672</v>
      </c>
      <c r="C491" s="15">
        <v>44734</v>
      </c>
      <c r="D491" s="4">
        <v>728</v>
      </c>
      <c r="E491" s="4">
        <v>130.01</v>
      </c>
      <c r="F491" s="4" t="s">
        <v>1700</v>
      </c>
    </row>
    <row r="492" spans="1:6" ht="15.75" customHeight="1" x14ac:dyDescent="0.3">
      <c r="A492" s="4" t="s">
        <v>1041</v>
      </c>
      <c r="B492" s="4" t="s">
        <v>1675</v>
      </c>
      <c r="C492" s="15">
        <v>44753</v>
      </c>
      <c r="D492" s="4">
        <v>278</v>
      </c>
      <c r="E492" s="4">
        <v>121.18</v>
      </c>
      <c r="F492" s="4" t="s">
        <v>1701</v>
      </c>
    </row>
    <row r="493" spans="1:6" ht="15.75" customHeight="1" x14ac:dyDescent="0.3">
      <c r="A493" s="4" t="s">
        <v>1043</v>
      </c>
      <c r="B493" s="4" t="s">
        <v>1677</v>
      </c>
      <c r="C493" s="15">
        <v>44739</v>
      </c>
      <c r="D493" s="4">
        <v>666</v>
      </c>
      <c r="E493" s="4">
        <v>493.11</v>
      </c>
      <c r="F493" s="4" t="s">
        <v>1702</v>
      </c>
    </row>
    <row r="494" spans="1:6" ht="15.75" customHeight="1" x14ac:dyDescent="0.3">
      <c r="A494" s="4" t="s">
        <v>1045</v>
      </c>
      <c r="B494" s="4" t="s">
        <v>1669</v>
      </c>
      <c r="C494" s="15">
        <v>44740</v>
      </c>
      <c r="D494" s="4">
        <v>880</v>
      </c>
      <c r="E494" s="4">
        <v>476.17</v>
      </c>
      <c r="F494" s="4" t="s">
        <v>1699</v>
      </c>
    </row>
    <row r="495" spans="1:6" ht="15.75" customHeight="1" x14ac:dyDescent="0.3">
      <c r="A495" s="4" t="s">
        <v>1047</v>
      </c>
      <c r="B495" s="4" t="s">
        <v>1672</v>
      </c>
      <c r="C495" s="15">
        <v>44748</v>
      </c>
      <c r="D495" s="4">
        <v>441</v>
      </c>
      <c r="E495" s="4">
        <v>314.31</v>
      </c>
      <c r="F495" s="4" t="s">
        <v>1700</v>
      </c>
    </row>
    <row r="496" spans="1:6" ht="15.75" customHeight="1" x14ac:dyDescent="0.3">
      <c r="A496" s="4" t="s">
        <v>1049</v>
      </c>
      <c r="B496" s="4" t="s">
        <v>1675</v>
      </c>
      <c r="C496" s="15">
        <v>44731</v>
      </c>
      <c r="D496" s="4">
        <v>798</v>
      </c>
      <c r="E496" s="4">
        <v>528.66999999999996</v>
      </c>
      <c r="F496" s="4" t="s">
        <v>1701</v>
      </c>
    </row>
    <row r="497" spans="1:6" ht="15.75" customHeight="1" x14ac:dyDescent="0.3">
      <c r="A497" s="4" t="s">
        <v>1051</v>
      </c>
      <c r="B497" s="4" t="s">
        <v>1677</v>
      </c>
      <c r="C497" s="15">
        <v>44763</v>
      </c>
      <c r="D497" s="4">
        <v>391</v>
      </c>
      <c r="E497" s="4">
        <v>200.59</v>
      </c>
      <c r="F497" s="4" t="s">
        <v>1702</v>
      </c>
    </row>
    <row r="498" spans="1:6" ht="15.75" customHeight="1" x14ac:dyDescent="0.3">
      <c r="A498" s="4" t="s">
        <v>1053</v>
      </c>
      <c r="B498" s="4" t="s">
        <v>1679</v>
      </c>
      <c r="C498" s="15">
        <v>44733</v>
      </c>
      <c r="D498" s="4">
        <v>242</v>
      </c>
      <c r="E498" s="4">
        <v>205.59</v>
      </c>
      <c r="F498" s="4" t="s">
        <v>1699</v>
      </c>
    </row>
    <row r="499" spans="1:6" ht="15.75" customHeight="1" x14ac:dyDescent="0.3">
      <c r="A499" s="4" t="s">
        <v>1055</v>
      </c>
      <c r="B499" s="4" t="s">
        <v>1681</v>
      </c>
      <c r="C499" s="15">
        <v>44746</v>
      </c>
      <c r="D499" s="4">
        <v>783</v>
      </c>
      <c r="E499" s="4">
        <v>452.46999999999997</v>
      </c>
      <c r="F499" s="4" t="s">
        <v>1700</v>
      </c>
    </row>
    <row r="500" spans="1:6" ht="15.75" customHeight="1" x14ac:dyDescent="0.3">
      <c r="A500" s="4" t="s">
        <v>1057</v>
      </c>
      <c r="B500" s="4" t="s">
        <v>1669</v>
      </c>
      <c r="C500" s="15">
        <v>44755</v>
      </c>
      <c r="D500" s="4">
        <v>893</v>
      </c>
      <c r="E500" s="4">
        <v>17</v>
      </c>
      <c r="F500" s="4" t="s">
        <v>1701</v>
      </c>
    </row>
    <row r="501" spans="1:6" ht="15.75" customHeight="1" x14ac:dyDescent="0.3">
      <c r="A501" s="4" t="s">
        <v>1059</v>
      </c>
      <c r="B501" s="4" t="s">
        <v>1672</v>
      </c>
      <c r="C501" s="15">
        <v>44787</v>
      </c>
      <c r="D501" s="4">
        <v>631</v>
      </c>
      <c r="E501" s="4">
        <v>597.52</v>
      </c>
      <c r="F501" s="4" t="s">
        <v>1702</v>
      </c>
    </row>
    <row r="502" spans="1:6" ht="15.75" customHeight="1" x14ac:dyDescent="0.3">
      <c r="A502" s="4" t="s">
        <v>1061</v>
      </c>
      <c r="B502" s="4" t="s">
        <v>1675</v>
      </c>
      <c r="C502" s="15">
        <v>44799</v>
      </c>
      <c r="D502" s="4">
        <v>721</v>
      </c>
      <c r="E502" s="4">
        <v>452.75</v>
      </c>
      <c r="F502" s="4" t="s">
        <v>1699</v>
      </c>
    </row>
    <row r="503" spans="1:6" ht="15.75" customHeight="1" x14ac:dyDescent="0.3">
      <c r="A503" s="4" t="s">
        <v>1063</v>
      </c>
      <c r="B503" s="4" t="s">
        <v>1677</v>
      </c>
      <c r="C503" s="15">
        <v>44802</v>
      </c>
      <c r="D503" s="4">
        <v>383</v>
      </c>
      <c r="E503" s="4">
        <v>352.19</v>
      </c>
      <c r="F503" s="4" t="s">
        <v>1700</v>
      </c>
    </row>
    <row r="504" spans="1:6" ht="15.75" customHeight="1" x14ac:dyDescent="0.3">
      <c r="A504" s="4" t="s">
        <v>1065</v>
      </c>
      <c r="B504" s="4" t="s">
        <v>1669</v>
      </c>
      <c r="C504" s="15">
        <v>44774</v>
      </c>
      <c r="D504" s="4">
        <v>692</v>
      </c>
      <c r="E504" s="4">
        <v>244.64</v>
      </c>
      <c r="F504" s="4" t="s">
        <v>1701</v>
      </c>
    </row>
    <row r="505" spans="1:6" ht="15.75" customHeight="1" x14ac:dyDescent="0.3">
      <c r="A505" s="4" t="s">
        <v>1067</v>
      </c>
      <c r="B505" s="4" t="s">
        <v>1672</v>
      </c>
      <c r="C505" s="15">
        <v>44800</v>
      </c>
      <c r="D505" s="4">
        <v>588</v>
      </c>
      <c r="E505" s="4">
        <v>295.56</v>
      </c>
      <c r="F505" s="4" t="s">
        <v>1702</v>
      </c>
    </row>
    <row r="506" spans="1:6" ht="15.75" customHeight="1" x14ac:dyDescent="0.3">
      <c r="A506" s="4" t="s">
        <v>1069</v>
      </c>
      <c r="B506" s="4" t="s">
        <v>1675</v>
      </c>
      <c r="C506" s="15">
        <v>44797</v>
      </c>
      <c r="D506" s="4">
        <v>329</v>
      </c>
      <c r="E506" s="4">
        <v>289.33999999999997</v>
      </c>
      <c r="F506" s="4" t="s">
        <v>1699</v>
      </c>
    </row>
    <row r="507" spans="1:6" ht="15.75" customHeight="1" x14ac:dyDescent="0.3">
      <c r="A507" s="4" t="s">
        <v>1071</v>
      </c>
      <c r="B507" s="4" t="s">
        <v>1677</v>
      </c>
      <c r="C507" s="15">
        <v>44766</v>
      </c>
      <c r="D507" s="4">
        <v>386</v>
      </c>
      <c r="E507" s="4">
        <v>139.75</v>
      </c>
      <c r="F507" s="4" t="s">
        <v>1700</v>
      </c>
    </row>
    <row r="508" spans="1:6" ht="15.75" customHeight="1" x14ac:dyDescent="0.3">
      <c r="A508" s="4" t="s">
        <v>1073</v>
      </c>
      <c r="B508" s="4" t="s">
        <v>1669</v>
      </c>
      <c r="C508" s="15">
        <v>44782</v>
      </c>
      <c r="D508" s="4">
        <v>513</v>
      </c>
      <c r="E508" s="4">
        <v>101.16000000000001</v>
      </c>
      <c r="F508" s="4" t="s">
        <v>1701</v>
      </c>
    </row>
    <row r="509" spans="1:6" ht="15.75" customHeight="1" x14ac:dyDescent="0.3">
      <c r="A509" s="4" t="s">
        <v>1075</v>
      </c>
      <c r="B509" s="4" t="s">
        <v>1672</v>
      </c>
      <c r="C509" s="15">
        <v>44790</v>
      </c>
      <c r="D509" s="4">
        <v>727</v>
      </c>
      <c r="E509" s="4">
        <v>321.96999999999997</v>
      </c>
      <c r="F509" s="4" t="s">
        <v>1702</v>
      </c>
    </row>
    <row r="510" spans="1:6" ht="15.75" customHeight="1" x14ac:dyDescent="0.3">
      <c r="A510" s="4" t="s">
        <v>1077</v>
      </c>
      <c r="B510" s="4" t="s">
        <v>1675</v>
      </c>
      <c r="C510" s="15">
        <v>44770</v>
      </c>
      <c r="D510" s="4">
        <v>898</v>
      </c>
      <c r="E510" s="4">
        <v>694.53</v>
      </c>
      <c r="F510" s="4" t="s">
        <v>1699</v>
      </c>
    </row>
    <row r="511" spans="1:6" ht="15.75" customHeight="1" x14ac:dyDescent="0.3">
      <c r="A511" s="4" t="s">
        <v>1079</v>
      </c>
      <c r="B511" s="4" t="s">
        <v>1677</v>
      </c>
      <c r="C511" s="15">
        <v>44759</v>
      </c>
      <c r="D511" s="4">
        <v>596</v>
      </c>
      <c r="E511" s="4">
        <v>286.2</v>
      </c>
      <c r="F511" s="4" t="s">
        <v>1700</v>
      </c>
    </row>
    <row r="512" spans="1:6" ht="15.75" customHeight="1" x14ac:dyDescent="0.3">
      <c r="A512" s="4" t="s">
        <v>1081</v>
      </c>
      <c r="B512" s="4" t="s">
        <v>1669</v>
      </c>
      <c r="C512" s="15">
        <v>44776</v>
      </c>
      <c r="D512" s="4">
        <v>866</v>
      </c>
      <c r="E512" s="4">
        <v>504.92</v>
      </c>
      <c r="F512" s="4" t="s">
        <v>1701</v>
      </c>
    </row>
    <row r="513" spans="1:6" ht="15.75" customHeight="1" x14ac:dyDescent="0.3">
      <c r="A513" s="4" t="s">
        <v>1083</v>
      </c>
      <c r="B513" s="4" t="s">
        <v>1672</v>
      </c>
      <c r="C513" s="15">
        <v>44757</v>
      </c>
      <c r="D513" s="4">
        <v>822</v>
      </c>
      <c r="E513" s="4">
        <v>114.22</v>
      </c>
      <c r="F513" s="4" t="s">
        <v>1702</v>
      </c>
    </row>
    <row r="514" spans="1:6" ht="15.75" customHeight="1" x14ac:dyDescent="0.3">
      <c r="A514" s="4" t="s">
        <v>1085</v>
      </c>
      <c r="B514" s="4" t="s">
        <v>1675</v>
      </c>
      <c r="C514" s="15">
        <v>44771</v>
      </c>
      <c r="D514" s="4">
        <v>541</v>
      </c>
      <c r="E514" s="4">
        <v>278.33999999999997</v>
      </c>
      <c r="F514" s="4" t="s">
        <v>1699</v>
      </c>
    </row>
    <row r="515" spans="1:6" ht="15.75" customHeight="1" x14ac:dyDescent="0.3">
      <c r="A515" s="4" t="s">
        <v>1087</v>
      </c>
      <c r="B515" s="4" t="s">
        <v>1677</v>
      </c>
      <c r="C515" s="15">
        <v>44788</v>
      </c>
      <c r="D515" s="4">
        <v>271</v>
      </c>
      <c r="E515" s="4">
        <v>148.35</v>
      </c>
      <c r="F515" s="4" t="s">
        <v>1700</v>
      </c>
    </row>
    <row r="516" spans="1:6" ht="15.75" customHeight="1" x14ac:dyDescent="0.3">
      <c r="A516" s="4" t="s">
        <v>1089</v>
      </c>
      <c r="B516" s="4" t="s">
        <v>1679</v>
      </c>
      <c r="C516" s="15">
        <v>44762</v>
      </c>
      <c r="D516" s="4">
        <v>513</v>
      </c>
      <c r="E516" s="4">
        <v>497.36</v>
      </c>
      <c r="F516" s="4" t="s">
        <v>1701</v>
      </c>
    </row>
    <row r="517" spans="1:6" ht="15.75" customHeight="1" x14ac:dyDescent="0.3">
      <c r="A517" s="4" t="s">
        <v>1091</v>
      </c>
      <c r="B517" s="4" t="s">
        <v>1669</v>
      </c>
      <c r="C517" s="15">
        <v>44789</v>
      </c>
      <c r="D517" s="4">
        <v>812</v>
      </c>
      <c r="E517" s="4">
        <v>89.26</v>
      </c>
      <c r="F517" s="4" t="s">
        <v>1702</v>
      </c>
    </row>
    <row r="518" spans="1:6" ht="15.75" customHeight="1" x14ac:dyDescent="0.3">
      <c r="A518" s="4" t="s">
        <v>1093</v>
      </c>
      <c r="B518" s="4" t="s">
        <v>1672</v>
      </c>
      <c r="C518" s="15">
        <v>44761</v>
      </c>
      <c r="D518" s="4">
        <v>896</v>
      </c>
      <c r="E518" s="4">
        <v>562.04999999999995</v>
      </c>
      <c r="F518" s="4" t="s">
        <v>1699</v>
      </c>
    </row>
    <row r="519" spans="1:6" ht="15.75" customHeight="1" x14ac:dyDescent="0.3">
      <c r="A519" s="4" t="s">
        <v>1095</v>
      </c>
      <c r="B519" s="4" t="s">
        <v>1675</v>
      </c>
      <c r="C519" s="15">
        <v>44790</v>
      </c>
      <c r="D519" s="4">
        <v>752</v>
      </c>
      <c r="E519" s="4">
        <v>252.09</v>
      </c>
      <c r="F519" s="4" t="s">
        <v>1700</v>
      </c>
    </row>
    <row r="520" spans="1:6" ht="15.75" customHeight="1" x14ac:dyDescent="0.3">
      <c r="A520" s="4" t="s">
        <v>1097</v>
      </c>
      <c r="B520" s="4" t="s">
        <v>1677</v>
      </c>
      <c r="C520" s="15">
        <v>44782</v>
      </c>
      <c r="D520" s="4">
        <v>266</v>
      </c>
      <c r="E520" s="4">
        <v>194.73999999999998</v>
      </c>
      <c r="F520" s="4" t="s">
        <v>1701</v>
      </c>
    </row>
    <row r="521" spans="1:6" ht="15.75" customHeight="1" x14ac:dyDescent="0.3">
      <c r="A521" s="4" t="s">
        <v>1099</v>
      </c>
      <c r="B521" s="4" t="s">
        <v>1669</v>
      </c>
      <c r="C521" s="15">
        <v>44802</v>
      </c>
      <c r="D521" s="4">
        <v>208</v>
      </c>
      <c r="E521" s="4">
        <v>123.37</v>
      </c>
      <c r="F521" s="4" t="s">
        <v>1702</v>
      </c>
    </row>
    <row r="522" spans="1:6" ht="15.75" customHeight="1" x14ac:dyDescent="0.3">
      <c r="A522" s="4" t="s">
        <v>1101</v>
      </c>
      <c r="B522" s="4" t="s">
        <v>1672</v>
      </c>
      <c r="C522" s="15">
        <v>44791</v>
      </c>
      <c r="D522" s="4">
        <v>238</v>
      </c>
      <c r="E522" s="4">
        <v>0.48</v>
      </c>
      <c r="F522" s="4" t="s">
        <v>1699</v>
      </c>
    </row>
    <row r="523" spans="1:6" ht="15.75" customHeight="1" x14ac:dyDescent="0.3">
      <c r="A523" s="4" t="s">
        <v>1103</v>
      </c>
      <c r="B523" s="4" t="s">
        <v>1675</v>
      </c>
      <c r="C523" s="15">
        <v>44795</v>
      </c>
      <c r="D523" s="4">
        <v>384</v>
      </c>
      <c r="E523" s="4">
        <v>211.32999999999998</v>
      </c>
      <c r="F523" s="4" t="s">
        <v>1700</v>
      </c>
    </row>
    <row r="524" spans="1:6" ht="15.75" customHeight="1" x14ac:dyDescent="0.3">
      <c r="A524" s="4" t="s">
        <v>1105</v>
      </c>
      <c r="B524" s="4" t="s">
        <v>1677</v>
      </c>
      <c r="C524" s="15">
        <v>44759</v>
      </c>
      <c r="D524" s="4">
        <v>420</v>
      </c>
      <c r="E524" s="4">
        <v>406.59999999999997</v>
      </c>
      <c r="F524" s="4" t="s">
        <v>1701</v>
      </c>
    </row>
    <row r="525" spans="1:6" ht="15.75" customHeight="1" x14ac:dyDescent="0.3">
      <c r="A525" s="4" t="s">
        <v>1107</v>
      </c>
      <c r="B525" s="4" t="s">
        <v>1679</v>
      </c>
      <c r="C525" s="15">
        <v>44756</v>
      </c>
      <c r="D525" s="4">
        <v>772</v>
      </c>
      <c r="E525" s="4">
        <v>620.05999999999995</v>
      </c>
      <c r="F525" s="4" t="s">
        <v>1702</v>
      </c>
    </row>
    <row r="526" spans="1:6" ht="15.75" customHeight="1" x14ac:dyDescent="0.3">
      <c r="A526" s="4" t="s">
        <v>1109</v>
      </c>
      <c r="B526" s="4" t="s">
        <v>1681</v>
      </c>
      <c r="C526" s="15">
        <v>44786</v>
      </c>
      <c r="D526" s="4">
        <v>755</v>
      </c>
      <c r="E526" s="4">
        <v>262.08999999999997</v>
      </c>
      <c r="F526" s="4" t="s">
        <v>1699</v>
      </c>
    </row>
    <row r="527" spans="1:6" ht="15.75" customHeight="1" x14ac:dyDescent="0.3">
      <c r="A527" s="4" t="s">
        <v>1111</v>
      </c>
      <c r="B527" s="4" t="s">
        <v>1669</v>
      </c>
      <c r="C527" s="15">
        <v>44757</v>
      </c>
      <c r="D527" s="4">
        <v>675</v>
      </c>
      <c r="E527" s="4">
        <v>86.23</v>
      </c>
      <c r="F527" s="4" t="s">
        <v>1700</v>
      </c>
    </row>
    <row r="528" spans="1:6" ht="15.75" customHeight="1" x14ac:dyDescent="0.3">
      <c r="A528" s="4" t="s">
        <v>1113</v>
      </c>
      <c r="B528" s="4" t="s">
        <v>1672</v>
      </c>
      <c r="C528" s="15">
        <v>44787</v>
      </c>
      <c r="D528" s="4">
        <v>411</v>
      </c>
      <c r="E528" s="4">
        <v>382.96</v>
      </c>
      <c r="F528" s="4" t="s">
        <v>1701</v>
      </c>
    </row>
    <row r="529" spans="1:6" ht="15.75" customHeight="1" x14ac:dyDescent="0.3">
      <c r="A529" s="4" t="s">
        <v>1115</v>
      </c>
      <c r="B529" s="4" t="s">
        <v>1675</v>
      </c>
      <c r="C529" s="15">
        <v>44763</v>
      </c>
      <c r="D529" s="4">
        <v>514</v>
      </c>
      <c r="E529" s="4">
        <v>165.14</v>
      </c>
      <c r="F529" s="4" t="s">
        <v>1702</v>
      </c>
    </row>
    <row r="530" spans="1:6" ht="15.75" customHeight="1" x14ac:dyDescent="0.3">
      <c r="A530" s="4" t="s">
        <v>1117</v>
      </c>
      <c r="B530" s="4" t="s">
        <v>1677</v>
      </c>
      <c r="C530" s="15">
        <v>44799</v>
      </c>
      <c r="D530" s="4">
        <v>750</v>
      </c>
      <c r="E530" s="4">
        <v>143.60999999999999</v>
      </c>
      <c r="F530" s="4" t="s">
        <v>1699</v>
      </c>
    </row>
    <row r="531" spans="1:6" ht="15.75" customHeight="1" x14ac:dyDescent="0.3">
      <c r="A531" s="4" t="s">
        <v>1119</v>
      </c>
      <c r="B531" s="4" t="s">
        <v>1669</v>
      </c>
      <c r="C531" s="15">
        <v>44798</v>
      </c>
      <c r="D531" s="4">
        <v>279</v>
      </c>
      <c r="E531" s="4">
        <v>238.92999999999998</v>
      </c>
      <c r="F531" s="4" t="s">
        <v>1700</v>
      </c>
    </row>
    <row r="532" spans="1:6" ht="15.75" customHeight="1" x14ac:dyDescent="0.3">
      <c r="A532" s="4" t="s">
        <v>1121</v>
      </c>
      <c r="B532" s="4" t="s">
        <v>1672</v>
      </c>
      <c r="C532" s="15">
        <v>44807</v>
      </c>
      <c r="D532" s="4">
        <v>284</v>
      </c>
      <c r="E532" s="4">
        <v>202.1</v>
      </c>
      <c r="F532" s="4" t="s">
        <v>1701</v>
      </c>
    </row>
    <row r="533" spans="1:6" ht="15.75" customHeight="1" x14ac:dyDescent="0.3">
      <c r="A533" s="4" t="s">
        <v>1123</v>
      </c>
      <c r="B533" s="4" t="s">
        <v>1675</v>
      </c>
      <c r="C533" s="15">
        <v>44769</v>
      </c>
      <c r="D533" s="4">
        <v>509</v>
      </c>
      <c r="E533" s="4">
        <v>370.15</v>
      </c>
      <c r="F533" s="4" t="s">
        <v>1702</v>
      </c>
    </row>
    <row r="534" spans="1:6" ht="15.75" customHeight="1" x14ac:dyDescent="0.3">
      <c r="A534" s="4" t="s">
        <v>1125</v>
      </c>
      <c r="B534" s="4" t="s">
        <v>1677</v>
      </c>
      <c r="C534" s="15">
        <v>44779</v>
      </c>
      <c r="D534" s="4">
        <v>207</v>
      </c>
      <c r="E534" s="4">
        <v>38.89</v>
      </c>
      <c r="F534" s="4" t="s">
        <v>1699</v>
      </c>
    </row>
    <row r="535" spans="1:6" ht="15.75" customHeight="1" x14ac:dyDescent="0.3">
      <c r="A535" s="4" t="s">
        <v>1127</v>
      </c>
      <c r="B535" s="4" t="s">
        <v>1679</v>
      </c>
      <c r="C535" s="15">
        <v>44769</v>
      </c>
      <c r="D535" s="4">
        <v>509</v>
      </c>
      <c r="E535" s="4">
        <v>404.28999999999996</v>
      </c>
      <c r="F535" s="4" t="s">
        <v>1700</v>
      </c>
    </row>
    <row r="536" spans="1:6" ht="15.75" customHeight="1" x14ac:dyDescent="0.3">
      <c r="A536" s="4" t="s">
        <v>1129</v>
      </c>
      <c r="B536" s="4" t="s">
        <v>1669</v>
      </c>
      <c r="C536" s="15">
        <v>44756</v>
      </c>
      <c r="D536" s="4">
        <v>371</v>
      </c>
      <c r="E536" s="4">
        <v>18.060000000000002</v>
      </c>
      <c r="F536" s="4" t="s">
        <v>1701</v>
      </c>
    </row>
    <row r="537" spans="1:6" ht="15.75" customHeight="1" x14ac:dyDescent="0.3">
      <c r="A537" s="4" t="s">
        <v>1131</v>
      </c>
      <c r="B537" s="4" t="s">
        <v>1672</v>
      </c>
      <c r="C537" s="15">
        <v>44799</v>
      </c>
      <c r="D537" s="4">
        <v>699</v>
      </c>
      <c r="E537" s="4">
        <v>414.27</v>
      </c>
      <c r="F537" s="4" t="s">
        <v>1702</v>
      </c>
    </row>
    <row r="538" spans="1:6" ht="15.75" customHeight="1" x14ac:dyDescent="0.3">
      <c r="A538" s="4" t="s">
        <v>1133</v>
      </c>
      <c r="B538" s="4" t="s">
        <v>1675</v>
      </c>
      <c r="C538" s="15">
        <v>44807</v>
      </c>
      <c r="D538" s="4">
        <v>306</v>
      </c>
      <c r="E538" s="4">
        <v>104.25</v>
      </c>
      <c r="F538" s="4" t="s">
        <v>1699</v>
      </c>
    </row>
    <row r="539" spans="1:6" ht="15.75" customHeight="1" x14ac:dyDescent="0.3">
      <c r="A539" s="4" t="s">
        <v>1135</v>
      </c>
      <c r="B539" s="4" t="s">
        <v>1677</v>
      </c>
      <c r="C539" s="15">
        <v>44769</v>
      </c>
      <c r="D539" s="4">
        <v>432</v>
      </c>
      <c r="E539" s="4">
        <v>70.290000000000006</v>
      </c>
      <c r="F539" s="4" t="s">
        <v>1700</v>
      </c>
    </row>
    <row r="540" spans="1:6" ht="15.75" customHeight="1" x14ac:dyDescent="0.3">
      <c r="A540" s="4" t="s">
        <v>1137</v>
      </c>
      <c r="B540" s="4" t="s">
        <v>1669</v>
      </c>
      <c r="C540" s="15">
        <v>44805</v>
      </c>
      <c r="D540" s="4">
        <v>339</v>
      </c>
      <c r="E540" s="4">
        <v>328.15999999999997</v>
      </c>
      <c r="F540" s="4" t="s">
        <v>1701</v>
      </c>
    </row>
    <row r="541" spans="1:6" ht="15.75" customHeight="1" x14ac:dyDescent="0.3">
      <c r="A541" s="4" t="s">
        <v>1139</v>
      </c>
      <c r="B541" s="4" t="s">
        <v>1672</v>
      </c>
      <c r="C541" s="15">
        <v>44796</v>
      </c>
      <c r="D541" s="4">
        <v>802</v>
      </c>
      <c r="E541" s="4">
        <v>84</v>
      </c>
      <c r="F541" s="4" t="s">
        <v>1702</v>
      </c>
    </row>
    <row r="542" spans="1:6" ht="15.75" customHeight="1" x14ac:dyDescent="0.3">
      <c r="A542" s="4" t="s">
        <v>1141</v>
      </c>
      <c r="B542" s="4" t="s">
        <v>1675</v>
      </c>
      <c r="C542" s="15">
        <v>44798</v>
      </c>
      <c r="D542" s="4">
        <v>674</v>
      </c>
      <c r="E542" s="4">
        <v>219.84</v>
      </c>
      <c r="F542" s="4" t="s">
        <v>1699</v>
      </c>
    </row>
    <row r="543" spans="1:6" ht="15.75" customHeight="1" x14ac:dyDescent="0.3">
      <c r="A543" s="4" t="s">
        <v>1143</v>
      </c>
      <c r="B543" s="4" t="s">
        <v>1677</v>
      </c>
      <c r="C543" s="15">
        <v>44756</v>
      </c>
      <c r="D543" s="4">
        <v>399</v>
      </c>
      <c r="E543" s="4">
        <v>183.85999999999999</v>
      </c>
      <c r="F543" s="4" t="s">
        <v>1700</v>
      </c>
    </row>
    <row r="544" spans="1:6" ht="15.75" customHeight="1" x14ac:dyDescent="0.3">
      <c r="A544" s="4" t="s">
        <v>1145</v>
      </c>
      <c r="B544" s="4" t="s">
        <v>1679</v>
      </c>
      <c r="C544" s="15">
        <v>44800</v>
      </c>
      <c r="D544" s="4">
        <v>691</v>
      </c>
      <c r="E544" s="4">
        <v>608.65</v>
      </c>
      <c r="F544" s="4" t="s">
        <v>1701</v>
      </c>
    </row>
    <row r="545" spans="1:6" ht="15.75" customHeight="1" x14ac:dyDescent="0.3">
      <c r="A545" s="4" t="s">
        <v>1147</v>
      </c>
      <c r="B545" s="4" t="s">
        <v>1681</v>
      </c>
      <c r="C545" s="15">
        <v>44758</v>
      </c>
      <c r="D545" s="4">
        <v>229</v>
      </c>
      <c r="E545" s="4">
        <v>224.23</v>
      </c>
      <c r="F545" s="4" t="s">
        <v>1702</v>
      </c>
    </row>
    <row r="546" spans="1:6" ht="15.75" customHeight="1" x14ac:dyDescent="0.3">
      <c r="A546" s="4" t="s">
        <v>1149</v>
      </c>
      <c r="B546" s="4" t="s">
        <v>1669</v>
      </c>
      <c r="C546" s="15">
        <v>44788</v>
      </c>
      <c r="D546" s="4">
        <v>350</v>
      </c>
      <c r="E546" s="4">
        <v>280.12</v>
      </c>
      <c r="F546" s="4" t="s">
        <v>1699</v>
      </c>
    </row>
    <row r="547" spans="1:6" ht="15.75" customHeight="1" x14ac:dyDescent="0.3">
      <c r="A547" s="4" t="s">
        <v>1151</v>
      </c>
      <c r="B547" s="4" t="s">
        <v>1672</v>
      </c>
      <c r="C547" s="15">
        <v>44793</v>
      </c>
      <c r="D547" s="4">
        <v>713</v>
      </c>
      <c r="E547" s="4">
        <v>266.67</v>
      </c>
      <c r="F547" s="4" t="s">
        <v>1700</v>
      </c>
    </row>
    <row r="548" spans="1:6" ht="15.75" customHeight="1" x14ac:dyDescent="0.3">
      <c r="A548" s="4" t="s">
        <v>1153</v>
      </c>
      <c r="B548" s="4" t="s">
        <v>1675</v>
      </c>
      <c r="C548" s="15">
        <v>44784</v>
      </c>
      <c r="D548" s="4">
        <v>384</v>
      </c>
      <c r="E548" s="4">
        <v>17.100000000000001</v>
      </c>
      <c r="F548" s="4" t="s">
        <v>1701</v>
      </c>
    </row>
    <row r="549" spans="1:6" ht="15.75" customHeight="1" x14ac:dyDescent="0.3">
      <c r="A549" s="4" t="s">
        <v>1155</v>
      </c>
      <c r="B549" s="4" t="s">
        <v>1677</v>
      </c>
      <c r="C549" s="15">
        <v>44793</v>
      </c>
      <c r="D549" s="4">
        <v>446</v>
      </c>
      <c r="E549" s="4">
        <v>407.13</v>
      </c>
      <c r="F549" s="4" t="s">
        <v>1702</v>
      </c>
    </row>
    <row r="550" spans="1:6" ht="15.75" customHeight="1" x14ac:dyDescent="0.3">
      <c r="A550" s="4" t="s">
        <v>1157</v>
      </c>
      <c r="B550" s="4" t="s">
        <v>1669</v>
      </c>
      <c r="C550" s="15">
        <v>44796</v>
      </c>
      <c r="D550" s="4">
        <v>585</v>
      </c>
      <c r="E550" s="4">
        <v>478.23</v>
      </c>
      <c r="F550" s="4" t="s">
        <v>1699</v>
      </c>
    </row>
    <row r="551" spans="1:6" ht="15.75" customHeight="1" x14ac:dyDescent="0.3">
      <c r="A551" s="4" t="s">
        <v>1159</v>
      </c>
      <c r="B551" s="4" t="s">
        <v>1672</v>
      </c>
      <c r="C551" s="15">
        <v>44758</v>
      </c>
      <c r="D551" s="4">
        <v>623</v>
      </c>
      <c r="E551" s="4">
        <v>244.23</v>
      </c>
      <c r="F551" s="4" t="s">
        <v>1700</v>
      </c>
    </row>
    <row r="552" spans="1:6" ht="15.75" customHeight="1" x14ac:dyDescent="0.3">
      <c r="A552" s="4" t="s">
        <v>1161</v>
      </c>
      <c r="B552" s="4" t="s">
        <v>1675</v>
      </c>
      <c r="C552" s="15">
        <v>44757</v>
      </c>
      <c r="D552" s="4">
        <v>351</v>
      </c>
      <c r="E552" s="4">
        <v>306.33</v>
      </c>
      <c r="F552" s="4" t="s">
        <v>1701</v>
      </c>
    </row>
    <row r="553" spans="1:6" ht="15.75" customHeight="1" x14ac:dyDescent="0.3">
      <c r="A553" s="4" t="s">
        <v>1163</v>
      </c>
      <c r="B553" s="4" t="s">
        <v>1677</v>
      </c>
      <c r="C553" s="15">
        <v>44758</v>
      </c>
      <c r="D553" s="4">
        <v>224</v>
      </c>
      <c r="E553" s="4">
        <v>145.07</v>
      </c>
      <c r="F553" s="4" t="s">
        <v>1702</v>
      </c>
    </row>
    <row r="554" spans="1:6" ht="15.75" customHeight="1" x14ac:dyDescent="0.3">
      <c r="A554" s="4" t="s">
        <v>1165</v>
      </c>
      <c r="B554" s="4" t="s">
        <v>1669</v>
      </c>
      <c r="C554" s="15">
        <v>44800</v>
      </c>
      <c r="D554" s="4">
        <v>445</v>
      </c>
      <c r="E554" s="4">
        <v>18.84</v>
      </c>
      <c r="F554" s="4" t="s">
        <v>1699</v>
      </c>
    </row>
    <row r="555" spans="1:6" ht="15.75" customHeight="1" x14ac:dyDescent="0.3">
      <c r="A555" s="4" t="s">
        <v>1167</v>
      </c>
      <c r="B555" s="4" t="s">
        <v>1672</v>
      </c>
      <c r="C555" s="15">
        <v>44780</v>
      </c>
      <c r="D555" s="4">
        <v>410</v>
      </c>
      <c r="E555" s="4">
        <v>29.810000000000002</v>
      </c>
      <c r="F555" s="4" t="s">
        <v>1700</v>
      </c>
    </row>
    <row r="556" spans="1:6" ht="15.75" customHeight="1" x14ac:dyDescent="0.3">
      <c r="A556" s="4" t="s">
        <v>1169</v>
      </c>
      <c r="B556" s="4" t="s">
        <v>1675</v>
      </c>
      <c r="C556" s="15">
        <v>44807</v>
      </c>
      <c r="D556" s="4">
        <v>842</v>
      </c>
      <c r="E556" s="4">
        <v>373.82</v>
      </c>
      <c r="F556" s="4" t="s">
        <v>1701</v>
      </c>
    </row>
    <row r="557" spans="1:6" ht="15.75" customHeight="1" x14ac:dyDescent="0.3">
      <c r="A557" s="4" t="s">
        <v>1171</v>
      </c>
      <c r="B557" s="4" t="s">
        <v>1677</v>
      </c>
      <c r="C557" s="15">
        <v>44798</v>
      </c>
      <c r="D557" s="4">
        <v>772</v>
      </c>
      <c r="E557" s="4">
        <v>92.83</v>
      </c>
      <c r="F557" s="4" t="s">
        <v>1702</v>
      </c>
    </row>
    <row r="558" spans="1:6" ht="15.75" customHeight="1" x14ac:dyDescent="0.3">
      <c r="A558" s="4" t="s">
        <v>1173</v>
      </c>
      <c r="B558" s="4" t="s">
        <v>1669</v>
      </c>
      <c r="C558" s="15">
        <v>44810</v>
      </c>
      <c r="D558" s="4">
        <v>711</v>
      </c>
      <c r="E558" s="4">
        <v>643.05999999999995</v>
      </c>
      <c r="F558" s="4" t="s">
        <v>1699</v>
      </c>
    </row>
    <row r="559" spans="1:6" ht="15.75" customHeight="1" x14ac:dyDescent="0.3">
      <c r="A559" s="4" t="s">
        <v>1175</v>
      </c>
      <c r="B559" s="4" t="s">
        <v>1672</v>
      </c>
      <c r="C559" s="15">
        <v>44764</v>
      </c>
      <c r="D559" s="4">
        <v>683</v>
      </c>
      <c r="E559" s="4">
        <v>676.11</v>
      </c>
      <c r="F559" s="4" t="s">
        <v>1700</v>
      </c>
    </row>
    <row r="560" spans="1:6" ht="15.75" customHeight="1" x14ac:dyDescent="0.3">
      <c r="A560" s="4" t="s">
        <v>1177</v>
      </c>
      <c r="B560" s="4" t="s">
        <v>1675</v>
      </c>
      <c r="C560" s="15">
        <v>44766</v>
      </c>
      <c r="D560" s="4">
        <v>261</v>
      </c>
      <c r="E560" s="4">
        <v>102.09</v>
      </c>
      <c r="F560" s="4" t="s">
        <v>1701</v>
      </c>
    </row>
    <row r="561" spans="1:6" ht="15.75" customHeight="1" x14ac:dyDescent="0.3">
      <c r="A561" s="4" t="s">
        <v>1179</v>
      </c>
      <c r="B561" s="4" t="s">
        <v>1677</v>
      </c>
      <c r="C561" s="15">
        <v>44794</v>
      </c>
      <c r="D561" s="4">
        <v>616</v>
      </c>
      <c r="E561" s="4">
        <v>615.79</v>
      </c>
      <c r="F561" s="4" t="s">
        <v>1702</v>
      </c>
    </row>
    <row r="562" spans="1:6" ht="15.75" customHeight="1" x14ac:dyDescent="0.3">
      <c r="A562" s="4" t="s">
        <v>1181</v>
      </c>
      <c r="B562" s="4" t="s">
        <v>1679</v>
      </c>
      <c r="C562" s="15">
        <v>44800</v>
      </c>
      <c r="D562" s="4">
        <v>775</v>
      </c>
      <c r="E562" s="4">
        <v>164.29</v>
      </c>
      <c r="F562" s="4" t="s">
        <v>1699</v>
      </c>
    </row>
    <row r="563" spans="1:6" ht="15.75" customHeight="1" x14ac:dyDescent="0.3">
      <c r="A563" s="4" t="s">
        <v>1183</v>
      </c>
      <c r="B563" s="4" t="s">
        <v>1669</v>
      </c>
      <c r="C563" s="15">
        <v>44792</v>
      </c>
      <c r="D563" s="4">
        <v>616</v>
      </c>
      <c r="E563" s="4">
        <v>361.74</v>
      </c>
      <c r="F563" s="4" t="s">
        <v>1700</v>
      </c>
    </row>
    <row r="564" spans="1:6" ht="15.75" customHeight="1" x14ac:dyDescent="0.3">
      <c r="A564" s="4" t="s">
        <v>1185</v>
      </c>
      <c r="B564" s="4" t="s">
        <v>1672</v>
      </c>
      <c r="C564" s="15">
        <v>44809</v>
      </c>
      <c r="D564" s="4">
        <v>252</v>
      </c>
      <c r="E564" s="4">
        <v>6.24</v>
      </c>
      <c r="F564" s="4" t="s">
        <v>1701</v>
      </c>
    </row>
    <row r="565" spans="1:6" ht="15.75" customHeight="1" x14ac:dyDescent="0.3">
      <c r="A565" s="4" t="s">
        <v>1187</v>
      </c>
      <c r="B565" s="4" t="s">
        <v>1675</v>
      </c>
      <c r="C565" s="15">
        <v>44789</v>
      </c>
      <c r="D565" s="4">
        <v>754</v>
      </c>
      <c r="E565" s="4">
        <v>499.92</v>
      </c>
      <c r="F565" s="4" t="s">
        <v>1702</v>
      </c>
    </row>
    <row r="566" spans="1:6" ht="15.75" customHeight="1" x14ac:dyDescent="0.3">
      <c r="A566" s="4" t="s">
        <v>1189</v>
      </c>
      <c r="B566" s="4" t="s">
        <v>1677</v>
      </c>
      <c r="C566" s="15">
        <v>44757</v>
      </c>
      <c r="D566" s="4">
        <v>614</v>
      </c>
      <c r="E566" s="4">
        <v>95.28</v>
      </c>
      <c r="F566" s="4" t="s">
        <v>1699</v>
      </c>
    </row>
    <row r="567" spans="1:6" ht="15.75" customHeight="1" x14ac:dyDescent="0.3">
      <c r="A567" s="4" t="s">
        <v>1191</v>
      </c>
      <c r="B567" s="4" t="s">
        <v>1669</v>
      </c>
      <c r="C567" s="15">
        <v>44790</v>
      </c>
      <c r="D567" s="4">
        <v>413</v>
      </c>
      <c r="E567" s="4">
        <v>360.83</v>
      </c>
      <c r="F567" s="4" t="s">
        <v>1700</v>
      </c>
    </row>
    <row r="568" spans="1:6" ht="15.75" customHeight="1" x14ac:dyDescent="0.3">
      <c r="A568" s="4" t="s">
        <v>1193</v>
      </c>
      <c r="B568" s="4" t="s">
        <v>1672</v>
      </c>
      <c r="C568" s="15">
        <v>44808</v>
      </c>
      <c r="D568" s="4">
        <v>895</v>
      </c>
      <c r="E568" s="4">
        <v>681.21</v>
      </c>
      <c r="F568" s="4" t="s">
        <v>1701</v>
      </c>
    </row>
    <row r="569" spans="1:6" ht="15.75" customHeight="1" x14ac:dyDescent="0.3">
      <c r="A569" s="4" t="s">
        <v>1195</v>
      </c>
      <c r="B569" s="4" t="s">
        <v>1675</v>
      </c>
      <c r="C569" s="15">
        <v>44801</v>
      </c>
      <c r="D569" s="4">
        <v>460</v>
      </c>
      <c r="E569" s="4">
        <v>195.5</v>
      </c>
      <c r="F569" s="4" t="s">
        <v>1702</v>
      </c>
    </row>
    <row r="570" spans="1:6" ht="15.75" customHeight="1" x14ac:dyDescent="0.3">
      <c r="A570" s="4" t="s">
        <v>1197</v>
      </c>
      <c r="B570" s="4" t="s">
        <v>1677</v>
      </c>
      <c r="C570" s="15">
        <v>44769</v>
      </c>
      <c r="D570" s="4">
        <v>681</v>
      </c>
      <c r="E570" s="4">
        <v>236.85</v>
      </c>
      <c r="F570" s="4" t="s">
        <v>1699</v>
      </c>
    </row>
    <row r="571" spans="1:6" ht="15.75" customHeight="1" x14ac:dyDescent="0.3">
      <c r="A571" s="4" t="s">
        <v>1199</v>
      </c>
      <c r="B571" s="4" t="s">
        <v>1679</v>
      </c>
      <c r="C571" s="15">
        <v>44757</v>
      </c>
      <c r="D571" s="4">
        <v>548</v>
      </c>
      <c r="E571" s="4">
        <v>33.019999999999996</v>
      </c>
      <c r="F571" s="4" t="s">
        <v>1700</v>
      </c>
    </row>
    <row r="572" spans="1:6" ht="15.75" customHeight="1" x14ac:dyDescent="0.3">
      <c r="A572" s="4" t="s">
        <v>1201</v>
      </c>
      <c r="B572" s="4" t="s">
        <v>1681</v>
      </c>
      <c r="C572" s="15">
        <v>44759</v>
      </c>
      <c r="D572" s="4">
        <v>264</v>
      </c>
      <c r="E572" s="4">
        <v>210.42</v>
      </c>
      <c r="F572" s="4" t="s">
        <v>1701</v>
      </c>
    </row>
    <row r="573" spans="1:6" ht="15.75" customHeight="1" x14ac:dyDescent="0.3">
      <c r="A573" s="4" t="s">
        <v>1203</v>
      </c>
      <c r="B573" s="4" t="s">
        <v>1669</v>
      </c>
      <c r="C573" s="15">
        <v>44805</v>
      </c>
      <c r="D573" s="4">
        <v>431</v>
      </c>
      <c r="E573" s="4">
        <v>4.3499999999999996</v>
      </c>
      <c r="F573" s="4" t="s">
        <v>1702</v>
      </c>
    </row>
    <row r="574" spans="1:6" ht="15.75" customHeight="1" x14ac:dyDescent="0.3">
      <c r="A574" s="4" t="s">
        <v>1205</v>
      </c>
      <c r="B574" s="4" t="s">
        <v>1672</v>
      </c>
      <c r="C574" s="15">
        <v>44760</v>
      </c>
      <c r="D574" s="4">
        <v>772</v>
      </c>
      <c r="E574" s="4">
        <v>314.52999999999997</v>
      </c>
      <c r="F574" s="4" t="s">
        <v>1699</v>
      </c>
    </row>
    <row r="575" spans="1:6" ht="15.75" customHeight="1" x14ac:dyDescent="0.3">
      <c r="A575" s="4" t="s">
        <v>1207</v>
      </c>
      <c r="B575" s="4" t="s">
        <v>1675</v>
      </c>
      <c r="C575" s="15">
        <v>44791</v>
      </c>
      <c r="D575" s="4">
        <v>253</v>
      </c>
      <c r="E575" s="4">
        <v>143.16</v>
      </c>
      <c r="F575" s="4" t="s">
        <v>1700</v>
      </c>
    </row>
    <row r="576" spans="1:6" ht="15.75" customHeight="1" x14ac:dyDescent="0.3">
      <c r="A576" s="4" t="s">
        <v>1209</v>
      </c>
      <c r="B576" s="4" t="s">
        <v>1677</v>
      </c>
      <c r="C576" s="15">
        <v>44768</v>
      </c>
      <c r="D576" s="4">
        <v>792</v>
      </c>
      <c r="E576" s="4">
        <v>153.47</v>
      </c>
      <c r="F576" s="4" t="s">
        <v>1701</v>
      </c>
    </row>
    <row r="577" spans="1:6" ht="15.75" customHeight="1" x14ac:dyDescent="0.3">
      <c r="A577" s="4" t="s">
        <v>1211</v>
      </c>
      <c r="B577" s="4" t="s">
        <v>1669</v>
      </c>
      <c r="C577" s="15">
        <v>44759</v>
      </c>
      <c r="D577" s="4">
        <v>628</v>
      </c>
      <c r="E577" s="4">
        <v>388.51</v>
      </c>
      <c r="F577" s="4" t="s">
        <v>1702</v>
      </c>
    </row>
    <row r="578" spans="1:6" ht="15.75" customHeight="1" x14ac:dyDescent="0.3">
      <c r="A578" s="4" t="s">
        <v>1213</v>
      </c>
      <c r="B578" s="4" t="s">
        <v>1672</v>
      </c>
      <c r="C578" s="15">
        <v>44781</v>
      </c>
      <c r="D578" s="4">
        <v>809</v>
      </c>
      <c r="E578" s="4">
        <v>535.29</v>
      </c>
      <c r="F578" s="4" t="s">
        <v>1699</v>
      </c>
    </row>
    <row r="579" spans="1:6" ht="15.75" customHeight="1" x14ac:dyDescent="0.3">
      <c r="A579" s="4" t="s">
        <v>1215</v>
      </c>
      <c r="B579" s="4" t="s">
        <v>1675</v>
      </c>
      <c r="C579" s="15">
        <v>44785</v>
      </c>
      <c r="D579" s="4">
        <v>347</v>
      </c>
      <c r="E579" s="4">
        <v>9.86</v>
      </c>
      <c r="F579" s="4" t="s">
        <v>1700</v>
      </c>
    </row>
    <row r="580" spans="1:6" ht="15.75" customHeight="1" x14ac:dyDescent="0.3">
      <c r="A580" s="4" t="s">
        <v>1217</v>
      </c>
      <c r="B580" s="4" t="s">
        <v>1677</v>
      </c>
      <c r="C580" s="15">
        <v>44775</v>
      </c>
      <c r="D580" s="4">
        <v>695</v>
      </c>
      <c r="E580" s="4">
        <v>227.10999999999999</v>
      </c>
      <c r="F580" s="4" t="s">
        <v>1701</v>
      </c>
    </row>
    <row r="581" spans="1:6" ht="15.75" customHeight="1" x14ac:dyDescent="0.3">
      <c r="A581" s="4" t="s">
        <v>1219</v>
      </c>
      <c r="B581" s="4" t="s">
        <v>1679</v>
      </c>
      <c r="C581" s="15">
        <v>44773</v>
      </c>
      <c r="D581" s="4">
        <v>551</v>
      </c>
      <c r="E581" s="4">
        <v>62.199999999999996</v>
      </c>
      <c r="F581" s="4" t="s">
        <v>1702</v>
      </c>
    </row>
    <row r="582" spans="1:6" ht="15.75" customHeight="1" x14ac:dyDescent="0.3">
      <c r="A582" s="4" t="s">
        <v>1221</v>
      </c>
      <c r="B582" s="4" t="s">
        <v>1669</v>
      </c>
      <c r="C582" s="15">
        <v>44796</v>
      </c>
      <c r="D582" s="4">
        <v>274</v>
      </c>
      <c r="E582" s="4">
        <v>17.510000000000002</v>
      </c>
      <c r="F582" s="4" t="s">
        <v>1699</v>
      </c>
    </row>
    <row r="583" spans="1:6" ht="15.75" customHeight="1" x14ac:dyDescent="0.3">
      <c r="A583" s="4" t="s">
        <v>1223</v>
      </c>
      <c r="B583" s="4" t="s">
        <v>1672</v>
      </c>
      <c r="C583" s="15">
        <v>44801</v>
      </c>
      <c r="D583" s="4">
        <v>623</v>
      </c>
      <c r="E583" s="4">
        <v>372.84999999999997</v>
      </c>
      <c r="F583" s="4" t="s">
        <v>1700</v>
      </c>
    </row>
    <row r="584" spans="1:6" ht="15.75" customHeight="1" x14ac:dyDescent="0.3">
      <c r="A584" s="4" t="s">
        <v>1225</v>
      </c>
      <c r="B584" s="4" t="s">
        <v>1675</v>
      </c>
      <c r="C584" s="15">
        <v>44779</v>
      </c>
      <c r="D584" s="4">
        <v>577</v>
      </c>
      <c r="E584" s="4">
        <v>200.48999999999998</v>
      </c>
      <c r="F584" s="4" t="s">
        <v>1701</v>
      </c>
    </row>
    <row r="585" spans="1:6" ht="15.75" customHeight="1" x14ac:dyDescent="0.3">
      <c r="A585" s="4" t="s">
        <v>1227</v>
      </c>
      <c r="B585" s="4" t="s">
        <v>1677</v>
      </c>
      <c r="C585" s="15">
        <v>44772</v>
      </c>
      <c r="D585" s="4">
        <v>479</v>
      </c>
      <c r="E585" s="4">
        <v>148.01999999999998</v>
      </c>
      <c r="F585" s="4" t="s">
        <v>1702</v>
      </c>
    </row>
    <row r="586" spans="1:6" ht="15.75" customHeight="1" x14ac:dyDescent="0.3">
      <c r="A586" s="4" t="s">
        <v>1229</v>
      </c>
      <c r="B586" s="4" t="s">
        <v>1669</v>
      </c>
      <c r="C586" s="15">
        <v>44757</v>
      </c>
      <c r="D586" s="4">
        <v>541</v>
      </c>
      <c r="E586" s="4">
        <v>1.17</v>
      </c>
      <c r="F586" s="4" t="s">
        <v>1699</v>
      </c>
    </row>
    <row r="587" spans="1:6" ht="15.75" customHeight="1" x14ac:dyDescent="0.3">
      <c r="A587" s="4" t="s">
        <v>1231</v>
      </c>
      <c r="B587" s="4" t="s">
        <v>1672</v>
      </c>
      <c r="C587" s="15">
        <v>44808</v>
      </c>
      <c r="D587" s="4">
        <v>878</v>
      </c>
      <c r="E587" s="4">
        <v>218.26999999999998</v>
      </c>
      <c r="F587" s="4" t="s">
        <v>1700</v>
      </c>
    </row>
    <row r="588" spans="1:6" ht="15.75" customHeight="1" x14ac:dyDescent="0.3">
      <c r="A588" s="4" t="s">
        <v>1233</v>
      </c>
      <c r="B588" s="4" t="s">
        <v>1675</v>
      </c>
      <c r="C588" s="15">
        <v>44782</v>
      </c>
      <c r="D588" s="4">
        <v>822</v>
      </c>
      <c r="E588" s="4">
        <v>103.81</v>
      </c>
      <c r="F588" s="4" t="s">
        <v>1701</v>
      </c>
    </row>
    <row r="589" spans="1:6" ht="15.75" customHeight="1" x14ac:dyDescent="0.3">
      <c r="A589" s="4" t="s">
        <v>1235</v>
      </c>
      <c r="B589" s="4" t="s">
        <v>1677</v>
      </c>
      <c r="C589" s="15">
        <v>44787</v>
      </c>
      <c r="D589" s="4">
        <v>319</v>
      </c>
      <c r="E589" s="4">
        <v>220.10999999999999</v>
      </c>
      <c r="F589" s="4" t="s">
        <v>1702</v>
      </c>
    </row>
    <row r="590" spans="1:6" ht="15.75" customHeight="1" x14ac:dyDescent="0.3">
      <c r="A590" s="4" t="s">
        <v>1237</v>
      </c>
      <c r="B590" s="4" t="s">
        <v>1679</v>
      </c>
      <c r="C590" s="15">
        <v>44787</v>
      </c>
      <c r="D590" s="4">
        <v>583</v>
      </c>
      <c r="E590" s="4">
        <v>70.34</v>
      </c>
      <c r="F590" s="4" t="s">
        <v>1699</v>
      </c>
    </row>
    <row r="591" spans="1:6" ht="15.75" customHeight="1" x14ac:dyDescent="0.3">
      <c r="A591" s="4" t="s">
        <v>1239</v>
      </c>
      <c r="B591" s="4" t="s">
        <v>1681</v>
      </c>
      <c r="C591" s="15">
        <v>44757</v>
      </c>
      <c r="D591" s="4">
        <v>326</v>
      </c>
      <c r="E591" s="4">
        <v>244.47</v>
      </c>
      <c r="F591" s="4" t="s">
        <v>1700</v>
      </c>
    </row>
    <row r="592" spans="1:6" ht="15.75" customHeight="1" x14ac:dyDescent="0.3">
      <c r="A592" s="4" t="s">
        <v>1241</v>
      </c>
      <c r="B592" s="4" t="s">
        <v>1669</v>
      </c>
      <c r="C592" s="15">
        <v>44761</v>
      </c>
      <c r="D592" s="4">
        <v>345</v>
      </c>
      <c r="E592" s="4">
        <v>40.659999999999997</v>
      </c>
      <c r="F592" s="4" t="s">
        <v>1701</v>
      </c>
    </row>
    <row r="593" spans="1:6" ht="15.75" customHeight="1" x14ac:dyDescent="0.3">
      <c r="A593" s="4" t="s">
        <v>1243</v>
      </c>
      <c r="B593" s="4" t="s">
        <v>1672</v>
      </c>
      <c r="C593" s="15">
        <v>44788</v>
      </c>
      <c r="D593" s="4">
        <v>425</v>
      </c>
      <c r="E593" s="4">
        <v>201.06</v>
      </c>
      <c r="F593" s="4" t="s">
        <v>1702</v>
      </c>
    </row>
    <row r="594" spans="1:6" ht="15.75" customHeight="1" x14ac:dyDescent="0.3">
      <c r="A594" s="4" t="s">
        <v>1245</v>
      </c>
      <c r="B594" s="4" t="s">
        <v>1675</v>
      </c>
      <c r="C594" s="15">
        <v>44788</v>
      </c>
      <c r="D594" s="4">
        <v>854</v>
      </c>
      <c r="E594" s="4">
        <v>150.10999999999999</v>
      </c>
      <c r="F594" s="4" t="s">
        <v>1699</v>
      </c>
    </row>
    <row r="595" spans="1:6" ht="15.75" customHeight="1" x14ac:dyDescent="0.3">
      <c r="A595" s="4" t="s">
        <v>1247</v>
      </c>
      <c r="B595" s="4" t="s">
        <v>1677</v>
      </c>
      <c r="C595" s="15">
        <v>44758</v>
      </c>
      <c r="D595" s="4">
        <v>310</v>
      </c>
      <c r="E595" s="4">
        <v>152.57999999999998</v>
      </c>
      <c r="F595" s="4" t="s">
        <v>1700</v>
      </c>
    </row>
    <row r="596" spans="1:6" ht="15.75" customHeight="1" x14ac:dyDescent="0.3">
      <c r="A596" s="4" t="s">
        <v>1249</v>
      </c>
      <c r="B596" s="4" t="s">
        <v>1669</v>
      </c>
      <c r="C596" s="15">
        <v>44795</v>
      </c>
      <c r="D596" s="4">
        <v>387</v>
      </c>
      <c r="E596" s="4">
        <v>379.69</v>
      </c>
      <c r="F596" s="4" t="s">
        <v>1701</v>
      </c>
    </row>
    <row r="597" spans="1:6" ht="15.75" customHeight="1" x14ac:dyDescent="0.3">
      <c r="A597" s="4" t="s">
        <v>1251</v>
      </c>
      <c r="B597" s="4" t="s">
        <v>1672</v>
      </c>
      <c r="C597" s="15">
        <v>44791</v>
      </c>
      <c r="D597" s="4">
        <v>402</v>
      </c>
      <c r="E597" s="4">
        <v>176.37</v>
      </c>
      <c r="F597" s="4" t="s">
        <v>1702</v>
      </c>
    </row>
    <row r="598" spans="1:6" ht="15.75" customHeight="1" x14ac:dyDescent="0.3">
      <c r="A598" s="4" t="s">
        <v>1253</v>
      </c>
      <c r="B598" s="4" t="s">
        <v>1675</v>
      </c>
      <c r="C598" s="15">
        <v>44791</v>
      </c>
      <c r="D598" s="4">
        <v>808</v>
      </c>
      <c r="E598" s="4">
        <v>190.39</v>
      </c>
      <c r="F598" s="4" t="s">
        <v>1699</v>
      </c>
    </row>
    <row r="599" spans="1:6" ht="15.75" customHeight="1" x14ac:dyDescent="0.3">
      <c r="A599" s="4" t="s">
        <v>1255</v>
      </c>
      <c r="B599" s="4" t="s">
        <v>1677</v>
      </c>
      <c r="C599" s="15">
        <v>44794</v>
      </c>
      <c r="D599" s="4">
        <v>668</v>
      </c>
      <c r="E599" s="4">
        <v>521.72</v>
      </c>
      <c r="F599" s="4" t="s">
        <v>1700</v>
      </c>
    </row>
    <row r="600" spans="1:6" ht="15.75" customHeight="1" x14ac:dyDescent="0.3">
      <c r="A600" s="4" t="s">
        <v>1257</v>
      </c>
      <c r="B600" s="4" t="s">
        <v>1669</v>
      </c>
      <c r="C600" s="15">
        <v>44756</v>
      </c>
      <c r="D600" s="4">
        <v>534</v>
      </c>
      <c r="E600" s="4">
        <v>66.81</v>
      </c>
      <c r="F600" s="4" t="s">
        <v>1701</v>
      </c>
    </row>
    <row r="601" spans="1:6" ht="15.75" customHeight="1" x14ac:dyDescent="0.3">
      <c r="A601" s="4" t="s">
        <v>1259</v>
      </c>
      <c r="B601" s="4" t="s">
        <v>1672</v>
      </c>
      <c r="C601" s="15">
        <v>44789</v>
      </c>
      <c r="D601" s="4">
        <v>689</v>
      </c>
      <c r="E601" s="4">
        <v>55.879999999999995</v>
      </c>
      <c r="F601" s="4" t="s">
        <v>1702</v>
      </c>
    </row>
    <row r="602" spans="1:6" ht="15.75" customHeight="1" x14ac:dyDescent="0.3">
      <c r="A602" s="4" t="s">
        <v>1261</v>
      </c>
      <c r="B602" s="4" t="s">
        <v>1675</v>
      </c>
      <c r="C602" s="15">
        <v>44810</v>
      </c>
      <c r="D602" s="4">
        <v>237</v>
      </c>
      <c r="E602" s="4">
        <v>57.86</v>
      </c>
      <c r="F602" s="4" t="s">
        <v>1699</v>
      </c>
    </row>
    <row r="603" spans="1:6" ht="15.75" customHeight="1" x14ac:dyDescent="0.3">
      <c r="A603" s="4" t="s">
        <v>1263</v>
      </c>
      <c r="B603" s="4" t="s">
        <v>1677</v>
      </c>
      <c r="C603" s="15">
        <v>44798</v>
      </c>
      <c r="D603" s="4">
        <v>525</v>
      </c>
      <c r="E603" s="4">
        <v>78.86</v>
      </c>
      <c r="F603" s="4" t="s">
        <v>1700</v>
      </c>
    </row>
    <row r="604" spans="1:6" ht="15.75" customHeight="1" x14ac:dyDescent="0.3">
      <c r="A604" s="4" t="s">
        <v>1265</v>
      </c>
      <c r="B604" s="4" t="s">
        <v>1669</v>
      </c>
      <c r="C604" s="15">
        <v>44791</v>
      </c>
      <c r="D604" s="4">
        <v>643</v>
      </c>
      <c r="E604" s="4">
        <v>104.95</v>
      </c>
      <c r="F604" s="4" t="s">
        <v>1701</v>
      </c>
    </row>
    <row r="605" spans="1:6" ht="15.75" customHeight="1" x14ac:dyDescent="0.3">
      <c r="A605" s="4" t="s">
        <v>1267</v>
      </c>
      <c r="B605" s="4" t="s">
        <v>1672</v>
      </c>
      <c r="C605" s="15">
        <v>44796</v>
      </c>
      <c r="D605" s="4">
        <v>308</v>
      </c>
      <c r="E605" s="4">
        <v>187.28</v>
      </c>
      <c r="F605" s="4" t="s">
        <v>1702</v>
      </c>
    </row>
    <row r="606" spans="1:6" ht="15.75" customHeight="1" x14ac:dyDescent="0.3">
      <c r="A606" s="4" t="s">
        <v>1269</v>
      </c>
      <c r="B606" s="4" t="s">
        <v>1675</v>
      </c>
      <c r="C606" s="15">
        <v>44810</v>
      </c>
      <c r="D606" s="4">
        <v>834</v>
      </c>
      <c r="E606" s="4">
        <v>349.9</v>
      </c>
      <c r="F606" s="4" t="s">
        <v>1699</v>
      </c>
    </row>
    <row r="607" spans="1:6" ht="15.75" customHeight="1" x14ac:dyDescent="0.3">
      <c r="A607" s="4" t="s">
        <v>1271</v>
      </c>
      <c r="B607" s="4" t="s">
        <v>1677</v>
      </c>
      <c r="C607" s="15">
        <v>44791</v>
      </c>
      <c r="D607" s="4">
        <v>851</v>
      </c>
      <c r="E607" s="4">
        <v>31.700000000000003</v>
      </c>
      <c r="F607" s="4" t="s">
        <v>1700</v>
      </c>
    </row>
    <row r="608" spans="1:6" ht="15.75" customHeight="1" x14ac:dyDescent="0.3">
      <c r="A608" s="4" t="s">
        <v>1273</v>
      </c>
      <c r="B608" s="4" t="s">
        <v>1679</v>
      </c>
      <c r="C608" s="15">
        <v>44797</v>
      </c>
      <c r="D608" s="4">
        <v>567</v>
      </c>
      <c r="E608" s="4">
        <v>222.2</v>
      </c>
      <c r="F608" s="4" t="s">
        <v>1701</v>
      </c>
    </row>
    <row r="609" spans="1:6" ht="15.75" customHeight="1" x14ac:dyDescent="0.3">
      <c r="A609" s="4" t="s">
        <v>1275</v>
      </c>
      <c r="B609" s="4" t="s">
        <v>1669</v>
      </c>
      <c r="C609" s="15">
        <v>44777</v>
      </c>
      <c r="D609" s="4">
        <v>565</v>
      </c>
      <c r="E609" s="4">
        <v>133.51</v>
      </c>
      <c r="F609" s="4" t="s">
        <v>1702</v>
      </c>
    </row>
    <row r="610" spans="1:6" ht="15.75" customHeight="1" x14ac:dyDescent="0.3">
      <c r="A610" s="4" t="s">
        <v>1277</v>
      </c>
      <c r="B610" s="4" t="s">
        <v>1672</v>
      </c>
      <c r="C610" s="15">
        <v>44802</v>
      </c>
      <c r="D610" s="4">
        <v>245</v>
      </c>
      <c r="E610" s="4">
        <v>243.38</v>
      </c>
      <c r="F610" s="4" t="s">
        <v>1699</v>
      </c>
    </row>
    <row r="611" spans="1:6" ht="15.75" customHeight="1" x14ac:dyDescent="0.3">
      <c r="A611" s="4" t="s">
        <v>1279</v>
      </c>
      <c r="B611" s="4" t="s">
        <v>1675</v>
      </c>
      <c r="C611" s="15">
        <v>44758</v>
      </c>
      <c r="D611" s="4">
        <v>765</v>
      </c>
      <c r="E611" s="4">
        <v>628.01</v>
      </c>
      <c r="F611" s="4" t="s">
        <v>1700</v>
      </c>
    </row>
    <row r="612" spans="1:6" ht="15.75" customHeight="1" x14ac:dyDescent="0.3">
      <c r="A612" s="4" t="s">
        <v>1281</v>
      </c>
      <c r="B612" s="4" t="s">
        <v>1677</v>
      </c>
      <c r="C612" s="15">
        <v>44768</v>
      </c>
      <c r="D612" s="4">
        <v>746</v>
      </c>
      <c r="E612" s="4">
        <v>598.1</v>
      </c>
      <c r="F612" s="4" t="s">
        <v>1701</v>
      </c>
    </row>
    <row r="613" spans="1:6" ht="15.75" customHeight="1" x14ac:dyDescent="0.3">
      <c r="A613" s="4" t="s">
        <v>1283</v>
      </c>
      <c r="B613" s="4" t="s">
        <v>1669</v>
      </c>
      <c r="C613" s="15">
        <v>44756</v>
      </c>
      <c r="D613" s="4">
        <v>470</v>
      </c>
      <c r="E613" s="4">
        <v>109.26</v>
      </c>
      <c r="F613" s="4" t="s">
        <v>1702</v>
      </c>
    </row>
    <row r="614" spans="1:6" ht="15.75" customHeight="1" x14ac:dyDescent="0.3">
      <c r="A614" s="4" t="s">
        <v>1285</v>
      </c>
      <c r="B614" s="4" t="s">
        <v>1672</v>
      </c>
      <c r="C614" s="15">
        <v>44809</v>
      </c>
      <c r="D614" s="4">
        <v>694</v>
      </c>
      <c r="E614" s="4">
        <v>528.72</v>
      </c>
      <c r="F614" s="4" t="s">
        <v>1699</v>
      </c>
    </row>
    <row r="615" spans="1:6" ht="15.75" customHeight="1" x14ac:dyDescent="0.3">
      <c r="A615" s="4" t="s">
        <v>1287</v>
      </c>
      <c r="B615" s="4" t="s">
        <v>1675</v>
      </c>
      <c r="C615" s="15">
        <v>44801</v>
      </c>
      <c r="D615" s="4">
        <v>839</v>
      </c>
      <c r="E615" s="4">
        <v>694.64</v>
      </c>
      <c r="F615" s="4" t="s">
        <v>1700</v>
      </c>
    </row>
    <row r="616" spans="1:6" ht="15.75" customHeight="1" x14ac:dyDescent="0.3">
      <c r="A616" s="4" t="s">
        <v>1289</v>
      </c>
      <c r="B616" s="4" t="s">
        <v>1677</v>
      </c>
      <c r="C616" s="15">
        <v>44794</v>
      </c>
      <c r="D616" s="4">
        <v>476</v>
      </c>
      <c r="E616" s="4">
        <v>141.51</v>
      </c>
      <c r="F616" s="4" t="s">
        <v>1701</v>
      </c>
    </row>
    <row r="617" spans="1:6" ht="15.75" customHeight="1" x14ac:dyDescent="0.3">
      <c r="A617" s="4" t="s">
        <v>1291</v>
      </c>
      <c r="B617" s="4" t="s">
        <v>1679</v>
      </c>
      <c r="C617" s="15">
        <v>44792</v>
      </c>
      <c r="D617" s="4">
        <v>201</v>
      </c>
      <c r="E617" s="4">
        <v>162.29</v>
      </c>
      <c r="F617" s="4" t="s">
        <v>1702</v>
      </c>
    </row>
    <row r="618" spans="1:6" ht="15.75" customHeight="1" x14ac:dyDescent="0.3">
      <c r="A618" s="4" t="s">
        <v>1293</v>
      </c>
      <c r="B618" s="4" t="s">
        <v>1681</v>
      </c>
      <c r="C618" s="15">
        <v>44770</v>
      </c>
      <c r="D618" s="4">
        <v>217</v>
      </c>
      <c r="E618" s="4">
        <v>15.74</v>
      </c>
      <c r="F618" s="4" t="s">
        <v>1699</v>
      </c>
    </row>
    <row r="619" spans="1:6" ht="15.75" customHeight="1" x14ac:dyDescent="0.3">
      <c r="A619" s="4" t="s">
        <v>1295</v>
      </c>
      <c r="B619" s="4" t="s">
        <v>1669</v>
      </c>
      <c r="C619" s="15">
        <v>44761</v>
      </c>
      <c r="D619" s="4">
        <v>709</v>
      </c>
      <c r="E619" s="4">
        <v>92.77000000000001</v>
      </c>
      <c r="F619" s="4" t="s">
        <v>1700</v>
      </c>
    </row>
    <row r="620" spans="1:6" ht="15.75" customHeight="1" x14ac:dyDescent="0.3">
      <c r="A620" s="4" t="s">
        <v>1297</v>
      </c>
      <c r="B620" s="4" t="s">
        <v>1672</v>
      </c>
      <c r="C620" s="15">
        <v>44773</v>
      </c>
      <c r="D620" s="4">
        <v>405</v>
      </c>
      <c r="E620" s="4">
        <v>344.51</v>
      </c>
      <c r="F620" s="4" t="s">
        <v>1701</v>
      </c>
    </row>
    <row r="621" spans="1:6" ht="15.75" customHeight="1" x14ac:dyDescent="0.3">
      <c r="A621" s="4" t="s">
        <v>1299</v>
      </c>
      <c r="B621" s="4" t="s">
        <v>1675</v>
      </c>
      <c r="C621" s="15">
        <v>44766</v>
      </c>
      <c r="D621" s="4">
        <v>490</v>
      </c>
      <c r="E621" s="4">
        <v>17.720000000000002</v>
      </c>
      <c r="F621" s="4" t="s">
        <v>1702</v>
      </c>
    </row>
    <row r="622" spans="1:6" ht="15.75" customHeight="1" x14ac:dyDescent="0.3">
      <c r="A622" s="4" t="s">
        <v>1301</v>
      </c>
      <c r="B622" s="4" t="s">
        <v>1677</v>
      </c>
      <c r="C622" s="15">
        <v>44793</v>
      </c>
      <c r="D622" s="4">
        <v>718</v>
      </c>
      <c r="E622" s="4">
        <v>652.41999999999996</v>
      </c>
      <c r="F622" s="4" t="s">
        <v>1699</v>
      </c>
    </row>
    <row r="623" spans="1:6" ht="15.75" customHeight="1" x14ac:dyDescent="0.3">
      <c r="A623" s="4" t="s">
        <v>1303</v>
      </c>
      <c r="B623" s="4" t="s">
        <v>1669</v>
      </c>
      <c r="C623" s="15">
        <v>44769</v>
      </c>
      <c r="D623" s="4">
        <v>298</v>
      </c>
      <c r="E623" s="4">
        <v>24.42</v>
      </c>
      <c r="F623" s="4" t="s">
        <v>1700</v>
      </c>
    </row>
    <row r="624" spans="1:6" ht="15.75" customHeight="1" x14ac:dyDescent="0.3">
      <c r="A624" s="4" t="s">
        <v>1305</v>
      </c>
      <c r="B624" s="4" t="s">
        <v>1672</v>
      </c>
      <c r="C624" s="15">
        <v>44758</v>
      </c>
      <c r="D624" s="4">
        <v>612</v>
      </c>
      <c r="E624" s="4">
        <v>432.81</v>
      </c>
      <c r="F624" s="4" t="s">
        <v>1701</v>
      </c>
    </row>
    <row r="625" spans="1:6" ht="15.75" customHeight="1" x14ac:dyDescent="0.3">
      <c r="A625" s="4" t="s">
        <v>1307</v>
      </c>
      <c r="B625" s="4" t="s">
        <v>1675</v>
      </c>
      <c r="C625" s="15">
        <v>44803</v>
      </c>
      <c r="D625" s="4">
        <v>797</v>
      </c>
      <c r="E625" s="4">
        <v>599.6</v>
      </c>
      <c r="F625" s="4" t="s">
        <v>1702</v>
      </c>
    </row>
    <row r="626" spans="1:6" ht="15.75" customHeight="1" x14ac:dyDescent="0.3">
      <c r="A626" s="4" t="s">
        <v>1309</v>
      </c>
      <c r="B626" s="4" t="s">
        <v>1677</v>
      </c>
      <c r="C626" s="15">
        <v>44808</v>
      </c>
      <c r="D626" s="4">
        <v>448</v>
      </c>
      <c r="E626" s="4">
        <v>353.75</v>
      </c>
      <c r="F626" s="4" t="s">
        <v>1699</v>
      </c>
    </row>
    <row r="627" spans="1:6" ht="15.75" customHeight="1" x14ac:dyDescent="0.3">
      <c r="A627" s="4" t="s">
        <v>1311</v>
      </c>
      <c r="B627" s="4" t="s">
        <v>1679</v>
      </c>
      <c r="C627" s="15">
        <v>44784</v>
      </c>
      <c r="D627" s="4">
        <v>512</v>
      </c>
      <c r="E627" s="4">
        <v>350.17</v>
      </c>
      <c r="F627" s="4" t="s">
        <v>1700</v>
      </c>
    </row>
    <row r="628" spans="1:6" ht="15.75" customHeight="1" x14ac:dyDescent="0.3">
      <c r="A628" s="4" t="s">
        <v>1313</v>
      </c>
      <c r="B628" s="4" t="s">
        <v>1669</v>
      </c>
      <c r="C628" s="15">
        <v>44764</v>
      </c>
      <c r="D628" s="4">
        <v>427</v>
      </c>
      <c r="E628" s="4">
        <v>334.95</v>
      </c>
      <c r="F628" s="4" t="s">
        <v>1701</v>
      </c>
    </row>
    <row r="629" spans="1:6" ht="15.75" customHeight="1" x14ac:dyDescent="0.3">
      <c r="A629" s="4" t="s">
        <v>1315</v>
      </c>
      <c r="B629" s="4" t="s">
        <v>1672</v>
      </c>
      <c r="C629" s="15">
        <v>44795</v>
      </c>
      <c r="D629" s="4">
        <v>256</v>
      </c>
      <c r="E629" s="4">
        <v>56.6</v>
      </c>
      <c r="F629" s="4" t="s">
        <v>1702</v>
      </c>
    </row>
    <row r="630" spans="1:6" ht="15.75" customHeight="1" x14ac:dyDescent="0.3">
      <c r="A630" s="4" t="s">
        <v>1317</v>
      </c>
      <c r="B630" s="4" t="s">
        <v>1675</v>
      </c>
      <c r="C630" s="15">
        <v>44799</v>
      </c>
      <c r="D630" s="4">
        <v>413</v>
      </c>
      <c r="E630" s="4">
        <v>72.070000000000007</v>
      </c>
      <c r="F630" s="4" t="s">
        <v>1699</v>
      </c>
    </row>
    <row r="631" spans="1:6" ht="15.75" customHeight="1" x14ac:dyDescent="0.3">
      <c r="A631" s="4" t="s">
        <v>1319</v>
      </c>
      <c r="B631" s="4" t="s">
        <v>1677</v>
      </c>
      <c r="C631" s="15">
        <v>44800</v>
      </c>
      <c r="D631" s="4">
        <v>565</v>
      </c>
      <c r="E631" s="4">
        <v>160.51999999999998</v>
      </c>
      <c r="F631" s="4" t="s">
        <v>1700</v>
      </c>
    </row>
    <row r="632" spans="1:6" ht="15.75" customHeight="1" x14ac:dyDescent="0.3">
      <c r="A632" s="4" t="s">
        <v>1321</v>
      </c>
      <c r="B632" s="4" t="s">
        <v>1669</v>
      </c>
      <c r="C632" s="15">
        <v>44771</v>
      </c>
      <c r="D632" s="4">
        <v>797</v>
      </c>
      <c r="E632" s="4">
        <v>225.42999999999998</v>
      </c>
      <c r="F632" s="4" t="s">
        <v>1701</v>
      </c>
    </row>
    <row r="633" spans="1:6" ht="15.75" customHeight="1" x14ac:dyDescent="0.3">
      <c r="A633" s="4" t="s">
        <v>1323</v>
      </c>
      <c r="B633" s="4" t="s">
        <v>1672</v>
      </c>
      <c r="C633" s="15">
        <v>44760</v>
      </c>
      <c r="D633" s="4">
        <v>828</v>
      </c>
      <c r="E633" s="4">
        <v>209.64999999999998</v>
      </c>
      <c r="F633" s="4" t="s">
        <v>1702</v>
      </c>
    </row>
    <row r="634" spans="1:6" ht="15.75" customHeight="1" x14ac:dyDescent="0.3">
      <c r="A634" s="4" t="s">
        <v>1325</v>
      </c>
      <c r="B634" s="4" t="s">
        <v>1675</v>
      </c>
      <c r="C634" s="15">
        <v>44778</v>
      </c>
      <c r="D634" s="4">
        <v>217</v>
      </c>
      <c r="E634" s="4">
        <v>95.77000000000001</v>
      </c>
      <c r="F634" s="4" t="s">
        <v>1699</v>
      </c>
    </row>
    <row r="635" spans="1:6" ht="15.75" customHeight="1" x14ac:dyDescent="0.3">
      <c r="A635" s="4" t="s">
        <v>1327</v>
      </c>
      <c r="B635" s="4" t="s">
        <v>1677</v>
      </c>
      <c r="C635" s="15">
        <v>44755</v>
      </c>
      <c r="D635" s="4">
        <v>701</v>
      </c>
      <c r="E635" s="4">
        <v>308.40999999999997</v>
      </c>
      <c r="F635" s="4" t="s">
        <v>1700</v>
      </c>
    </row>
    <row r="636" spans="1:6" ht="15.75" customHeight="1" x14ac:dyDescent="0.3">
      <c r="A636" s="4" t="s">
        <v>1329</v>
      </c>
      <c r="B636" s="4" t="s">
        <v>1679</v>
      </c>
      <c r="C636" s="15">
        <v>44770</v>
      </c>
      <c r="D636" s="4">
        <v>613</v>
      </c>
      <c r="E636" s="4">
        <v>270.06</v>
      </c>
      <c r="F636" s="4" t="s">
        <v>1701</v>
      </c>
    </row>
    <row r="637" spans="1:6" ht="15.75" customHeight="1" x14ac:dyDescent="0.3">
      <c r="A637" s="4" t="s">
        <v>1331</v>
      </c>
      <c r="B637" s="4" t="s">
        <v>1681</v>
      </c>
      <c r="C637" s="15">
        <v>44772</v>
      </c>
      <c r="D637" s="4">
        <v>513</v>
      </c>
      <c r="E637" s="4">
        <v>416.59999999999997</v>
      </c>
      <c r="F637" s="4" t="s">
        <v>1702</v>
      </c>
    </row>
    <row r="638" spans="1:6" ht="15.75" customHeight="1" x14ac:dyDescent="0.3">
      <c r="A638" s="4" t="s">
        <v>1333</v>
      </c>
      <c r="B638" s="4" t="s">
        <v>1669</v>
      </c>
      <c r="C638" s="15">
        <v>44799</v>
      </c>
      <c r="D638" s="4">
        <v>447</v>
      </c>
      <c r="E638" s="4">
        <v>309.19</v>
      </c>
      <c r="F638" s="4" t="s">
        <v>1699</v>
      </c>
    </row>
    <row r="639" spans="1:6" ht="15.75" customHeight="1" x14ac:dyDescent="0.3">
      <c r="A639" s="4" t="s">
        <v>1335</v>
      </c>
      <c r="B639" s="4" t="s">
        <v>1672</v>
      </c>
      <c r="C639" s="15">
        <v>44782</v>
      </c>
      <c r="D639" s="4">
        <v>672</v>
      </c>
      <c r="E639" s="4">
        <v>658.53</v>
      </c>
      <c r="F639" s="4" t="s">
        <v>1700</v>
      </c>
    </row>
    <row r="640" spans="1:6" ht="15.75" customHeight="1" x14ac:dyDescent="0.3">
      <c r="A640" s="4" t="s">
        <v>1337</v>
      </c>
      <c r="B640" s="4" t="s">
        <v>1675</v>
      </c>
      <c r="C640" s="15">
        <v>44761</v>
      </c>
      <c r="D640" s="4">
        <v>376</v>
      </c>
      <c r="E640" s="4">
        <v>10.56</v>
      </c>
      <c r="F640" s="4" t="s">
        <v>1701</v>
      </c>
    </row>
    <row r="641" spans="1:6" ht="15.75" customHeight="1" x14ac:dyDescent="0.3">
      <c r="A641" s="4" t="s">
        <v>1339</v>
      </c>
      <c r="B641" s="4" t="s">
        <v>1677</v>
      </c>
      <c r="C641" s="15">
        <v>44794</v>
      </c>
      <c r="D641" s="4">
        <v>647</v>
      </c>
      <c r="E641" s="4">
        <v>57.97</v>
      </c>
      <c r="F641" s="4" t="s">
        <v>1702</v>
      </c>
    </row>
    <row r="642" spans="1:6" ht="15.75" customHeight="1" x14ac:dyDescent="0.3">
      <c r="A642" s="4" t="s">
        <v>1341</v>
      </c>
      <c r="B642" s="4" t="s">
        <v>1669</v>
      </c>
      <c r="C642" s="15">
        <v>44762</v>
      </c>
      <c r="D642" s="4">
        <v>391</v>
      </c>
      <c r="E642" s="4">
        <v>322.61</v>
      </c>
      <c r="F642" s="4" t="s">
        <v>1699</v>
      </c>
    </row>
    <row r="643" spans="1:6" ht="15.75" customHeight="1" x14ac:dyDescent="0.3">
      <c r="A643" s="4" t="s">
        <v>1343</v>
      </c>
      <c r="B643" s="4" t="s">
        <v>1672</v>
      </c>
      <c r="C643" s="15">
        <v>44769</v>
      </c>
      <c r="D643" s="4">
        <v>800</v>
      </c>
      <c r="E643" s="4">
        <v>513.64</v>
      </c>
      <c r="F643" s="4" t="s">
        <v>1700</v>
      </c>
    </row>
    <row r="644" spans="1:6" ht="15.75" customHeight="1" x14ac:dyDescent="0.3">
      <c r="A644" s="4" t="s">
        <v>1345</v>
      </c>
      <c r="B644" s="4" t="s">
        <v>1675</v>
      </c>
      <c r="C644" s="15">
        <v>44770</v>
      </c>
      <c r="D644" s="4">
        <v>871</v>
      </c>
      <c r="E644" s="4">
        <v>608.68999999999994</v>
      </c>
      <c r="F644" s="4" t="s">
        <v>1701</v>
      </c>
    </row>
    <row r="645" spans="1:6" ht="15.75" customHeight="1" x14ac:dyDescent="0.3">
      <c r="A645" s="4" t="s">
        <v>1347</v>
      </c>
      <c r="B645" s="4" t="s">
        <v>1677</v>
      </c>
      <c r="C645" s="15">
        <v>44797</v>
      </c>
      <c r="D645" s="4">
        <v>758</v>
      </c>
      <c r="E645" s="4">
        <v>371.40999999999997</v>
      </c>
      <c r="F645" s="4" t="s">
        <v>1702</v>
      </c>
    </row>
    <row r="646" spans="1:6" ht="15.75" customHeight="1" x14ac:dyDescent="0.3">
      <c r="A646" s="4" t="s">
        <v>1349</v>
      </c>
      <c r="B646" s="4" t="s">
        <v>1669</v>
      </c>
      <c r="C646" s="15">
        <v>44783</v>
      </c>
      <c r="D646" s="4">
        <v>433</v>
      </c>
      <c r="E646" s="4">
        <v>299.90999999999997</v>
      </c>
      <c r="F646" s="4" t="s">
        <v>1699</v>
      </c>
    </row>
    <row r="647" spans="1:6" ht="15.75" customHeight="1" x14ac:dyDescent="0.3">
      <c r="A647" s="4" t="s">
        <v>1351</v>
      </c>
      <c r="B647" s="4" t="s">
        <v>1672</v>
      </c>
      <c r="C647" s="15">
        <v>44801</v>
      </c>
      <c r="D647" s="4">
        <v>363</v>
      </c>
      <c r="E647" s="4">
        <v>73.150000000000006</v>
      </c>
      <c r="F647" s="4" t="s">
        <v>1700</v>
      </c>
    </row>
    <row r="648" spans="1:6" ht="15.75" customHeight="1" x14ac:dyDescent="0.3">
      <c r="A648" s="4" t="s">
        <v>1353</v>
      </c>
      <c r="B648" s="4" t="s">
        <v>1675</v>
      </c>
      <c r="C648" s="15">
        <v>44808</v>
      </c>
      <c r="D648" s="4">
        <v>453</v>
      </c>
      <c r="E648" s="4">
        <v>144.97</v>
      </c>
      <c r="F648" s="4" t="s">
        <v>1701</v>
      </c>
    </row>
    <row r="649" spans="1:6" ht="15.75" customHeight="1" x14ac:dyDescent="0.3">
      <c r="A649" s="4" t="s">
        <v>1355</v>
      </c>
      <c r="B649" s="4" t="s">
        <v>1677</v>
      </c>
      <c r="C649" s="15">
        <v>44808</v>
      </c>
      <c r="D649" s="4">
        <v>306</v>
      </c>
      <c r="E649" s="4">
        <v>150.1</v>
      </c>
      <c r="F649" s="4" t="s">
        <v>1702</v>
      </c>
    </row>
    <row r="650" spans="1:6" ht="15.75" customHeight="1" x14ac:dyDescent="0.3">
      <c r="A650" s="4" t="s">
        <v>1357</v>
      </c>
      <c r="B650" s="4" t="s">
        <v>1669</v>
      </c>
      <c r="C650" s="15">
        <v>44781</v>
      </c>
      <c r="D650" s="4">
        <v>697</v>
      </c>
      <c r="E650" s="4">
        <v>640.86</v>
      </c>
      <c r="F650" s="4" t="s">
        <v>1699</v>
      </c>
    </row>
    <row r="651" spans="1:6" ht="15.75" customHeight="1" x14ac:dyDescent="0.3">
      <c r="A651" s="4" t="s">
        <v>1359</v>
      </c>
      <c r="B651" s="4" t="s">
        <v>1672</v>
      </c>
      <c r="C651" s="15">
        <v>44783</v>
      </c>
      <c r="D651" s="4">
        <v>794</v>
      </c>
      <c r="E651" s="4">
        <v>392.90999999999997</v>
      </c>
      <c r="F651" s="4" t="s">
        <v>1700</v>
      </c>
    </row>
    <row r="652" spans="1:6" ht="15.75" customHeight="1" x14ac:dyDescent="0.3">
      <c r="A652" s="4" t="s">
        <v>1361</v>
      </c>
      <c r="B652" s="4" t="s">
        <v>1675</v>
      </c>
      <c r="C652" s="15">
        <v>44762</v>
      </c>
      <c r="D652" s="4">
        <v>335</v>
      </c>
      <c r="E652" s="4">
        <v>124.44000000000001</v>
      </c>
      <c r="F652" s="4" t="s">
        <v>1701</v>
      </c>
    </row>
    <row r="653" spans="1:6" ht="15.75" customHeight="1" x14ac:dyDescent="0.3">
      <c r="A653" s="4" t="s">
        <v>1363</v>
      </c>
      <c r="B653" s="4" t="s">
        <v>1677</v>
      </c>
      <c r="C653" s="15">
        <v>44800</v>
      </c>
      <c r="D653" s="4">
        <v>669</v>
      </c>
      <c r="E653" s="4">
        <v>145.26</v>
      </c>
      <c r="F653" s="4" t="s">
        <v>1702</v>
      </c>
    </row>
    <row r="654" spans="1:6" ht="15.75" customHeight="1" x14ac:dyDescent="0.3">
      <c r="A654" s="4" t="s">
        <v>1365</v>
      </c>
      <c r="B654" s="4" t="s">
        <v>1679</v>
      </c>
      <c r="C654" s="15">
        <v>44799</v>
      </c>
      <c r="D654" s="4">
        <v>519</v>
      </c>
      <c r="E654" s="4">
        <v>476.52</v>
      </c>
      <c r="F654" s="4" t="s">
        <v>1699</v>
      </c>
    </row>
    <row r="655" spans="1:6" ht="15.75" customHeight="1" x14ac:dyDescent="0.3">
      <c r="A655" s="4" t="s">
        <v>1367</v>
      </c>
      <c r="B655" s="4" t="s">
        <v>1669</v>
      </c>
      <c r="C655" s="15">
        <v>44777</v>
      </c>
      <c r="D655" s="4">
        <v>304</v>
      </c>
      <c r="E655" s="4">
        <v>272.07</v>
      </c>
      <c r="F655" s="4" t="s">
        <v>1700</v>
      </c>
    </row>
    <row r="656" spans="1:6" ht="15.75" customHeight="1" x14ac:dyDescent="0.3">
      <c r="A656" s="4" t="s">
        <v>1369</v>
      </c>
      <c r="B656" s="4" t="s">
        <v>1672</v>
      </c>
      <c r="C656" s="15">
        <v>44800</v>
      </c>
      <c r="D656" s="4">
        <v>594</v>
      </c>
      <c r="E656" s="4">
        <v>23.700000000000003</v>
      </c>
      <c r="F656" s="4" t="s">
        <v>1701</v>
      </c>
    </row>
    <row r="657" spans="1:6" ht="15.75" customHeight="1" x14ac:dyDescent="0.3">
      <c r="A657" s="4" t="s">
        <v>1371</v>
      </c>
      <c r="B657" s="4" t="s">
        <v>1675</v>
      </c>
      <c r="C657" s="15">
        <v>44770</v>
      </c>
      <c r="D657" s="4">
        <v>300</v>
      </c>
      <c r="E657" s="4">
        <v>57.379999999999995</v>
      </c>
      <c r="F657" s="4" t="s">
        <v>1702</v>
      </c>
    </row>
    <row r="658" spans="1:6" ht="15.75" customHeight="1" x14ac:dyDescent="0.3">
      <c r="A658" s="4" t="s">
        <v>1373</v>
      </c>
      <c r="B658" s="4" t="s">
        <v>1677</v>
      </c>
      <c r="C658" s="15">
        <v>44774</v>
      </c>
      <c r="D658" s="4">
        <v>400</v>
      </c>
      <c r="E658" s="4">
        <v>331</v>
      </c>
      <c r="F658" s="4" t="s">
        <v>1699</v>
      </c>
    </row>
    <row r="659" spans="1:6" ht="15.75" customHeight="1" x14ac:dyDescent="0.3">
      <c r="A659" s="4" t="s">
        <v>1375</v>
      </c>
      <c r="B659" s="4" t="s">
        <v>1669</v>
      </c>
      <c r="C659" s="15">
        <v>44779</v>
      </c>
      <c r="D659" s="4">
        <v>495</v>
      </c>
      <c r="E659" s="4">
        <v>225.19</v>
      </c>
      <c r="F659" s="4" t="s">
        <v>1700</v>
      </c>
    </row>
    <row r="660" spans="1:6" ht="15.75" customHeight="1" x14ac:dyDescent="0.3">
      <c r="A660" s="4" t="s">
        <v>1377</v>
      </c>
      <c r="B660" s="4" t="s">
        <v>1672</v>
      </c>
      <c r="C660" s="15">
        <v>44796</v>
      </c>
      <c r="D660" s="4">
        <v>526</v>
      </c>
      <c r="E660" s="4">
        <v>435.08</v>
      </c>
      <c r="F660" s="4" t="s">
        <v>1701</v>
      </c>
    </row>
    <row r="661" spans="1:6" ht="15.75" customHeight="1" x14ac:dyDescent="0.3">
      <c r="A661" s="4" t="s">
        <v>1379</v>
      </c>
      <c r="B661" s="4" t="s">
        <v>1675</v>
      </c>
      <c r="C661" s="15">
        <v>44772</v>
      </c>
      <c r="D661" s="4">
        <v>243</v>
      </c>
      <c r="E661" s="4">
        <v>116.46000000000001</v>
      </c>
      <c r="F661" s="4" t="s">
        <v>1702</v>
      </c>
    </row>
    <row r="662" spans="1:6" ht="15.75" customHeight="1" x14ac:dyDescent="0.3">
      <c r="A662" s="4" t="s">
        <v>1381</v>
      </c>
      <c r="B662" s="4" t="s">
        <v>1677</v>
      </c>
      <c r="C662" s="15">
        <v>44809</v>
      </c>
      <c r="D662" s="4">
        <v>637</v>
      </c>
      <c r="E662" s="4">
        <v>31.810000000000002</v>
      </c>
      <c r="F662" s="4" t="s">
        <v>1699</v>
      </c>
    </row>
    <row r="663" spans="1:6" ht="15.75" customHeight="1" x14ac:dyDescent="0.3">
      <c r="A663" s="4" t="s">
        <v>1383</v>
      </c>
      <c r="B663" s="4" t="s">
        <v>1679</v>
      </c>
      <c r="C663" s="15">
        <v>44757</v>
      </c>
      <c r="D663" s="4">
        <v>270</v>
      </c>
      <c r="E663" s="4">
        <v>98.36</v>
      </c>
      <c r="F663" s="4" t="s">
        <v>1700</v>
      </c>
    </row>
    <row r="664" spans="1:6" ht="15.75" customHeight="1" x14ac:dyDescent="0.3">
      <c r="A664" s="4" t="s">
        <v>1385</v>
      </c>
      <c r="B664" s="4" t="s">
        <v>1681</v>
      </c>
      <c r="C664" s="15">
        <v>44782</v>
      </c>
      <c r="D664" s="4">
        <v>364</v>
      </c>
      <c r="E664" s="4">
        <v>22.970000000000002</v>
      </c>
      <c r="F664" s="4" t="s">
        <v>1701</v>
      </c>
    </row>
    <row r="665" spans="1:6" ht="15.75" customHeight="1" x14ac:dyDescent="0.3">
      <c r="A665" s="4" t="s">
        <v>1387</v>
      </c>
      <c r="B665" s="4" t="s">
        <v>1669</v>
      </c>
      <c r="C665" s="15">
        <v>44809</v>
      </c>
      <c r="D665" s="4">
        <v>645</v>
      </c>
      <c r="E665" s="4">
        <v>38.199999999999996</v>
      </c>
      <c r="F665" s="4" t="s">
        <v>1702</v>
      </c>
    </row>
    <row r="666" spans="1:6" ht="15.75" customHeight="1" x14ac:dyDescent="0.3">
      <c r="A666" s="4" t="s">
        <v>1389</v>
      </c>
      <c r="B666" s="4" t="s">
        <v>1672</v>
      </c>
      <c r="C666" s="15">
        <v>44795</v>
      </c>
      <c r="D666" s="4">
        <v>746</v>
      </c>
      <c r="E666" s="4">
        <v>242.97</v>
      </c>
      <c r="F666" s="4" t="s">
        <v>1699</v>
      </c>
    </row>
    <row r="667" spans="1:6" ht="15.75" customHeight="1" x14ac:dyDescent="0.3">
      <c r="A667" s="4" t="s">
        <v>1391</v>
      </c>
      <c r="B667" s="4" t="s">
        <v>1675</v>
      </c>
      <c r="C667" s="15">
        <v>44801</v>
      </c>
      <c r="D667" s="4">
        <v>450</v>
      </c>
      <c r="E667" s="4">
        <v>164.06</v>
      </c>
      <c r="F667" s="4" t="s">
        <v>1700</v>
      </c>
    </row>
    <row r="668" spans="1:6" ht="15.75" customHeight="1" x14ac:dyDescent="0.3">
      <c r="A668" s="4" t="s">
        <v>1393</v>
      </c>
      <c r="B668" s="4" t="s">
        <v>1677</v>
      </c>
      <c r="C668" s="15">
        <v>44770</v>
      </c>
      <c r="D668" s="4">
        <v>413</v>
      </c>
      <c r="E668" s="4">
        <v>200.25</v>
      </c>
      <c r="F668" s="4" t="s">
        <v>1701</v>
      </c>
    </row>
    <row r="669" spans="1:6" ht="15.75" customHeight="1" x14ac:dyDescent="0.3">
      <c r="A669" s="4" t="s">
        <v>1395</v>
      </c>
      <c r="B669" s="4" t="s">
        <v>1669</v>
      </c>
      <c r="C669" s="15">
        <v>44764</v>
      </c>
      <c r="D669" s="4">
        <v>471</v>
      </c>
      <c r="E669" s="4">
        <v>313.19</v>
      </c>
      <c r="F669" s="4" t="s">
        <v>1702</v>
      </c>
    </row>
    <row r="670" spans="1:6" ht="15.75" customHeight="1" x14ac:dyDescent="0.3">
      <c r="A670" s="4" t="s">
        <v>1397</v>
      </c>
      <c r="B670" s="4" t="s">
        <v>1672</v>
      </c>
      <c r="C670" s="15">
        <v>44776</v>
      </c>
      <c r="D670" s="4">
        <v>550</v>
      </c>
      <c r="E670" s="4">
        <v>124.68</v>
      </c>
      <c r="F670" s="4" t="s">
        <v>1699</v>
      </c>
    </row>
    <row r="671" spans="1:6" ht="15.75" customHeight="1" x14ac:dyDescent="0.3">
      <c r="A671" s="4" t="s">
        <v>1399</v>
      </c>
      <c r="B671" s="4" t="s">
        <v>1675</v>
      </c>
      <c r="C671" s="15">
        <v>44771</v>
      </c>
      <c r="D671" s="4">
        <v>747</v>
      </c>
      <c r="E671" s="4">
        <v>288.3</v>
      </c>
      <c r="F671" s="4" t="s">
        <v>1700</v>
      </c>
    </row>
    <row r="672" spans="1:6" ht="15.75" customHeight="1" x14ac:dyDescent="0.3">
      <c r="A672" s="4" t="s">
        <v>1401</v>
      </c>
      <c r="B672" s="4" t="s">
        <v>1677</v>
      </c>
      <c r="C672" s="15">
        <v>44794</v>
      </c>
      <c r="D672" s="4">
        <v>552</v>
      </c>
      <c r="E672" s="4">
        <v>12.77</v>
      </c>
      <c r="F672" s="4" t="s">
        <v>1701</v>
      </c>
    </row>
    <row r="673" spans="1:6" ht="15.75" customHeight="1" x14ac:dyDescent="0.3">
      <c r="A673" s="4" t="s">
        <v>1403</v>
      </c>
      <c r="B673" s="4" t="s">
        <v>1679</v>
      </c>
      <c r="C673" s="15">
        <v>44792</v>
      </c>
      <c r="D673" s="4">
        <v>441</v>
      </c>
      <c r="E673" s="4">
        <v>181.06</v>
      </c>
      <c r="F673" s="4" t="s">
        <v>1702</v>
      </c>
    </row>
    <row r="674" spans="1:6" ht="15.75" customHeight="1" x14ac:dyDescent="0.3">
      <c r="A674" s="4" t="s">
        <v>1405</v>
      </c>
      <c r="B674" s="4" t="s">
        <v>1669</v>
      </c>
      <c r="C674" s="15">
        <v>44792</v>
      </c>
      <c r="D674" s="4">
        <v>311</v>
      </c>
      <c r="E674" s="4">
        <v>89.160000000000011</v>
      </c>
      <c r="F674" s="4" t="s">
        <v>1699</v>
      </c>
    </row>
    <row r="675" spans="1:6" ht="15.75" customHeight="1" x14ac:dyDescent="0.3">
      <c r="A675" s="4" t="s">
        <v>1407</v>
      </c>
      <c r="B675" s="4" t="s">
        <v>1672</v>
      </c>
      <c r="C675" s="15">
        <v>44790</v>
      </c>
      <c r="D675" s="4">
        <v>830</v>
      </c>
      <c r="E675" s="4">
        <v>633.31999999999994</v>
      </c>
      <c r="F675" s="4" t="s">
        <v>1700</v>
      </c>
    </row>
    <row r="676" spans="1:6" ht="15.75" customHeight="1" x14ac:dyDescent="0.3">
      <c r="A676" s="4" t="s">
        <v>1409</v>
      </c>
      <c r="B676" s="4" t="s">
        <v>1675</v>
      </c>
      <c r="C676" s="15">
        <v>44809</v>
      </c>
      <c r="D676" s="4">
        <v>258</v>
      </c>
      <c r="E676" s="4">
        <v>176.7</v>
      </c>
      <c r="F676" s="4" t="s">
        <v>1701</v>
      </c>
    </row>
    <row r="677" spans="1:6" ht="15.75" customHeight="1" x14ac:dyDescent="0.3">
      <c r="A677" s="4" t="s">
        <v>1411</v>
      </c>
      <c r="B677" s="4" t="s">
        <v>1677</v>
      </c>
      <c r="C677" s="15">
        <v>44772</v>
      </c>
      <c r="D677" s="4">
        <v>430</v>
      </c>
      <c r="E677" s="4">
        <v>371.15999999999997</v>
      </c>
      <c r="F677" s="4" t="s">
        <v>1702</v>
      </c>
    </row>
    <row r="678" spans="1:6" ht="15.75" customHeight="1" x14ac:dyDescent="0.3">
      <c r="A678" s="4" t="s">
        <v>1413</v>
      </c>
      <c r="B678" s="4" t="s">
        <v>1669</v>
      </c>
      <c r="C678" s="15">
        <v>44802</v>
      </c>
      <c r="D678" s="4">
        <v>788</v>
      </c>
      <c r="E678" s="4">
        <v>35.58</v>
      </c>
      <c r="F678" s="4" t="s">
        <v>1699</v>
      </c>
    </row>
    <row r="679" spans="1:6" ht="15.75" customHeight="1" x14ac:dyDescent="0.3">
      <c r="A679" s="4" t="s">
        <v>1415</v>
      </c>
      <c r="B679" s="4" t="s">
        <v>1672</v>
      </c>
      <c r="C679" s="15">
        <v>44809</v>
      </c>
      <c r="D679" s="4">
        <v>605</v>
      </c>
      <c r="E679" s="4">
        <v>14.12</v>
      </c>
      <c r="F679" s="4" t="s">
        <v>1700</v>
      </c>
    </row>
    <row r="680" spans="1:6" ht="15.75" customHeight="1" x14ac:dyDescent="0.3">
      <c r="A680" s="4" t="s">
        <v>1417</v>
      </c>
      <c r="B680" s="4" t="s">
        <v>1675</v>
      </c>
      <c r="C680" s="15">
        <v>44793</v>
      </c>
      <c r="D680" s="4">
        <v>321</v>
      </c>
      <c r="E680" s="4">
        <v>51.3</v>
      </c>
      <c r="F680" s="4" t="s">
        <v>1701</v>
      </c>
    </row>
    <row r="681" spans="1:6" ht="15.75" customHeight="1" x14ac:dyDescent="0.3">
      <c r="A681" s="4" t="s">
        <v>1419</v>
      </c>
      <c r="B681" s="4" t="s">
        <v>1677</v>
      </c>
      <c r="C681" s="15">
        <v>44802</v>
      </c>
      <c r="D681" s="4">
        <v>579</v>
      </c>
      <c r="E681" s="4">
        <v>260.45999999999998</v>
      </c>
      <c r="F681" s="4" t="s">
        <v>1702</v>
      </c>
    </row>
    <row r="682" spans="1:6" ht="15.75" customHeight="1" x14ac:dyDescent="0.3">
      <c r="A682" s="4" t="s">
        <v>1421</v>
      </c>
      <c r="B682" s="4" t="s">
        <v>1679</v>
      </c>
      <c r="C682" s="15">
        <v>44766</v>
      </c>
      <c r="D682" s="4">
        <v>677</v>
      </c>
      <c r="E682" s="4">
        <v>411.40999999999997</v>
      </c>
      <c r="F682" s="4" t="s">
        <v>1699</v>
      </c>
    </row>
    <row r="683" spans="1:6" ht="15.75" customHeight="1" x14ac:dyDescent="0.3">
      <c r="A683" s="4" t="s">
        <v>1423</v>
      </c>
      <c r="B683" s="4" t="s">
        <v>1681</v>
      </c>
      <c r="C683" s="15">
        <v>44807</v>
      </c>
      <c r="D683" s="4">
        <v>686</v>
      </c>
      <c r="E683" s="4">
        <v>98.77000000000001</v>
      </c>
      <c r="F683" s="4" t="s">
        <v>1700</v>
      </c>
    </row>
    <row r="684" spans="1:6" ht="15.75" customHeight="1" x14ac:dyDescent="0.3">
      <c r="A684" s="4" t="s">
        <v>1425</v>
      </c>
      <c r="B684" s="4" t="s">
        <v>1669</v>
      </c>
      <c r="C684" s="15">
        <v>44784</v>
      </c>
      <c r="D684" s="4">
        <v>875</v>
      </c>
      <c r="E684" s="4">
        <v>116.58</v>
      </c>
      <c r="F684" s="4" t="s">
        <v>1701</v>
      </c>
    </row>
    <row r="685" spans="1:6" ht="15.75" customHeight="1" x14ac:dyDescent="0.3">
      <c r="A685" s="4" t="s">
        <v>1427</v>
      </c>
      <c r="B685" s="4" t="s">
        <v>1672</v>
      </c>
      <c r="C685" s="15">
        <v>44763</v>
      </c>
      <c r="D685" s="4">
        <v>693</v>
      </c>
      <c r="E685" s="4">
        <v>328.81</v>
      </c>
      <c r="F685" s="4" t="s">
        <v>1702</v>
      </c>
    </row>
    <row r="686" spans="1:6" ht="15.75" customHeight="1" x14ac:dyDescent="0.3">
      <c r="A686" s="4" t="s">
        <v>1429</v>
      </c>
      <c r="B686" s="4" t="s">
        <v>1675</v>
      </c>
      <c r="C686" s="15">
        <v>44799</v>
      </c>
      <c r="D686" s="4">
        <v>820</v>
      </c>
      <c r="E686" s="4">
        <v>208.35999999999999</v>
      </c>
      <c r="F686" s="4" t="s">
        <v>1699</v>
      </c>
    </row>
    <row r="687" spans="1:6" ht="15.75" customHeight="1" x14ac:dyDescent="0.3">
      <c r="A687" s="4" t="s">
        <v>1431</v>
      </c>
      <c r="B687" s="4" t="s">
        <v>1677</v>
      </c>
      <c r="C687" s="15">
        <v>44808</v>
      </c>
      <c r="D687" s="4">
        <v>314</v>
      </c>
      <c r="E687" s="4">
        <v>200.92999999999998</v>
      </c>
      <c r="F687" s="4" t="s">
        <v>1700</v>
      </c>
    </row>
    <row r="688" spans="1:6" ht="15.75" customHeight="1" x14ac:dyDescent="0.3">
      <c r="A688" s="4" t="s">
        <v>1433</v>
      </c>
      <c r="B688" s="4" t="s">
        <v>1669</v>
      </c>
      <c r="C688" s="15">
        <v>44786</v>
      </c>
      <c r="D688" s="4">
        <v>275</v>
      </c>
      <c r="E688" s="4">
        <v>126.82000000000001</v>
      </c>
      <c r="F688" s="4" t="s">
        <v>1701</v>
      </c>
    </row>
    <row r="689" spans="1:6" ht="15.75" customHeight="1" x14ac:dyDescent="0.3">
      <c r="A689" s="4" t="s">
        <v>1435</v>
      </c>
      <c r="B689" s="4" t="s">
        <v>1672</v>
      </c>
      <c r="C689" s="15">
        <v>44770</v>
      </c>
      <c r="D689" s="4">
        <v>686</v>
      </c>
      <c r="E689" s="4">
        <v>249.29999999999998</v>
      </c>
      <c r="F689" s="4" t="s">
        <v>1702</v>
      </c>
    </row>
    <row r="690" spans="1:6" ht="15.75" customHeight="1" x14ac:dyDescent="0.3">
      <c r="A690" s="4" t="s">
        <v>1437</v>
      </c>
      <c r="B690" s="4" t="s">
        <v>1675</v>
      </c>
      <c r="C690" s="15">
        <v>44777</v>
      </c>
      <c r="D690" s="4">
        <v>267</v>
      </c>
      <c r="E690" s="4">
        <v>3.36</v>
      </c>
      <c r="F690" s="4" t="s">
        <v>1699</v>
      </c>
    </row>
    <row r="691" spans="1:6" ht="15.75" customHeight="1" x14ac:dyDescent="0.3">
      <c r="A691" s="4" t="s">
        <v>1439</v>
      </c>
      <c r="B691" s="4" t="s">
        <v>1677</v>
      </c>
      <c r="C691" s="15">
        <v>44780</v>
      </c>
      <c r="D691" s="4">
        <v>642</v>
      </c>
      <c r="E691" s="4">
        <v>315.8</v>
      </c>
      <c r="F691" s="4" t="s">
        <v>1700</v>
      </c>
    </row>
    <row r="692" spans="1:6" ht="15.75" customHeight="1" x14ac:dyDescent="0.3">
      <c r="A692" s="4" t="s">
        <v>1441</v>
      </c>
      <c r="B692" s="4" t="s">
        <v>1669</v>
      </c>
      <c r="C692" s="15">
        <v>44778</v>
      </c>
      <c r="D692" s="4">
        <v>464</v>
      </c>
      <c r="E692" s="4">
        <v>157.23999999999998</v>
      </c>
      <c r="F692" s="4" t="s">
        <v>1701</v>
      </c>
    </row>
    <row r="693" spans="1:6" ht="15.75" customHeight="1" x14ac:dyDescent="0.3">
      <c r="A693" s="4" t="s">
        <v>1443</v>
      </c>
      <c r="B693" s="4" t="s">
        <v>1672</v>
      </c>
      <c r="C693" s="15">
        <v>44774</v>
      </c>
      <c r="D693" s="4">
        <v>751</v>
      </c>
      <c r="E693" s="4">
        <v>740.55</v>
      </c>
      <c r="F693" s="4" t="s">
        <v>1702</v>
      </c>
    </row>
    <row r="694" spans="1:6" ht="15.75" customHeight="1" x14ac:dyDescent="0.3">
      <c r="A694" s="4" t="s">
        <v>1445</v>
      </c>
      <c r="B694" s="4" t="s">
        <v>1675</v>
      </c>
      <c r="C694" s="15">
        <v>44760</v>
      </c>
      <c r="D694" s="4">
        <v>215</v>
      </c>
      <c r="E694" s="4">
        <v>184.82999999999998</v>
      </c>
      <c r="F694" s="4" t="s">
        <v>1699</v>
      </c>
    </row>
    <row r="695" spans="1:6" ht="15.75" customHeight="1" x14ac:dyDescent="0.3">
      <c r="A695" s="4" t="s">
        <v>1447</v>
      </c>
      <c r="B695" s="4" t="s">
        <v>1677</v>
      </c>
      <c r="C695" s="15">
        <v>44756</v>
      </c>
      <c r="D695" s="4">
        <v>577</v>
      </c>
      <c r="E695" s="4">
        <v>493.09</v>
      </c>
      <c r="F695" s="4" t="s">
        <v>1700</v>
      </c>
    </row>
    <row r="696" spans="1:6" ht="15.75" customHeight="1" x14ac:dyDescent="0.3">
      <c r="A696" s="4" t="s">
        <v>1449</v>
      </c>
      <c r="B696" s="4" t="s">
        <v>1669</v>
      </c>
      <c r="C696" s="15">
        <v>44755</v>
      </c>
      <c r="D696" s="4">
        <v>643</v>
      </c>
      <c r="E696" s="4">
        <v>176.76999999999998</v>
      </c>
      <c r="F696" s="4" t="s">
        <v>1701</v>
      </c>
    </row>
    <row r="697" spans="1:6" ht="15.75" customHeight="1" x14ac:dyDescent="0.3">
      <c r="A697" s="4" t="s">
        <v>1451</v>
      </c>
      <c r="B697" s="4" t="s">
        <v>1672</v>
      </c>
      <c r="C697" s="15">
        <v>44770</v>
      </c>
      <c r="D697" s="4">
        <v>627</v>
      </c>
      <c r="E697" s="4">
        <v>468.83</v>
      </c>
      <c r="F697" s="4" t="s">
        <v>1702</v>
      </c>
    </row>
    <row r="698" spans="1:6" ht="15.75" customHeight="1" x14ac:dyDescent="0.3">
      <c r="A698" s="4" t="s">
        <v>1453</v>
      </c>
      <c r="B698" s="4" t="s">
        <v>1675</v>
      </c>
      <c r="C698" s="15">
        <v>44755</v>
      </c>
      <c r="D698" s="4">
        <v>677</v>
      </c>
      <c r="E698" s="4">
        <v>251.57</v>
      </c>
      <c r="F698" s="4" t="s">
        <v>1699</v>
      </c>
    </row>
    <row r="699" spans="1:6" ht="15.75" customHeight="1" x14ac:dyDescent="0.3">
      <c r="A699" s="4" t="s">
        <v>1455</v>
      </c>
      <c r="B699" s="4" t="s">
        <v>1677</v>
      </c>
      <c r="C699" s="15">
        <v>44775</v>
      </c>
      <c r="D699" s="4">
        <v>461</v>
      </c>
      <c r="E699" s="4">
        <v>310.89999999999998</v>
      </c>
      <c r="F699" s="4" t="s">
        <v>1700</v>
      </c>
    </row>
    <row r="700" spans="1:6" ht="15.75" customHeight="1" x14ac:dyDescent="0.3">
      <c r="A700" s="4" t="s">
        <v>1457</v>
      </c>
      <c r="B700" s="4" t="s">
        <v>1679</v>
      </c>
      <c r="C700" s="15">
        <v>44797</v>
      </c>
      <c r="D700" s="4">
        <v>524</v>
      </c>
      <c r="E700" s="4">
        <v>88.9</v>
      </c>
      <c r="F700" s="4" t="s">
        <v>1701</v>
      </c>
    </row>
    <row r="701" spans="1:6" ht="15.75" customHeight="1" x14ac:dyDescent="0.3">
      <c r="A701" s="4" t="s">
        <v>1459</v>
      </c>
      <c r="B701" s="4" t="s">
        <v>1669</v>
      </c>
      <c r="C701" s="15">
        <v>44802</v>
      </c>
      <c r="D701" s="4">
        <v>862</v>
      </c>
      <c r="E701" s="4">
        <v>761.42</v>
      </c>
      <c r="F701" s="4" t="s">
        <v>1702</v>
      </c>
    </row>
    <row r="702" spans="1:6" ht="15.75" customHeight="1" x14ac:dyDescent="0.3">
      <c r="A702" s="4" t="s">
        <v>1461</v>
      </c>
      <c r="B702" s="4" t="s">
        <v>1672</v>
      </c>
      <c r="C702" s="15">
        <v>44764</v>
      </c>
      <c r="D702" s="4">
        <v>508</v>
      </c>
      <c r="E702" s="4">
        <v>141.57999999999998</v>
      </c>
      <c r="F702" s="4" t="s">
        <v>1699</v>
      </c>
    </row>
    <row r="703" spans="1:6" ht="15.75" customHeight="1" x14ac:dyDescent="0.3">
      <c r="A703" s="4" t="s">
        <v>1463</v>
      </c>
      <c r="B703" s="4" t="s">
        <v>1675</v>
      </c>
      <c r="C703" s="15">
        <v>44780</v>
      </c>
      <c r="D703" s="4">
        <v>208</v>
      </c>
      <c r="E703" s="4">
        <v>89.100000000000009</v>
      </c>
      <c r="F703" s="4" t="s">
        <v>1700</v>
      </c>
    </row>
    <row r="704" spans="1:6" ht="15.75" customHeight="1" x14ac:dyDescent="0.3">
      <c r="A704" s="4" t="s">
        <v>1465</v>
      </c>
      <c r="B704" s="4" t="s">
        <v>1677</v>
      </c>
      <c r="C704" s="15">
        <v>44799</v>
      </c>
      <c r="D704" s="4">
        <v>356</v>
      </c>
      <c r="E704" s="4">
        <v>199.64</v>
      </c>
      <c r="F704" s="4" t="s">
        <v>1701</v>
      </c>
    </row>
    <row r="705" spans="1:6" ht="15.75" customHeight="1" x14ac:dyDescent="0.3">
      <c r="A705" s="4" t="s">
        <v>1467</v>
      </c>
      <c r="B705" s="4" t="s">
        <v>1669</v>
      </c>
      <c r="C705" s="15">
        <v>44761</v>
      </c>
      <c r="D705" s="4">
        <v>853</v>
      </c>
      <c r="E705" s="4">
        <v>335.96</v>
      </c>
      <c r="F705" s="4" t="s">
        <v>1702</v>
      </c>
    </row>
    <row r="706" spans="1:6" ht="15.75" customHeight="1" x14ac:dyDescent="0.3">
      <c r="A706" s="4" t="s">
        <v>1469</v>
      </c>
      <c r="B706" s="4" t="s">
        <v>1672</v>
      </c>
      <c r="C706" s="15">
        <v>44782</v>
      </c>
      <c r="D706" s="4">
        <v>871</v>
      </c>
      <c r="E706" s="4">
        <v>127.28</v>
      </c>
      <c r="F706" s="4" t="s">
        <v>1699</v>
      </c>
    </row>
    <row r="707" spans="1:6" ht="15.75" customHeight="1" x14ac:dyDescent="0.3">
      <c r="A707" s="4" t="s">
        <v>1471</v>
      </c>
      <c r="B707" s="4" t="s">
        <v>1675</v>
      </c>
      <c r="C707" s="15">
        <v>44806</v>
      </c>
      <c r="D707" s="4">
        <v>320</v>
      </c>
      <c r="E707" s="4">
        <v>192.14</v>
      </c>
      <c r="F707" s="4" t="s">
        <v>1700</v>
      </c>
    </row>
    <row r="708" spans="1:6" ht="15.75" customHeight="1" x14ac:dyDescent="0.3">
      <c r="A708" s="4" t="s">
        <v>1473</v>
      </c>
      <c r="B708" s="4" t="s">
        <v>1677</v>
      </c>
      <c r="C708" s="15">
        <v>44798</v>
      </c>
      <c r="D708" s="4">
        <v>345</v>
      </c>
      <c r="E708" s="4">
        <v>326.02999999999997</v>
      </c>
      <c r="F708" s="4" t="s">
        <v>1701</v>
      </c>
    </row>
    <row r="709" spans="1:6" ht="15.75" customHeight="1" x14ac:dyDescent="0.3">
      <c r="A709" s="4" t="s">
        <v>1475</v>
      </c>
      <c r="B709" s="4" t="s">
        <v>1679</v>
      </c>
      <c r="C709" s="15">
        <v>44758</v>
      </c>
      <c r="D709" s="4">
        <v>372</v>
      </c>
      <c r="E709" s="4">
        <v>275.33999999999997</v>
      </c>
      <c r="F709" s="4" t="s">
        <v>1702</v>
      </c>
    </row>
    <row r="710" spans="1:6" ht="15.75" customHeight="1" x14ac:dyDescent="0.3">
      <c r="A710" s="4" t="s">
        <v>1477</v>
      </c>
      <c r="B710" s="4" t="s">
        <v>1681</v>
      </c>
      <c r="C710" s="15">
        <v>44785</v>
      </c>
      <c r="D710" s="4">
        <v>330</v>
      </c>
      <c r="E710" s="4">
        <v>289.02</v>
      </c>
      <c r="F710" s="4" t="s">
        <v>1699</v>
      </c>
    </row>
    <row r="711" spans="1:6" ht="15.75" customHeight="1" x14ac:dyDescent="0.3">
      <c r="A711" s="4" t="s">
        <v>1479</v>
      </c>
      <c r="B711" s="4" t="s">
        <v>1669</v>
      </c>
      <c r="C711" s="15">
        <v>44761</v>
      </c>
      <c r="D711" s="4">
        <v>555</v>
      </c>
      <c r="E711" s="4">
        <v>40.93</v>
      </c>
      <c r="F711" s="4" t="s">
        <v>1700</v>
      </c>
    </row>
    <row r="712" spans="1:6" ht="15.75" customHeight="1" x14ac:dyDescent="0.3">
      <c r="A712" s="4" t="s">
        <v>1481</v>
      </c>
      <c r="B712" s="4" t="s">
        <v>1672</v>
      </c>
      <c r="C712" s="15">
        <v>44800</v>
      </c>
      <c r="D712" s="4">
        <v>397</v>
      </c>
      <c r="E712" s="4">
        <v>273.77</v>
      </c>
      <c r="F712" s="4" t="s">
        <v>1701</v>
      </c>
    </row>
    <row r="713" spans="1:6" ht="15.75" customHeight="1" x14ac:dyDescent="0.3">
      <c r="A713" s="4" t="s">
        <v>1483</v>
      </c>
      <c r="B713" s="4" t="s">
        <v>1675</v>
      </c>
      <c r="C713" s="15">
        <v>44807</v>
      </c>
      <c r="D713" s="4">
        <v>405</v>
      </c>
      <c r="E713" s="4">
        <v>131.34</v>
      </c>
      <c r="F713" s="4" t="s">
        <v>1702</v>
      </c>
    </row>
    <row r="714" spans="1:6" ht="15.75" customHeight="1" x14ac:dyDescent="0.3">
      <c r="A714" s="4" t="s">
        <v>1485</v>
      </c>
      <c r="B714" s="4" t="s">
        <v>1677</v>
      </c>
      <c r="C714" s="15">
        <v>44799</v>
      </c>
      <c r="D714" s="4">
        <v>724</v>
      </c>
      <c r="E714" s="4">
        <v>230.53</v>
      </c>
      <c r="F714" s="4" t="s">
        <v>1699</v>
      </c>
    </row>
    <row r="715" spans="1:6" ht="15.75" customHeight="1" x14ac:dyDescent="0.3">
      <c r="A715" s="4" t="s">
        <v>1487</v>
      </c>
      <c r="B715" s="4" t="s">
        <v>1669</v>
      </c>
      <c r="C715" s="15">
        <v>44759</v>
      </c>
      <c r="D715" s="4">
        <v>285</v>
      </c>
      <c r="E715" s="4">
        <v>265.02</v>
      </c>
      <c r="F715" s="4" t="s">
        <v>1700</v>
      </c>
    </row>
    <row r="716" spans="1:6" ht="15.75" customHeight="1" x14ac:dyDescent="0.3">
      <c r="A716" s="4" t="s">
        <v>1489</v>
      </c>
      <c r="B716" s="4" t="s">
        <v>1672</v>
      </c>
      <c r="C716" s="15">
        <v>44763</v>
      </c>
      <c r="D716" s="4">
        <v>275</v>
      </c>
      <c r="E716" s="4">
        <v>210.06</v>
      </c>
      <c r="F716" s="4" t="s">
        <v>1701</v>
      </c>
    </row>
    <row r="717" spans="1:6" ht="15.75" customHeight="1" x14ac:dyDescent="0.3">
      <c r="A717" s="4" t="s">
        <v>1491</v>
      </c>
      <c r="B717" s="4" t="s">
        <v>1675</v>
      </c>
      <c r="C717" s="15">
        <v>44776</v>
      </c>
      <c r="D717" s="4">
        <v>870</v>
      </c>
      <c r="E717" s="4">
        <v>571.76</v>
      </c>
      <c r="F717" s="4" t="s">
        <v>1702</v>
      </c>
    </row>
    <row r="718" spans="1:6" ht="15.75" customHeight="1" x14ac:dyDescent="0.3">
      <c r="A718" s="4" t="s">
        <v>1493</v>
      </c>
      <c r="B718" s="4" t="s">
        <v>1677</v>
      </c>
      <c r="C718" s="15">
        <v>44763</v>
      </c>
      <c r="D718" s="4">
        <v>603</v>
      </c>
      <c r="E718" s="4">
        <v>21.82</v>
      </c>
      <c r="F718" s="4" t="s">
        <v>1699</v>
      </c>
    </row>
    <row r="719" spans="1:6" ht="15.75" customHeight="1" x14ac:dyDescent="0.3">
      <c r="A719" s="4" t="s">
        <v>1495</v>
      </c>
      <c r="B719" s="4" t="s">
        <v>1679</v>
      </c>
      <c r="C719" s="15">
        <v>44803</v>
      </c>
      <c r="D719" s="4">
        <v>431</v>
      </c>
      <c r="E719" s="4">
        <v>303.84999999999997</v>
      </c>
      <c r="F719" s="4" t="s">
        <v>1700</v>
      </c>
    </row>
    <row r="720" spans="1:6" ht="15.75" customHeight="1" x14ac:dyDescent="0.3">
      <c r="A720" s="4" t="s">
        <v>1497</v>
      </c>
      <c r="B720" s="4" t="s">
        <v>1669</v>
      </c>
      <c r="C720" s="15">
        <v>44806</v>
      </c>
      <c r="D720" s="4">
        <v>311</v>
      </c>
      <c r="E720" s="4">
        <v>147.38999999999999</v>
      </c>
      <c r="F720" s="4" t="s">
        <v>1701</v>
      </c>
    </row>
    <row r="721" spans="1:6" ht="15.75" customHeight="1" x14ac:dyDescent="0.3">
      <c r="A721" s="4" t="s">
        <v>1499</v>
      </c>
      <c r="B721" s="4" t="s">
        <v>1672</v>
      </c>
      <c r="C721" s="15">
        <v>44774</v>
      </c>
      <c r="D721" s="4">
        <v>743</v>
      </c>
      <c r="E721" s="4">
        <v>260.75</v>
      </c>
      <c r="F721" s="4" t="s">
        <v>1702</v>
      </c>
    </row>
    <row r="722" spans="1:6" ht="15.75" customHeight="1" x14ac:dyDescent="0.3">
      <c r="A722" s="4" t="s">
        <v>1501</v>
      </c>
      <c r="B722" s="4" t="s">
        <v>1675</v>
      </c>
      <c r="C722" s="15">
        <v>44769</v>
      </c>
      <c r="D722" s="4">
        <v>507</v>
      </c>
      <c r="E722" s="4">
        <v>164.7</v>
      </c>
      <c r="F722" s="4" t="s">
        <v>1699</v>
      </c>
    </row>
    <row r="723" spans="1:6" ht="15.75" customHeight="1" x14ac:dyDescent="0.3">
      <c r="A723" s="4" t="s">
        <v>1503</v>
      </c>
      <c r="B723" s="4" t="s">
        <v>1677</v>
      </c>
      <c r="C723" s="15">
        <v>44793</v>
      </c>
      <c r="D723" s="4">
        <v>592</v>
      </c>
      <c r="E723" s="4">
        <v>44.879999999999995</v>
      </c>
      <c r="F723" s="4" t="s">
        <v>1700</v>
      </c>
    </row>
    <row r="724" spans="1:6" ht="15.75" customHeight="1" x14ac:dyDescent="0.3">
      <c r="A724" s="4" t="s">
        <v>1505</v>
      </c>
      <c r="B724" s="4" t="s">
        <v>1669</v>
      </c>
      <c r="C724" s="15">
        <v>44768</v>
      </c>
      <c r="D724" s="4">
        <v>288</v>
      </c>
      <c r="E724" s="4">
        <v>201.94</v>
      </c>
      <c r="F724" s="4" t="s">
        <v>1701</v>
      </c>
    </row>
    <row r="725" spans="1:6" ht="15.75" customHeight="1" x14ac:dyDescent="0.3">
      <c r="A725" s="4" t="s">
        <v>1507</v>
      </c>
      <c r="B725" s="4" t="s">
        <v>1672</v>
      </c>
      <c r="C725" s="15">
        <v>44803</v>
      </c>
      <c r="D725" s="4">
        <v>434</v>
      </c>
      <c r="E725" s="4">
        <v>122.89</v>
      </c>
      <c r="F725" s="4" t="s">
        <v>1702</v>
      </c>
    </row>
    <row r="726" spans="1:6" ht="15.75" customHeight="1" x14ac:dyDescent="0.3">
      <c r="A726" s="4" t="s">
        <v>1509</v>
      </c>
      <c r="B726" s="4" t="s">
        <v>1675</v>
      </c>
      <c r="C726" s="15">
        <v>44755</v>
      </c>
      <c r="D726" s="4">
        <v>538</v>
      </c>
      <c r="E726" s="4">
        <v>164.45999999999998</v>
      </c>
      <c r="F726" s="4" t="s">
        <v>1699</v>
      </c>
    </row>
    <row r="727" spans="1:6" ht="15.75" customHeight="1" x14ac:dyDescent="0.3">
      <c r="A727" s="4" t="s">
        <v>1511</v>
      </c>
      <c r="B727" s="4" t="s">
        <v>1677</v>
      </c>
      <c r="C727" s="15">
        <v>44789</v>
      </c>
      <c r="D727" s="4">
        <v>356</v>
      </c>
      <c r="E727" s="4">
        <v>72.45</v>
      </c>
      <c r="F727" s="4" t="s">
        <v>1700</v>
      </c>
    </row>
    <row r="728" spans="1:6" ht="15.75" customHeight="1" x14ac:dyDescent="0.3">
      <c r="A728" s="4" t="s">
        <v>1513</v>
      </c>
      <c r="B728" s="4" t="s">
        <v>1679</v>
      </c>
      <c r="C728" s="15">
        <v>44785</v>
      </c>
      <c r="D728" s="4">
        <v>666</v>
      </c>
      <c r="E728" s="4">
        <v>616.83000000000004</v>
      </c>
      <c r="F728" s="4" t="s">
        <v>1701</v>
      </c>
    </row>
    <row r="729" spans="1:6" ht="15.75" customHeight="1" x14ac:dyDescent="0.3">
      <c r="A729" s="4" t="s">
        <v>1515</v>
      </c>
      <c r="B729" s="4" t="s">
        <v>1681</v>
      </c>
      <c r="C729" s="15">
        <v>44775</v>
      </c>
      <c r="D729" s="4">
        <v>409</v>
      </c>
      <c r="E729" s="4">
        <v>399.59</v>
      </c>
      <c r="F729" s="4" t="s">
        <v>1702</v>
      </c>
    </row>
    <row r="730" spans="1:6" ht="15.75" customHeight="1" x14ac:dyDescent="0.3">
      <c r="A730" s="4" t="s">
        <v>1517</v>
      </c>
      <c r="B730" s="4" t="s">
        <v>1669</v>
      </c>
      <c r="C730" s="15">
        <v>44807</v>
      </c>
      <c r="D730" s="4">
        <v>328</v>
      </c>
      <c r="E730" s="4">
        <v>46.41</v>
      </c>
      <c r="F730" s="4" t="s">
        <v>1699</v>
      </c>
    </row>
    <row r="731" spans="1:6" ht="15.75" customHeight="1" x14ac:dyDescent="0.3">
      <c r="A731" s="4" t="s">
        <v>1519</v>
      </c>
      <c r="B731" s="4" t="s">
        <v>1672</v>
      </c>
      <c r="C731" s="15">
        <v>44765</v>
      </c>
      <c r="D731" s="4">
        <v>666</v>
      </c>
      <c r="E731" s="4">
        <v>408.55</v>
      </c>
      <c r="F731" s="4" t="s">
        <v>1700</v>
      </c>
    </row>
    <row r="732" spans="1:6" ht="15.75" customHeight="1" x14ac:dyDescent="0.3">
      <c r="A732" s="4" t="s">
        <v>1521</v>
      </c>
      <c r="B732" s="4" t="s">
        <v>1675</v>
      </c>
      <c r="C732" s="15">
        <v>44791</v>
      </c>
      <c r="D732" s="4">
        <v>713</v>
      </c>
      <c r="E732" s="4">
        <v>15.42</v>
      </c>
      <c r="F732" s="4" t="s">
        <v>1701</v>
      </c>
    </row>
    <row r="733" spans="1:6" ht="15.75" customHeight="1" x14ac:dyDescent="0.3">
      <c r="A733" s="4" t="s">
        <v>1523</v>
      </c>
      <c r="B733" s="4" t="s">
        <v>1677</v>
      </c>
      <c r="C733" s="15">
        <v>44777</v>
      </c>
      <c r="D733" s="4">
        <v>236</v>
      </c>
      <c r="E733" s="4">
        <v>185.34</v>
      </c>
      <c r="F733" s="4" t="s">
        <v>1702</v>
      </c>
    </row>
    <row r="734" spans="1:6" ht="15.75" customHeight="1" x14ac:dyDescent="0.3">
      <c r="A734" s="4" t="s">
        <v>1525</v>
      </c>
      <c r="B734" s="4" t="s">
        <v>1669</v>
      </c>
      <c r="C734" s="15">
        <v>44806</v>
      </c>
      <c r="D734" s="4">
        <v>601</v>
      </c>
      <c r="E734" s="4">
        <v>67.28</v>
      </c>
      <c r="F734" s="4" t="s">
        <v>1699</v>
      </c>
    </row>
    <row r="735" spans="1:6" ht="15.75" customHeight="1" x14ac:dyDescent="0.3">
      <c r="A735" s="4" t="s">
        <v>1527</v>
      </c>
      <c r="B735" s="4" t="s">
        <v>1672</v>
      </c>
      <c r="C735" s="15">
        <v>44796</v>
      </c>
      <c r="D735" s="4">
        <v>791</v>
      </c>
      <c r="E735" s="4">
        <v>652.06999999999994</v>
      </c>
      <c r="F735" s="4" t="s">
        <v>1700</v>
      </c>
    </row>
    <row r="736" spans="1:6" ht="15.75" customHeight="1" x14ac:dyDescent="0.3">
      <c r="A736" s="4" t="s">
        <v>1529</v>
      </c>
      <c r="B736" s="4" t="s">
        <v>1675</v>
      </c>
      <c r="C736" s="15">
        <v>44760</v>
      </c>
      <c r="D736" s="4">
        <v>657</v>
      </c>
      <c r="E736" s="4">
        <v>53.94</v>
      </c>
      <c r="F736" s="4" t="s">
        <v>1701</v>
      </c>
    </row>
    <row r="737" spans="1:6" ht="15.75" customHeight="1" x14ac:dyDescent="0.3">
      <c r="A737" s="4" t="s">
        <v>1531</v>
      </c>
      <c r="B737" s="4" t="s">
        <v>1677</v>
      </c>
      <c r="C737" s="15">
        <v>44759</v>
      </c>
      <c r="D737" s="4">
        <v>383</v>
      </c>
      <c r="E737" s="4">
        <v>70.490000000000009</v>
      </c>
      <c r="F737" s="4" t="s">
        <v>1702</v>
      </c>
    </row>
    <row r="738" spans="1:6" ht="15.75" customHeight="1" x14ac:dyDescent="0.3">
      <c r="A738" s="4" t="s">
        <v>1533</v>
      </c>
      <c r="B738" s="4" t="s">
        <v>1669</v>
      </c>
      <c r="C738" s="15">
        <v>44795</v>
      </c>
      <c r="D738" s="4">
        <v>458</v>
      </c>
      <c r="E738" s="4">
        <v>194.14999999999998</v>
      </c>
      <c r="F738" s="4" t="s">
        <v>1699</v>
      </c>
    </row>
    <row r="739" spans="1:6" ht="15.75" customHeight="1" x14ac:dyDescent="0.3">
      <c r="A739" s="4" t="s">
        <v>1535</v>
      </c>
      <c r="B739" s="4" t="s">
        <v>1672</v>
      </c>
      <c r="C739" s="15">
        <v>44808</v>
      </c>
      <c r="D739" s="4">
        <v>212</v>
      </c>
      <c r="E739" s="4">
        <v>9.18</v>
      </c>
      <c r="F739" s="4" t="s">
        <v>1700</v>
      </c>
    </row>
    <row r="740" spans="1:6" ht="15.75" customHeight="1" x14ac:dyDescent="0.3">
      <c r="A740" s="4" t="s">
        <v>1537</v>
      </c>
      <c r="B740" s="4" t="s">
        <v>1675</v>
      </c>
      <c r="C740" s="15">
        <v>44756</v>
      </c>
      <c r="D740" s="4">
        <v>897</v>
      </c>
      <c r="E740" s="4">
        <v>643.14</v>
      </c>
      <c r="F740" s="4" t="s">
        <v>1701</v>
      </c>
    </row>
    <row r="741" spans="1:6" ht="15.75" customHeight="1" x14ac:dyDescent="0.3">
      <c r="A741" s="4" t="s">
        <v>1539</v>
      </c>
      <c r="B741" s="4" t="s">
        <v>1677</v>
      </c>
      <c r="C741" s="15">
        <v>44801</v>
      </c>
      <c r="D741" s="4">
        <v>341</v>
      </c>
      <c r="E741" s="4">
        <v>101.25</v>
      </c>
      <c r="F741" s="4" t="s">
        <v>1702</v>
      </c>
    </row>
    <row r="742" spans="1:6" ht="15.75" customHeight="1" x14ac:dyDescent="0.3">
      <c r="A742" s="4" t="s">
        <v>1541</v>
      </c>
      <c r="B742" s="4" t="s">
        <v>1669</v>
      </c>
      <c r="C742" s="15">
        <v>44806</v>
      </c>
      <c r="D742" s="4">
        <v>789</v>
      </c>
      <c r="E742" s="4">
        <v>217.32999999999998</v>
      </c>
      <c r="F742" s="4" t="s">
        <v>1699</v>
      </c>
    </row>
    <row r="743" spans="1:6" ht="15.75" customHeight="1" x14ac:dyDescent="0.3">
      <c r="A743" s="4" t="s">
        <v>1543</v>
      </c>
      <c r="B743" s="4" t="s">
        <v>1672</v>
      </c>
      <c r="C743" s="15">
        <v>44794</v>
      </c>
      <c r="D743" s="4">
        <v>250</v>
      </c>
      <c r="E743" s="4">
        <v>158.38999999999999</v>
      </c>
      <c r="F743" s="4" t="s">
        <v>1700</v>
      </c>
    </row>
    <row r="744" spans="1:6" ht="15.75" customHeight="1" x14ac:dyDescent="0.3">
      <c r="A744" s="4" t="s">
        <v>1545</v>
      </c>
      <c r="B744" s="4" t="s">
        <v>1675</v>
      </c>
      <c r="C744" s="15">
        <v>44800</v>
      </c>
      <c r="D744" s="4">
        <v>470</v>
      </c>
      <c r="E744" s="4">
        <v>335.3</v>
      </c>
      <c r="F744" s="4" t="s">
        <v>1701</v>
      </c>
    </row>
    <row r="745" spans="1:6" ht="15.75" customHeight="1" x14ac:dyDescent="0.3">
      <c r="A745" s="4" t="s">
        <v>1547</v>
      </c>
      <c r="B745" s="4" t="s">
        <v>1677</v>
      </c>
      <c r="C745" s="15">
        <v>44789</v>
      </c>
      <c r="D745" s="4">
        <v>775</v>
      </c>
      <c r="E745" s="4">
        <v>516.29</v>
      </c>
      <c r="F745" s="4" t="s">
        <v>1702</v>
      </c>
    </row>
    <row r="746" spans="1:6" ht="15.75" customHeight="1" x14ac:dyDescent="0.3">
      <c r="A746" s="4" t="s">
        <v>1549</v>
      </c>
      <c r="B746" s="4" t="s">
        <v>1679</v>
      </c>
      <c r="C746" s="15">
        <v>44802</v>
      </c>
      <c r="D746" s="4">
        <v>741</v>
      </c>
      <c r="E746" s="4">
        <v>464.24</v>
      </c>
      <c r="F746" s="4" t="s">
        <v>1699</v>
      </c>
    </row>
    <row r="747" spans="1:6" ht="15.75" customHeight="1" x14ac:dyDescent="0.3">
      <c r="A747" s="4" t="s">
        <v>1551</v>
      </c>
      <c r="B747" s="4" t="s">
        <v>1669</v>
      </c>
      <c r="C747" s="15">
        <v>44793</v>
      </c>
      <c r="D747" s="4">
        <v>479</v>
      </c>
      <c r="E747" s="4">
        <v>326.75</v>
      </c>
      <c r="F747" s="4" t="s">
        <v>1700</v>
      </c>
    </row>
    <row r="748" spans="1:6" ht="15.75" customHeight="1" x14ac:dyDescent="0.3">
      <c r="A748" s="4" t="s">
        <v>1553</v>
      </c>
      <c r="B748" s="4" t="s">
        <v>1672</v>
      </c>
      <c r="C748" s="15">
        <v>44793</v>
      </c>
      <c r="D748" s="4">
        <v>459</v>
      </c>
      <c r="E748" s="4">
        <v>17.66</v>
      </c>
      <c r="F748" s="4" t="s">
        <v>1701</v>
      </c>
    </row>
    <row r="749" spans="1:6" ht="15.75" customHeight="1" x14ac:dyDescent="0.3">
      <c r="A749" s="4" t="s">
        <v>1555</v>
      </c>
      <c r="B749" s="4" t="s">
        <v>1675</v>
      </c>
      <c r="C749" s="15">
        <v>44785</v>
      </c>
      <c r="D749" s="4">
        <v>303</v>
      </c>
      <c r="E749" s="4">
        <v>125.46000000000001</v>
      </c>
      <c r="F749" s="4" t="s">
        <v>1702</v>
      </c>
    </row>
    <row r="750" spans="1:6" ht="15.75" customHeight="1" x14ac:dyDescent="0.3">
      <c r="A750" s="4" t="s">
        <v>1557</v>
      </c>
      <c r="B750" s="4" t="s">
        <v>1677</v>
      </c>
      <c r="C750" s="15">
        <v>44778</v>
      </c>
      <c r="D750" s="4">
        <v>586</v>
      </c>
      <c r="E750" s="4">
        <v>171.23</v>
      </c>
      <c r="F750" s="4" t="s">
        <v>1699</v>
      </c>
    </row>
    <row r="751" spans="1:6" ht="15.75" customHeight="1" x14ac:dyDescent="0.3">
      <c r="A751" s="4" t="s">
        <v>1559</v>
      </c>
      <c r="B751" s="4" t="s">
        <v>1669</v>
      </c>
      <c r="C751" s="15">
        <v>44764</v>
      </c>
      <c r="D751" s="4">
        <v>771</v>
      </c>
      <c r="E751" s="4">
        <v>307.45</v>
      </c>
      <c r="F751" s="4" t="s">
        <v>1700</v>
      </c>
    </row>
    <row r="752" spans="1:6" ht="15.75" customHeight="1" x14ac:dyDescent="0.3">
      <c r="A752" s="4" t="s">
        <v>1561</v>
      </c>
      <c r="B752" s="4" t="s">
        <v>1672</v>
      </c>
      <c r="C752" s="15">
        <v>44769</v>
      </c>
      <c r="D752" s="4">
        <v>711</v>
      </c>
      <c r="E752" s="4">
        <v>535.02</v>
      </c>
      <c r="F752" s="4" t="s">
        <v>1701</v>
      </c>
    </row>
    <row r="753" spans="1:6" ht="15.75" customHeight="1" x14ac:dyDescent="0.3">
      <c r="A753" s="4" t="s">
        <v>1563</v>
      </c>
      <c r="B753" s="4" t="s">
        <v>1675</v>
      </c>
      <c r="C753" s="15">
        <v>44794</v>
      </c>
      <c r="D753" s="4">
        <v>557</v>
      </c>
      <c r="E753" s="4">
        <v>0.4</v>
      </c>
      <c r="F753" s="4" t="s">
        <v>1702</v>
      </c>
    </row>
    <row r="754" spans="1:6" ht="15.75" customHeight="1" x14ac:dyDescent="0.3">
      <c r="A754" s="4" t="s">
        <v>1565</v>
      </c>
      <c r="B754" s="4" t="s">
        <v>1677</v>
      </c>
      <c r="C754" s="15">
        <v>44766</v>
      </c>
      <c r="D754" s="4">
        <v>823</v>
      </c>
      <c r="E754" s="4">
        <v>817.01</v>
      </c>
      <c r="F754" s="4" t="s">
        <v>1699</v>
      </c>
    </row>
    <row r="755" spans="1:6" ht="15.75" customHeight="1" x14ac:dyDescent="0.3">
      <c r="A755" s="4" t="s">
        <v>1567</v>
      </c>
      <c r="B755" s="4" t="s">
        <v>1679</v>
      </c>
      <c r="C755" s="15">
        <v>44772</v>
      </c>
      <c r="D755" s="4">
        <v>553</v>
      </c>
      <c r="E755" s="4">
        <v>119.82000000000001</v>
      </c>
      <c r="F755" s="4" t="s">
        <v>1700</v>
      </c>
    </row>
    <row r="756" spans="1:6" ht="15.75" customHeight="1" x14ac:dyDescent="0.3">
      <c r="A756" s="4" t="s">
        <v>1569</v>
      </c>
      <c r="B756" s="4" t="s">
        <v>1681</v>
      </c>
      <c r="C756" s="15">
        <v>44787</v>
      </c>
      <c r="D756" s="4">
        <v>756</v>
      </c>
      <c r="E756" s="4">
        <v>754.06</v>
      </c>
      <c r="F756" s="4" t="s">
        <v>1701</v>
      </c>
    </row>
    <row r="757" spans="1:6" ht="15.75" customHeight="1" x14ac:dyDescent="0.3">
      <c r="A757" s="4" t="s">
        <v>1571</v>
      </c>
      <c r="B757" s="4" t="s">
        <v>1669</v>
      </c>
      <c r="C757" s="15">
        <v>44755</v>
      </c>
      <c r="D757" s="4">
        <v>325</v>
      </c>
      <c r="E757" s="4">
        <v>167.51</v>
      </c>
      <c r="F757" s="4" t="s">
        <v>1702</v>
      </c>
    </row>
    <row r="758" spans="1:6" ht="15.75" customHeight="1" x14ac:dyDescent="0.3">
      <c r="A758" s="4" t="s">
        <v>1573</v>
      </c>
      <c r="B758" s="4" t="s">
        <v>1672</v>
      </c>
      <c r="C758" s="15">
        <v>44785</v>
      </c>
      <c r="D758" s="4">
        <v>769</v>
      </c>
      <c r="E758" s="4">
        <v>477.88</v>
      </c>
      <c r="F758" s="4" t="s">
        <v>1699</v>
      </c>
    </row>
    <row r="759" spans="1:6" ht="15.75" customHeight="1" x14ac:dyDescent="0.3">
      <c r="A759" s="4" t="s">
        <v>1575</v>
      </c>
      <c r="B759" s="4" t="s">
        <v>1675</v>
      </c>
      <c r="C759" s="15">
        <v>44761</v>
      </c>
      <c r="D759" s="4">
        <v>873</v>
      </c>
      <c r="E759" s="4">
        <v>635.64</v>
      </c>
      <c r="F759" s="4" t="s">
        <v>1700</v>
      </c>
    </row>
    <row r="760" spans="1:6" ht="15.75" customHeight="1" x14ac:dyDescent="0.3">
      <c r="A760" s="4" t="s">
        <v>1577</v>
      </c>
      <c r="B760" s="4" t="s">
        <v>1677</v>
      </c>
      <c r="C760" s="15">
        <v>44770</v>
      </c>
      <c r="D760" s="4">
        <v>350</v>
      </c>
      <c r="E760" s="4">
        <v>270.82</v>
      </c>
      <c r="F760" s="4" t="s">
        <v>1701</v>
      </c>
    </row>
    <row r="761" spans="1:6" ht="15.75" customHeight="1" x14ac:dyDescent="0.3">
      <c r="A761" s="4" t="s">
        <v>1579</v>
      </c>
      <c r="B761" s="4" t="s">
        <v>1669</v>
      </c>
      <c r="C761" s="15">
        <v>44769</v>
      </c>
      <c r="D761" s="4">
        <v>738</v>
      </c>
      <c r="E761" s="4">
        <v>238.98</v>
      </c>
      <c r="F761" s="4" t="s">
        <v>1702</v>
      </c>
    </row>
    <row r="762" spans="1:6" ht="15.75" customHeight="1" x14ac:dyDescent="0.3">
      <c r="A762" s="4" t="s">
        <v>1581</v>
      </c>
      <c r="B762" s="4" t="s">
        <v>1672</v>
      </c>
      <c r="C762" s="15">
        <v>44785</v>
      </c>
      <c r="D762" s="4">
        <v>712</v>
      </c>
      <c r="E762" s="4">
        <v>83.940000000000012</v>
      </c>
      <c r="F762" s="4" t="s">
        <v>1699</v>
      </c>
    </row>
    <row r="763" spans="1:6" ht="15.75" customHeight="1" x14ac:dyDescent="0.3">
      <c r="A763" s="4" t="s">
        <v>1583</v>
      </c>
      <c r="B763" s="4" t="s">
        <v>1675</v>
      </c>
      <c r="C763" s="15">
        <v>44771</v>
      </c>
      <c r="D763" s="4">
        <v>577</v>
      </c>
      <c r="E763" s="4">
        <v>19.400000000000002</v>
      </c>
      <c r="F763" s="4" t="s">
        <v>1700</v>
      </c>
    </row>
    <row r="764" spans="1:6" ht="15.75" customHeight="1" x14ac:dyDescent="0.3">
      <c r="A764" s="4" t="s">
        <v>1585</v>
      </c>
      <c r="B764" s="4" t="s">
        <v>1677</v>
      </c>
      <c r="C764" s="15">
        <v>44776</v>
      </c>
      <c r="D764" s="4">
        <v>233</v>
      </c>
      <c r="E764" s="4">
        <v>193.35999999999999</v>
      </c>
      <c r="F764" s="4" t="s">
        <v>1701</v>
      </c>
    </row>
    <row r="765" spans="1:6" ht="15.75" customHeight="1" x14ac:dyDescent="0.3">
      <c r="A765" s="4" t="s">
        <v>1587</v>
      </c>
      <c r="B765" s="4" t="s">
        <v>1679</v>
      </c>
      <c r="C765" s="15">
        <v>44782</v>
      </c>
      <c r="D765" s="4">
        <v>863</v>
      </c>
      <c r="E765" s="4">
        <v>531.63</v>
      </c>
      <c r="F765" s="4" t="s">
        <v>1702</v>
      </c>
    </row>
    <row r="766" spans="1:6" ht="15.75" customHeight="1" x14ac:dyDescent="0.3">
      <c r="A766" s="4" t="s">
        <v>1589</v>
      </c>
      <c r="B766" s="4" t="s">
        <v>1669</v>
      </c>
      <c r="C766" s="15">
        <v>44765</v>
      </c>
      <c r="D766" s="4">
        <v>854</v>
      </c>
      <c r="E766" s="4">
        <v>251.81</v>
      </c>
      <c r="F766" s="4" t="s">
        <v>1699</v>
      </c>
    </row>
    <row r="767" spans="1:6" ht="15.75" customHeight="1" x14ac:dyDescent="0.3">
      <c r="A767" s="4" t="s">
        <v>1591</v>
      </c>
      <c r="B767" s="4" t="s">
        <v>1672</v>
      </c>
      <c r="C767" s="15">
        <v>44778</v>
      </c>
      <c r="D767" s="4">
        <v>434</v>
      </c>
      <c r="E767" s="4">
        <v>17.200000000000003</v>
      </c>
      <c r="F767" s="4" t="s">
        <v>1700</v>
      </c>
    </row>
    <row r="768" spans="1:6" ht="15.75" customHeight="1" x14ac:dyDescent="0.3">
      <c r="A768" s="4" t="s">
        <v>1593</v>
      </c>
      <c r="B768" s="4" t="s">
        <v>1675</v>
      </c>
      <c r="C768" s="15">
        <v>44774</v>
      </c>
      <c r="D768" s="4">
        <v>708</v>
      </c>
      <c r="E768" s="4">
        <v>402.25</v>
      </c>
      <c r="F768" s="4" t="s">
        <v>1701</v>
      </c>
    </row>
    <row r="769" spans="1:6" ht="15.75" customHeight="1" x14ac:dyDescent="0.3">
      <c r="A769" s="4" t="s">
        <v>1595</v>
      </c>
      <c r="B769" s="4" t="s">
        <v>1677</v>
      </c>
      <c r="C769" s="15">
        <v>44803</v>
      </c>
      <c r="D769" s="4">
        <v>339</v>
      </c>
      <c r="E769" s="4">
        <v>262.68</v>
      </c>
      <c r="F769" s="4" t="s">
        <v>1702</v>
      </c>
    </row>
    <row r="770" spans="1:6" ht="15.75" customHeight="1" x14ac:dyDescent="0.3">
      <c r="A770" s="4" t="s">
        <v>1597</v>
      </c>
      <c r="B770" s="4" t="s">
        <v>1669</v>
      </c>
      <c r="C770" s="15">
        <v>44782</v>
      </c>
      <c r="D770" s="4">
        <v>414</v>
      </c>
      <c r="E770" s="4">
        <v>105.7</v>
      </c>
      <c r="F770" s="4" t="s">
        <v>1699</v>
      </c>
    </row>
    <row r="771" spans="1:6" ht="15.75" customHeight="1" x14ac:dyDescent="0.3">
      <c r="A771" s="4" t="s">
        <v>1599</v>
      </c>
      <c r="B771" s="4" t="s">
        <v>1672</v>
      </c>
      <c r="C771" s="15">
        <v>44774</v>
      </c>
      <c r="D771" s="4">
        <v>573</v>
      </c>
      <c r="E771" s="4">
        <v>500.94</v>
      </c>
      <c r="F771" s="4" t="s">
        <v>1700</v>
      </c>
    </row>
    <row r="772" spans="1:6" ht="15.75" customHeight="1" x14ac:dyDescent="0.3">
      <c r="A772" s="4" t="s">
        <v>1601</v>
      </c>
      <c r="B772" s="4" t="s">
        <v>1675</v>
      </c>
      <c r="C772" s="15">
        <v>44790</v>
      </c>
      <c r="D772" s="4">
        <v>318</v>
      </c>
      <c r="E772" s="4">
        <v>96.27000000000001</v>
      </c>
      <c r="F772" s="4" t="s">
        <v>1701</v>
      </c>
    </row>
    <row r="773" spans="1:6" ht="15.75" customHeight="1" x14ac:dyDescent="0.3">
      <c r="A773" s="4" t="s">
        <v>1603</v>
      </c>
      <c r="B773" s="4" t="s">
        <v>1677</v>
      </c>
      <c r="C773" s="15">
        <v>44790</v>
      </c>
      <c r="D773" s="4">
        <v>265</v>
      </c>
      <c r="E773" s="4">
        <v>236.20999999999998</v>
      </c>
      <c r="F773" s="4" t="s">
        <v>1702</v>
      </c>
    </row>
    <row r="774" spans="1:6" ht="15.75" customHeight="1" x14ac:dyDescent="0.3">
      <c r="A774" s="4" t="s">
        <v>1605</v>
      </c>
      <c r="B774" s="4" t="s">
        <v>1679</v>
      </c>
      <c r="C774" s="15">
        <v>44757</v>
      </c>
      <c r="D774" s="4">
        <v>626</v>
      </c>
      <c r="E774" s="4">
        <v>433.83</v>
      </c>
      <c r="F774" s="4" t="s">
        <v>1699</v>
      </c>
    </row>
    <row r="775" spans="1:6" ht="15.75" customHeight="1" x14ac:dyDescent="0.3">
      <c r="A775" s="4" t="s">
        <v>1607</v>
      </c>
      <c r="B775" s="4" t="s">
        <v>1681</v>
      </c>
      <c r="C775" s="15">
        <v>44778</v>
      </c>
      <c r="D775" s="4">
        <v>332</v>
      </c>
      <c r="E775" s="4">
        <v>174.76</v>
      </c>
      <c r="F775" s="4" t="s">
        <v>1700</v>
      </c>
    </row>
    <row r="776" spans="1:6" ht="15.75" customHeight="1" x14ac:dyDescent="0.3">
      <c r="A776" s="4" t="s">
        <v>1609</v>
      </c>
      <c r="B776" s="4" t="s">
        <v>1669</v>
      </c>
      <c r="C776" s="15">
        <v>44795</v>
      </c>
      <c r="D776" s="4">
        <v>881</v>
      </c>
      <c r="E776" s="4">
        <v>111.65</v>
      </c>
      <c r="F776" s="4" t="s">
        <v>1701</v>
      </c>
    </row>
    <row r="777" spans="1:6" ht="15.75" customHeight="1" x14ac:dyDescent="0.3">
      <c r="A777" s="4" t="s">
        <v>1611</v>
      </c>
      <c r="B777" s="4" t="s">
        <v>1672</v>
      </c>
      <c r="C777" s="15">
        <v>44800</v>
      </c>
      <c r="D777" s="4">
        <v>699</v>
      </c>
      <c r="E777" s="4">
        <v>542.18999999999994</v>
      </c>
      <c r="F777" s="4" t="s">
        <v>1702</v>
      </c>
    </row>
    <row r="778" spans="1:6" ht="15.75" customHeight="1" x14ac:dyDescent="0.3">
      <c r="A778" s="4" t="s">
        <v>1613</v>
      </c>
      <c r="B778" s="4" t="s">
        <v>1675</v>
      </c>
      <c r="C778" s="15">
        <v>44783</v>
      </c>
      <c r="D778" s="4">
        <v>579</v>
      </c>
      <c r="E778" s="4">
        <v>383.37</v>
      </c>
      <c r="F778" s="4" t="s">
        <v>1699</v>
      </c>
    </row>
    <row r="779" spans="1:6" ht="15.75" customHeight="1" x14ac:dyDescent="0.3">
      <c r="A779" s="4" t="s">
        <v>1615</v>
      </c>
      <c r="B779" s="4" t="s">
        <v>1677</v>
      </c>
      <c r="C779" s="15">
        <v>44770</v>
      </c>
      <c r="D779" s="4">
        <v>858</v>
      </c>
      <c r="E779" s="4">
        <v>849.24</v>
      </c>
      <c r="F779" s="4" t="s">
        <v>1700</v>
      </c>
    </row>
    <row r="780" spans="1:6" ht="15.75" customHeight="1" x14ac:dyDescent="0.3">
      <c r="A780" s="4" t="s">
        <v>1617</v>
      </c>
      <c r="B780" s="4" t="s">
        <v>1669</v>
      </c>
      <c r="C780" s="15">
        <v>44764</v>
      </c>
      <c r="D780" s="4">
        <v>435</v>
      </c>
      <c r="E780" s="4">
        <v>136.07999999999998</v>
      </c>
      <c r="F780" s="4" t="s">
        <v>1701</v>
      </c>
    </row>
    <row r="781" spans="1:6" ht="15.75" customHeight="1" x14ac:dyDescent="0.3">
      <c r="A781" s="4" t="s">
        <v>1619</v>
      </c>
      <c r="B781" s="4" t="s">
        <v>1672</v>
      </c>
      <c r="C781" s="15">
        <v>44810</v>
      </c>
      <c r="D781" s="4">
        <v>275</v>
      </c>
      <c r="E781" s="4">
        <v>177.67</v>
      </c>
      <c r="F781" s="4" t="s">
        <v>1702</v>
      </c>
    </row>
    <row r="782" spans="1:6" ht="15.75" customHeight="1" x14ac:dyDescent="0.3">
      <c r="A782" s="4" t="s">
        <v>1621</v>
      </c>
      <c r="B782" s="4" t="s">
        <v>1675</v>
      </c>
      <c r="C782" s="15">
        <v>44793</v>
      </c>
      <c r="D782" s="4">
        <v>599</v>
      </c>
      <c r="E782" s="4">
        <v>27.23</v>
      </c>
      <c r="F782" s="4" t="s">
        <v>1699</v>
      </c>
    </row>
    <row r="783" spans="1:6" ht="15.75" customHeight="1" x14ac:dyDescent="0.3">
      <c r="A783" s="4" t="s">
        <v>1623</v>
      </c>
      <c r="B783" s="4" t="s">
        <v>1677</v>
      </c>
      <c r="C783" s="15">
        <v>44787</v>
      </c>
      <c r="D783" s="4">
        <v>503</v>
      </c>
      <c r="E783" s="4">
        <v>439.4</v>
      </c>
      <c r="F783" s="4" t="s">
        <v>1700</v>
      </c>
    </row>
    <row r="784" spans="1:6" ht="15.75" customHeight="1" x14ac:dyDescent="0.3">
      <c r="A784" s="4" t="s">
        <v>1625</v>
      </c>
      <c r="B784" s="4" t="s">
        <v>1669</v>
      </c>
      <c r="C784" s="15">
        <v>44774</v>
      </c>
      <c r="D784" s="4">
        <v>501</v>
      </c>
      <c r="E784" s="4">
        <v>270.42</v>
      </c>
      <c r="F784" s="4" t="s">
        <v>1701</v>
      </c>
    </row>
    <row r="785" spans="1:6" ht="15.75" customHeight="1" x14ac:dyDescent="0.3">
      <c r="A785" s="4" t="s">
        <v>1627</v>
      </c>
      <c r="B785" s="4" t="s">
        <v>1672</v>
      </c>
      <c r="C785" s="15">
        <v>44756</v>
      </c>
      <c r="D785" s="4">
        <v>257</v>
      </c>
      <c r="E785" s="4">
        <v>83.37</v>
      </c>
      <c r="F785" s="4" t="s">
        <v>1702</v>
      </c>
    </row>
    <row r="786" spans="1:6" ht="15.75" customHeight="1" x14ac:dyDescent="0.3">
      <c r="A786" s="4" t="s">
        <v>1629</v>
      </c>
      <c r="B786" s="4" t="s">
        <v>1675</v>
      </c>
      <c r="C786" s="15">
        <v>44810</v>
      </c>
      <c r="D786" s="4">
        <v>350</v>
      </c>
      <c r="E786" s="4">
        <v>192.26999999999998</v>
      </c>
      <c r="F786" s="4" t="s">
        <v>1699</v>
      </c>
    </row>
    <row r="787" spans="1:6" ht="15.75" customHeight="1" x14ac:dyDescent="0.3">
      <c r="A787" s="4" t="s">
        <v>1631</v>
      </c>
      <c r="B787" s="4" t="s">
        <v>1677</v>
      </c>
      <c r="C787" s="15">
        <v>44774</v>
      </c>
      <c r="D787" s="4">
        <v>725</v>
      </c>
      <c r="E787" s="4">
        <v>20.680000000000003</v>
      </c>
      <c r="F787" s="4" t="s">
        <v>1700</v>
      </c>
    </row>
    <row r="788" spans="1:6" ht="15.75" customHeight="1" x14ac:dyDescent="0.3">
      <c r="A788" s="4" t="s">
        <v>1633</v>
      </c>
      <c r="B788" s="4" t="s">
        <v>1669</v>
      </c>
      <c r="C788" s="15">
        <v>44804</v>
      </c>
      <c r="D788" s="4">
        <v>514</v>
      </c>
      <c r="E788" s="4">
        <v>491.09999999999997</v>
      </c>
      <c r="F788" s="4" t="s">
        <v>1701</v>
      </c>
    </row>
    <row r="789" spans="1:6" ht="15.75" customHeight="1" x14ac:dyDescent="0.3">
      <c r="A789" s="4" t="s">
        <v>1635</v>
      </c>
      <c r="B789" s="4" t="s">
        <v>1672</v>
      </c>
      <c r="C789" s="15">
        <v>44803</v>
      </c>
      <c r="D789" s="4">
        <v>359</v>
      </c>
      <c r="E789" s="4">
        <v>190.45</v>
      </c>
      <c r="F789" s="4" t="s">
        <v>1702</v>
      </c>
    </row>
    <row r="790" spans="1:6" ht="15.75" customHeight="1" x14ac:dyDescent="0.3">
      <c r="A790" s="4" t="s">
        <v>1637</v>
      </c>
      <c r="B790" s="4" t="s">
        <v>1675</v>
      </c>
      <c r="C790" s="15">
        <v>44808</v>
      </c>
      <c r="D790" s="4">
        <v>479</v>
      </c>
      <c r="E790" s="4">
        <v>213.29999999999998</v>
      </c>
      <c r="F790" s="4" t="s">
        <v>1699</v>
      </c>
    </row>
    <row r="791" spans="1:6" ht="15.75" customHeight="1" x14ac:dyDescent="0.3">
      <c r="A791" s="4" t="s">
        <v>1639</v>
      </c>
      <c r="B791" s="4" t="s">
        <v>1677</v>
      </c>
      <c r="C791" s="15">
        <v>44786</v>
      </c>
      <c r="D791" s="4">
        <v>328</v>
      </c>
      <c r="E791" s="4">
        <v>121.88000000000001</v>
      </c>
      <c r="F791" s="4" t="s">
        <v>1700</v>
      </c>
    </row>
    <row r="792" spans="1:6" ht="15.75" customHeight="1" x14ac:dyDescent="0.3">
      <c r="A792" s="4" t="s">
        <v>1641</v>
      </c>
      <c r="B792" s="4" t="s">
        <v>1679</v>
      </c>
      <c r="C792" s="15">
        <v>44788</v>
      </c>
      <c r="D792" s="4">
        <v>751</v>
      </c>
      <c r="E792" s="4">
        <v>397.84</v>
      </c>
      <c r="F792" s="4" t="s">
        <v>1701</v>
      </c>
    </row>
    <row r="793" spans="1:6" ht="15.75" customHeight="1" x14ac:dyDescent="0.3">
      <c r="A793" s="4" t="s">
        <v>1643</v>
      </c>
      <c r="B793" s="4" t="s">
        <v>1669</v>
      </c>
      <c r="C793" s="15">
        <v>44772</v>
      </c>
      <c r="D793" s="4">
        <v>777</v>
      </c>
      <c r="E793" s="4">
        <v>234.03</v>
      </c>
      <c r="F793" s="4" t="s">
        <v>1702</v>
      </c>
    </row>
    <row r="794" spans="1:6" ht="15.75" customHeight="1" x14ac:dyDescent="0.3">
      <c r="A794" s="4" t="s">
        <v>1645</v>
      </c>
      <c r="B794" s="4" t="s">
        <v>1672</v>
      </c>
      <c r="C794" s="15">
        <v>44756</v>
      </c>
      <c r="D794" s="4">
        <v>602</v>
      </c>
      <c r="E794" s="4">
        <v>192.73999999999998</v>
      </c>
      <c r="F794" s="4" t="s">
        <v>1699</v>
      </c>
    </row>
    <row r="795" spans="1:6" ht="15.75" customHeight="1" x14ac:dyDescent="0.3">
      <c r="A795" s="4" t="s">
        <v>1647</v>
      </c>
      <c r="B795" s="4" t="s">
        <v>1675</v>
      </c>
      <c r="C795" s="15">
        <v>44808</v>
      </c>
      <c r="D795" s="4">
        <v>880</v>
      </c>
      <c r="E795" s="4">
        <v>753.21</v>
      </c>
      <c r="F795" s="4" t="s">
        <v>1700</v>
      </c>
    </row>
    <row r="796" spans="1:6" ht="15.75" customHeight="1" x14ac:dyDescent="0.3"/>
    <row r="797" spans="1:6" ht="15.75" customHeight="1" x14ac:dyDescent="0.3"/>
    <row r="798" spans="1:6" ht="15.75" customHeight="1" x14ac:dyDescent="0.3"/>
    <row r="799" spans="1:6" ht="15.75" customHeight="1" x14ac:dyDescent="0.3"/>
    <row r="800" spans="1:6"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3" footer="0.3"/>
  <ignoredErrors>
    <ignoredError sqref="I4" numberStoredAsText="1"/>
  </ignoredErrors>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BACCA-7775-4563-AC1D-5AD085D62D07}">
  <dimension ref="B5:P90"/>
  <sheetViews>
    <sheetView workbookViewId="0">
      <selection activeCell="B9" sqref="B9"/>
    </sheetView>
  </sheetViews>
  <sheetFormatPr defaultRowHeight="14.4" x14ac:dyDescent="0.3"/>
  <cols>
    <col min="2" max="2" width="12.5546875" bestFit="1" customWidth="1"/>
    <col min="3" max="3" width="17.88671875" bestFit="1" customWidth="1"/>
    <col min="6" max="6" width="12.5546875" bestFit="1" customWidth="1"/>
    <col min="7" max="7" width="15.88671875" bestFit="1" customWidth="1"/>
    <col min="8" max="8" width="3.21875" bestFit="1" customWidth="1"/>
    <col min="9" max="9" width="12.5546875" bestFit="1" customWidth="1"/>
    <col min="10" max="10" width="21.33203125" bestFit="1" customWidth="1"/>
    <col min="11" max="11" width="10.77734375" bestFit="1" customWidth="1"/>
    <col min="12" max="12" width="12.5546875" bestFit="1" customWidth="1"/>
    <col min="13" max="13" width="21.33203125" bestFit="1" customWidth="1"/>
    <col min="14" max="14" width="15.5546875" bestFit="1" customWidth="1"/>
    <col min="15" max="15" width="12.5546875" bestFit="1" customWidth="1"/>
    <col min="16" max="16" width="15.88671875" bestFit="1" customWidth="1"/>
    <col min="17" max="89" width="15.5546875" bestFit="1" customWidth="1"/>
    <col min="90" max="90" width="10.77734375" bestFit="1" customWidth="1"/>
  </cols>
  <sheetData>
    <row r="5" spans="2:16" x14ac:dyDescent="0.3">
      <c r="B5" s="6" t="s">
        <v>1649</v>
      </c>
      <c r="C5" t="s">
        <v>1705</v>
      </c>
      <c r="F5" s="6" t="s">
        <v>1649</v>
      </c>
      <c r="G5" t="s">
        <v>1706</v>
      </c>
      <c r="I5" s="6" t="s">
        <v>1649</v>
      </c>
      <c r="J5" t="s">
        <v>1707</v>
      </c>
      <c r="L5" s="6" t="s">
        <v>1649</v>
      </c>
      <c r="M5" t="s">
        <v>1707</v>
      </c>
      <c r="O5" s="6" t="s">
        <v>1649</v>
      </c>
      <c r="P5" t="s">
        <v>1706</v>
      </c>
    </row>
    <row r="6" spans="2:16" x14ac:dyDescent="0.3">
      <c r="B6" s="7" t="s">
        <v>1669</v>
      </c>
      <c r="C6">
        <v>173</v>
      </c>
      <c r="F6" s="23">
        <v>44725</v>
      </c>
      <c r="G6">
        <v>13</v>
      </c>
      <c r="I6" s="23">
        <v>44725</v>
      </c>
      <c r="J6">
        <v>8028</v>
      </c>
      <c r="L6" s="7" t="s">
        <v>1669</v>
      </c>
      <c r="M6">
        <v>95451</v>
      </c>
      <c r="O6" s="7" t="s">
        <v>1701</v>
      </c>
      <c r="P6">
        <v>198</v>
      </c>
    </row>
    <row r="7" spans="2:16" x14ac:dyDescent="0.3">
      <c r="B7" s="7" t="s">
        <v>1672</v>
      </c>
      <c r="C7">
        <v>173</v>
      </c>
      <c r="F7" s="23">
        <v>44726</v>
      </c>
      <c r="G7">
        <v>11</v>
      </c>
      <c r="I7" s="23">
        <v>44726</v>
      </c>
      <c r="J7">
        <v>6050</v>
      </c>
      <c r="L7" s="7" t="s">
        <v>1672</v>
      </c>
      <c r="M7">
        <v>96446</v>
      </c>
      <c r="O7" s="7" t="s">
        <v>1699</v>
      </c>
      <c r="P7">
        <v>199</v>
      </c>
    </row>
    <row r="8" spans="2:16" x14ac:dyDescent="0.3">
      <c r="B8" s="7" t="s">
        <v>1675</v>
      </c>
      <c r="C8">
        <v>173</v>
      </c>
      <c r="F8" s="23">
        <v>44727</v>
      </c>
      <c r="G8">
        <v>18</v>
      </c>
      <c r="I8" s="23">
        <v>44727</v>
      </c>
      <c r="J8">
        <v>9778</v>
      </c>
      <c r="L8" s="7" t="s">
        <v>1675</v>
      </c>
      <c r="M8">
        <v>95936</v>
      </c>
      <c r="O8" s="7" t="s">
        <v>1700</v>
      </c>
      <c r="P8">
        <v>199</v>
      </c>
    </row>
    <row r="9" spans="2:16" x14ac:dyDescent="0.3">
      <c r="B9" s="7" t="s">
        <v>1677</v>
      </c>
      <c r="C9">
        <v>172</v>
      </c>
      <c r="F9" s="23">
        <v>44728</v>
      </c>
      <c r="G9">
        <v>7</v>
      </c>
      <c r="I9" s="23">
        <v>44728</v>
      </c>
      <c r="J9">
        <v>3692</v>
      </c>
      <c r="L9" s="7" t="s">
        <v>1677</v>
      </c>
      <c r="M9">
        <v>93673</v>
      </c>
      <c r="O9" s="7" t="s">
        <v>1702</v>
      </c>
      <c r="P9">
        <v>198</v>
      </c>
    </row>
    <row r="10" spans="2:16" x14ac:dyDescent="0.3">
      <c r="B10" s="7" t="s">
        <v>1679</v>
      </c>
      <c r="C10">
        <v>69</v>
      </c>
      <c r="F10" s="23">
        <v>44729</v>
      </c>
      <c r="G10">
        <v>12</v>
      </c>
      <c r="I10" s="23">
        <v>44729</v>
      </c>
      <c r="J10">
        <v>7985</v>
      </c>
      <c r="L10" s="7" t="s">
        <v>1679</v>
      </c>
      <c r="M10">
        <v>40327</v>
      </c>
      <c r="O10" s="7" t="s">
        <v>1650</v>
      </c>
      <c r="P10">
        <v>794</v>
      </c>
    </row>
    <row r="11" spans="2:16" x14ac:dyDescent="0.3">
      <c r="B11" s="7" t="s">
        <v>1681</v>
      </c>
      <c r="C11">
        <v>34</v>
      </c>
      <c r="F11" s="23">
        <v>44730</v>
      </c>
      <c r="G11">
        <v>6</v>
      </c>
      <c r="I11" s="23">
        <v>44730</v>
      </c>
      <c r="J11">
        <v>3302</v>
      </c>
      <c r="L11" s="7" t="s">
        <v>1681</v>
      </c>
      <c r="M11">
        <v>17135</v>
      </c>
    </row>
    <row r="12" spans="2:16" x14ac:dyDescent="0.3">
      <c r="B12" s="7" t="s">
        <v>1650</v>
      </c>
      <c r="C12">
        <v>794</v>
      </c>
      <c r="F12" s="23">
        <v>44731</v>
      </c>
      <c r="G12">
        <v>13</v>
      </c>
      <c r="I12" s="23">
        <v>44731</v>
      </c>
      <c r="J12">
        <v>7526</v>
      </c>
      <c r="L12" s="7" t="s">
        <v>1650</v>
      </c>
      <c r="M12">
        <v>438968</v>
      </c>
    </row>
    <row r="13" spans="2:16" x14ac:dyDescent="0.3">
      <c r="F13" s="23">
        <v>44732</v>
      </c>
      <c r="G13">
        <v>8</v>
      </c>
      <c r="I13" s="23">
        <v>44732</v>
      </c>
      <c r="J13">
        <v>4199</v>
      </c>
    </row>
    <row r="14" spans="2:16" x14ac:dyDescent="0.3">
      <c r="F14" s="23">
        <v>44733</v>
      </c>
      <c r="G14">
        <v>7</v>
      </c>
      <c r="I14" s="23">
        <v>44733</v>
      </c>
      <c r="J14">
        <v>3003</v>
      </c>
    </row>
    <row r="15" spans="2:16" x14ac:dyDescent="0.3">
      <c r="F15" s="23">
        <v>44734</v>
      </c>
      <c r="G15">
        <v>34</v>
      </c>
      <c r="I15" s="23">
        <v>44734</v>
      </c>
      <c r="J15">
        <v>20243</v>
      </c>
    </row>
    <row r="16" spans="2:16" x14ac:dyDescent="0.3">
      <c r="F16" s="23">
        <v>44735</v>
      </c>
      <c r="G16">
        <v>29</v>
      </c>
      <c r="I16" s="23">
        <v>44735</v>
      </c>
      <c r="J16">
        <v>15014</v>
      </c>
    </row>
    <row r="17" spans="6:10" x14ac:dyDescent="0.3">
      <c r="F17" s="23">
        <v>44736</v>
      </c>
      <c r="G17">
        <v>13</v>
      </c>
      <c r="I17" s="23">
        <v>44736</v>
      </c>
      <c r="J17">
        <v>6590</v>
      </c>
    </row>
    <row r="18" spans="6:10" x14ac:dyDescent="0.3">
      <c r="F18" s="23">
        <v>44737</v>
      </c>
      <c r="G18">
        <v>26</v>
      </c>
      <c r="I18" s="23">
        <v>44737</v>
      </c>
      <c r="J18">
        <v>13127</v>
      </c>
    </row>
    <row r="19" spans="6:10" x14ac:dyDescent="0.3">
      <c r="F19" s="23">
        <v>44738</v>
      </c>
      <c r="G19">
        <v>17</v>
      </c>
      <c r="I19" s="23">
        <v>44738</v>
      </c>
      <c r="J19">
        <v>10726</v>
      </c>
    </row>
    <row r="20" spans="6:10" x14ac:dyDescent="0.3">
      <c r="F20" s="23">
        <v>44739</v>
      </c>
      <c r="G20">
        <v>11</v>
      </c>
      <c r="I20" s="23">
        <v>44739</v>
      </c>
      <c r="J20">
        <v>5757</v>
      </c>
    </row>
    <row r="21" spans="6:10" x14ac:dyDescent="0.3">
      <c r="F21" s="23">
        <v>44740</v>
      </c>
      <c r="G21">
        <v>27</v>
      </c>
      <c r="I21" s="23">
        <v>44740</v>
      </c>
      <c r="J21">
        <v>14759</v>
      </c>
    </row>
    <row r="22" spans="6:10" x14ac:dyDescent="0.3">
      <c r="F22" s="23">
        <v>44742</v>
      </c>
      <c r="G22">
        <v>10</v>
      </c>
      <c r="I22" s="23">
        <v>44742</v>
      </c>
      <c r="J22">
        <v>6055</v>
      </c>
    </row>
    <row r="23" spans="6:10" x14ac:dyDescent="0.3">
      <c r="F23" s="23">
        <v>44743</v>
      </c>
      <c r="G23">
        <v>10</v>
      </c>
      <c r="I23" s="23">
        <v>44743</v>
      </c>
      <c r="J23">
        <v>5166</v>
      </c>
    </row>
    <row r="24" spans="6:10" x14ac:dyDescent="0.3">
      <c r="F24" s="23">
        <v>44744</v>
      </c>
      <c r="G24">
        <v>15</v>
      </c>
      <c r="I24" s="23">
        <v>44744</v>
      </c>
      <c r="J24">
        <v>8109</v>
      </c>
    </row>
    <row r="25" spans="6:10" x14ac:dyDescent="0.3">
      <c r="F25" s="23">
        <v>44745</v>
      </c>
      <c r="G25">
        <v>5</v>
      </c>
      <c r="I25" s="23">
        <v>44745</v>
      </c>
      <c r="J25">
        <v>2526</v>
      </c>
    </row>
    <row r="26" spans="6:10" x14ac:dyDescent="0.3">
      <c r="F26" s="23">
        <v>44746</v>
      </c>
      <c r="G26">
        <v>16</v>
      </c>
      <c r="I26" s="23">
        <v>44746</v>
      </c>
      <c r="J26">
        <v>7969</v>
      </c>
    </row>
    <row r="27" spans="6:10" x14ac:dyDescent="0.3">
      <c r="F27" s="23">
        <v>44747</v>
      </c>
      <c r="G27">
        <v>10</v>
      </c>
      <c r="I27" s="23">
        <v>44747</v>
      </c>
      <c r="J27">
        <v>5393</v>
      </c>
    </row>
    <row r="28" spans="6:10" x14ac:dyDescent="0.3">
      <c r="F28" s="23">
        <v>44748</v>
      </c>
      <c r="G28">
        <v>10</v>
      </c>
      <c r="I28" s="23">
        <v>44748</v>
      </c>
      <c r="J28">
        <v>5663</v>
      </c>
    </row>
    <row r="29" spans="6:10" x14ac:dyDescent="0.3">
      <c r="F29" s="23">
        <v>44749</v>
      </c>
      <c r="G29">
        <v>10</v>
      </c>
      <c r="I29" s="23">
        <v>44749</v>
      </c>
      <c r="J29">
        <v>6906</v>
      </c>
    </row>
    <row r="30" spans="6:10" x14ac:dyDescent="0.3">
      <c r="F30" s="23">
        <v>44750</v>
      </c>
      <c r="G30">
        <v>10</v>
      </c>
      <c r="I30" s="23">
        <v>44750</v>
      </c>
      <c r="J30">
        <v>5638</v>
      </c>
    </row>
    <row r="31" spans="6:10" x14ac:dyDescent="0.3">
      <c r="F31" s="23">
        <v>44751</v>
      </c>
      <c r="G31">
        <v>10</v>
      </c>
      <c r="I31" s="23">
        <v>44751</v>
      </c>
      <c r="J31">
        <v>5562</v>
      </c>
    </row>
    <row r="32" spans="6:10" x14ac:dyDescent="0.3">
      <c r="F32" s="23">
        <v>44752</v>
      </c>
      <c r="G32">
        <v>15</v>
      </c>
      <c r="I32" s="23">
        <v>44752</v>
      </c>
      <c r="J32">
        <v>8089</v>
      </c>
    </row>
    <row r="33" spans="6:10" x14ac:dyDescent="0.3">
      <c r="F33" s="23">
        <v>44753</v>
      </c>
      <c r="G33">
        <v>20</v>
      </c>
      <c r="I33" s="23">
        <v>44753</v>
      </c>
      <c r="J33">
        <v>11694</v>
      </c>
    </row>
    <row r="34" spans="6:10" x14ac:dyDescent="0.3">
      <c r="F34" s="23">
        <v>44754</v>
      </c>
      <c r="G34">
        <v>10</v>
      </c>
      <c r="I34" s="23">
        <v>44754</v>
      </c>
      <c r="J34">
        <v>5457</v>
      </c>
    </row>
    <row r="35" spans="6:10" x14ac:dyDescent="0.3">
      <c r="F35" s="23">
        <v>44755</v>
      </c>
      <c r="G35">
        <v>26</v>
      </c>
      <c r="I35" s="23">
        <v>44755</v>
      </c>
      <c r="J35">
        <v>14227</v>
      </c>
    </row>
    <row r="36" spans="6:10" x14ac:dyDescent="0.3">
      <c r="F36" s="23">
        <v>44756</v>
      </c>
      <c r="G36">
        <v>14</v>
      </c>
      <c r="I36" s="23">
        <v>44756</v>
      </c>
      <c r="J36">
        <v>7872</v>
      </c>
    </row>
    <row r="37" spans="6:10" x14ac:dyDescent="0.3">
      <c r="F37" s="23">
        <v>44757</v>
      </c>
      <c r="G37">
        <v>14</v>
      </c>
      <c r="I37" s="23">
        <v>44757</v>
      </c>
      <c r="J37">
        <v>7407</v>
      </c>
    </row>
    <row r="38" spans="6:10" x14ac:dyDescent="0.3">
      <c r="F38" s="23">
        <v>44758</v>
      </c>
      <c r="G38">
        <v>7</v>
      </c>
      <c r="I38" s="23">
        <v>44758</v>
      </c>
      <c r="J38">
        <v>3135</v>
      </c>
    </row>
    <row r="39" spans="6:10" x14ac:dyDescent="0.3">
      <c r="F39" s="23">
        <v>44759</v>
      </c>
      <c r="G39">
        <v>16</v>
      </c>
      <c r="I39" s="23">
        <v>44759</v>
      </c>
      <c r="J39">
        <v>7905</v>
      </c>
    </row>
    <row r="40" spans="6:10" x14ac:dyDescent="0.3">
      <c r="F40" s="23">
        <v>44760</v>
      </c>
      <c r="G40">
        <v>14</v>
      </c>
      <c r="I40" s="23">
        <v>44760</v>
      </c>
      <c r="J40">
        <v>8716</v>
      </c>
    </row>
    <row r="41" spans="6:10" x14ac:dyDescent="0.3">
      <c r="F41" s="23">
        <v>44761</v>
      </c>
      <c r="G41">
        <v>12</v>
      </c>
      <c r="I41" s="23">
        <v>44761</v>
      </c>
      <c r="J41">
        <v>7725</v>
      </c>
    </row>
    <row r="42" spans="6:10" x14ac:dyDescent="0.3">
      <c r="F42" s="23">
        <v>44762</v>
      </c>
      <c r="G42">
        <v>13</v>
      </c>
      <c r="I42" s="23">
        <v>44762</v>
      </c>
      <c r="J42">
        <v>7571</v>
      </c>
    </row>
    <row r="43" spans="6:10" x14ac:dyDescent="0.3">
      <c r="F43" s="23">
        <v>44763</v>
      </c>
      <c r="G43">
        <v>19</v>
      </c>
      <c r="I43" s="23">
        <v>44763</v>
      </c>
      <c r="J43">
        <v>10567</v>
      </c>
    </row>
    <row r="44" spans="6:10" x14ac:dyDescent="0.3">
      <c r="F44" s="23">
        <v>44764</v>
      </c>
      <c r="G44">
        <v>16</v>
      </c>
      <c r="I44" s="23">
        <v>44764</v>
      </c>
      <c r="J44">
        <v>9517</v>
      </c>
    </row>
    <row r="45" spans="6:10" x14ac:dyDescent="0.3">
      <c r="F45" s="23">
        <v>44765</v>
      </c>
      <c r="G45">
        <v>7</v>
      </c>
      <c r="I45" s="23">
        <v>44765</v>
      </c>
      <c r="J45">
        <v>4363</v>
      </c>
    </row>
    <row r="46" spans="6:10" x14ac:dyDescent="0.3">
      <c r="F46" s="23">
        <v>44766</v>
      </c>
      <c r="G46">
        <v>5</v>
      </c>
      <c r="I46" s="23">
        <v>44766</v>
      </c>
      <c r="J46">
        <v>2637</v>
      </c>
    </row>
    <row r="47" spans="6:10" x14ac:dyDescent="0.3">
      <c r="F47" s="23">
        <v>44768</v>
      </c>
      <c r="G47">
        <v>3</v>
      </c>
      <c r="I47" s="23">
        <v>44768</v>
      </c>
      <c r="J47">
        <v>1826</v>
      </c>
    </row>
    <row r="48" spans="6:10" x14ac:dyDescent="0.3">
      <c r="F48" s="23">
        <v>44769</v>
      </c>
      <c r="G48">
        <v>9</v>
      </c>
      <c r="I48" s="23">
        <v>44769</v>
      </c>
      <c r="J48">
        <v>5185</v>
      </c>
    </row>
    <row r="49" spans="6:10" x14ac:dyDescent="0.3">
      <c r="F49" s="23">
        <v>44770</v>
      </c>
      <c r="G49">
        <v>10</v>
      </c>
      <c r="I49" s="23">
        <v>44770</v>
      </c>
      <c r="J49">
        <v>5833</v>
      </c>
    </row>
    <row r="50" spans="6:10" x14ac:dyDescent="0.3">
      <c r="F50" s="23">
        <v>44771</v>
      </c>
      <c r="G50">
        <v>4</v>
      </c>
      <c r="I50" s="23">
        <v>44771</v>
      </c>
      <c r="J50">
        <v>2662</v>
      </c>
    </row>
    <row r="51" spans="6:10" x14ac:dyDescent="0.3">
      <c r="F51" s="23">
        <v>44772</v>
      </c>
      <c r="G51">
        <v>6</v>
      </c>
      <c r="I51" s="23">
        <v>44772</v>
      </c>
      <c r="J51">
        <v>2995</v>
      </c>
    </row>
    <row r="52" spans="6:10" x14ac:dyDescent="0.3">
      <c r="F52" s="23">
        <v>44773</v>
      </c>
      <c r="G52">
        <v>2</v>
      </c>
      <c r="I52" s="23">
        <v>44773</v>
      </c>
      <c r="J52">
        <v>956</v>
      </c>
    </row>
    <row r="53" spans="6:10" x14ac:dyDescent="0.3">
      <c r="F53" s="23">
        <v>44774</v>
      </c>
      <c r="G53">
        <v>8</v>
      </c>
      <c r="I53" s="23">
        <v>44774</v>
      </c>
      <c r="J53">
        <v>5093</v>
      </c>
    </row>
    <row r="54" spans="6:10" x14ac:dyDescent="0.3">
      <c r="F54" s="23">
        <v>44775</v>
      </c>
      <c r="G54">
        <v>3</v>
      </c>
      <c r="I54" s="23">
        <v>44775</v>
      </c>
      <c r="J54">
        <v>1565</v>
      </c>
    </row>
    <row r="55" spans="6:10" x14ac:dyDescent="0.3">
      <c r="F55" s="23">
        <v>44776</v>
      </c>
      <c r="G55">
        <v>4</v>
      </c>
      <c r="I55" s="23">
        <v>44776</v>
      </c>
      <c r="J55">
        <v>2519</v>
      </c>
    </row>
    <row r="56" spans="6:10" x14ac:dyDescent="0.3">
      <c r="F56" s="23">
        <v>44777</v>
      </c>
      <c r="G56">
        <v>4</v>
      </c>
      <c r="I56" s="23">
        <v>44777</v>
      </c>
      <c r="J56">
        <v>1372</v>
      </c>
    </row>
    <row r="57" spans="6:10" x14ac:dyDescent="0.3">
      <c r="F57" s="23">
        <v>44778</v>
      </c>
      <c r="G57">
        <v>5</v>
      </c>
      <c r="I57" s="23">
        <v>44778</v>
      </c>
      <c r="J57">
        <v>2033</v>
      </c>
    </row>
    <row r="58" spans="6:10" x14ac:dyDescent="0.3">
      <c r="F58" s="23">
        <v>44779</v>
      </c>
      <c r="G58">
        <v>3</v>
      </c>
      <c r="I58" s="23">
        <v>44779</v>
      </c>
      <c r="J58">
        <v>1279</v>
      </c>
    </row>
    <row r="59" spans="6:10" x14ac:dyDescent="0.3">
      <c r="F59" s="23">
        <v>44780</v>
      </c>
      <c r="G59">
        <v>3</v>
      </c>
      <c r="I59" s="23">
        <v>44780</v>
      </c>
      <c r="J59">
        <v>1260</v>
      </c>
    </row>
    <row r="60" spans="6:10" x14ac:dyDescent="0.3">
      <c r="F60" s="23">
        <v>44781</v>
      </c>
      <c r="G60">
        <v>2</v>
      </c>
      <c r="I60" s="23">
        <v>44781</v>
      </c>
      <c r="J60">
        <v>1506</v>
      </c>
    </row>
    <row r="61" spans="6:10" x14ac:dyDescent="0.3">
      <c r="F61" s="23">
        <v>44782</v>
      </c>
      <c r="G61">
        <v>8</v>
      </c>
      <c r="I61" s="23">
        <v>44782</v>
      </c>
      <c r="J61">
        <v>4785</v>
      </c>
    </row>
    <row r="62" spans="6:10" x14ac:dyDescent="0.3">
      <c r="F62" s="23">
        <v>44783</v>
      </c>
      <c r="G62">
        <v>3</v>
      </c>
      <c r="I62" s="23">
        <v>44783</v>
      </c>
      <c r="J62">
        <v>1806</v>
      </c>
    </row>
    <row r="63" spans="6:10" x14ac:dyDescent="0.3">
      <c r="F63" s="23">
        <v>44784</v>
      </c>
      <c r="G63">
        <v>3</v>
      </c>
      <c r="I63" s="23">
        <v>44784</v>
      </c>
      <c r="J63">
        <v>1771</v>
      </c>
    </row>
    <row r="64" spans="6:10" x14ac:dyDescent="0.3">
      <c r="F64" s="23">
        <v>44785</v>
      </c>
      <c r="G64">
        <v>6</v>
      </c>
      <c r="I64" s="23">
        <v>44785</v>
      </c>
      <c r="J64">
        <v>3127</v>
      </c>
    </row>
    <row r="65" spans="6:10" x14ac:dyDescent="0.3">
      <c r="F65" s="23">
        <v>44786</v>
      </c>
      <c r="G65">
        <v>3</v>
      </c>
      <c r="I65" s="23">
        <v>44786</v>
      </c>
      <c r="J65">
        <v>1358</v>
      </c>
    </row>
    <row r="66" spans="6:10" x14ac:dyDescent="0.3">
      <c r="F66" s="23">
        <v>44787</v>
      </c>
      <c r="G66">
        <v>6</v>
      </c>
      <c r="I66" s="23">
        <v>44787</v>
      </c>
      <c r="J66">
        <v>3203</v>
      </c>
    </row>
    <row r="67" spans="6:10" x14ac:dyDescent="0.3">
      <c r="F67" s="23">
        <v>44788</v>
      </c>
      <c r="G67">
        <v>5</v>
      </c>
      <c r="I67" s="23">
        <v>44788</v>
      </c>
      <c r="J67">
        <v>2651</v>
      </c>
    </row>
    <row r="68" spans="6:10" x14ac:dyDescent="0.3">
      <c r="F68" s="23">
        <v>44789</v>
      </c>
      <c r="G68">
        <v>5</v>
      </c>
      <c r="I68" s="23">
        <v>44789</v>
      </c>
      <c r="J68">
        <v>3386</v>
      </c>
    </row>
    <row r="69" spans="6:10" x14ac:dyDescent="0.3">
      <c r="F69" s="23">
        <v>44790</v>
      </c>
      <c r="G69">
        <v>6</v>
      </c>
      <c r="I69" s="23">
        <v>44790</v>
      </c>
      <c r="J69">
        <v>3305</v>
      </c>
    </row>
    <row r="70" spans="6:10" x14ac:dyDescent="0.3">
      <c r="F70" s="23">
        <v>44791</v>
      </c>
      <c r="G70">
        <v>7</v>
      </c>
      <c r="I70" s="23">
        <v>44791</v>
      </c>
      <c r="J70">
        <v>3908</v>
      </c>
    </row>
    <row r="71" spans="6:10" x14ac:dyDescent="0.3">
      <c r="F71" s="23">
        <v>44792</v>
      </c>
      <c r="G71">
        <v>4</v>
      </c>
      <c r="I71" s="23">
        <v>44792</v>
      </c>
      <c r="J71">
        <v>1569</v>
      </c>
    </row>
    <row r="72" spans="6:10" x14ac:dyDescent="0.3">
      <c r="F72" s="23">
        <v>44793</v>
      </c>
      <c r="G72">
        <v>8</v>
      </c>
      <c r="I72" s="23">
        <v>44793</v>
      </c>
      <c r="J72">
        <v>4327</v>
      </c>
    </row>
    <row r="73" spans="6:10" x14ac:dyDescent="0.3">
      <c r="F73" s="23">
        <v>44794</v>
      </c>
      <c r="G73">
        <v>7</v>
      </c>
      <c r="I73" s="23">
        <v>44794</v>
      </c>
      <c r="J73">
        <v>3766</v>
      </c>
    </row>
    <row r="74" spans="6:10" x14ac:dyDescent="0.3">
      <c r="F74" s="23">
        <v>44795</v>
      </c>
      <c r="G74">
        <v>6</v>
      </c>
      <c r="I74" s="23">
        <v>44795</v>
      </c>
      <c r="J74">
        <v>3112</v>
      </c>
    </row>
    <row r="75" spans="6:10" x14ac:dyDescent="0.3">
      <c r="F75" s="23">
        <v>44796</v>
      </c>
      <c r="G75">
        <v>6</v>
      </c>
      <c r="I75" s="23">
        <v>44796</v>
      </c>
      <c r="J75">
        <v>3286</v>
      </c>
    </row>
    <row r="76" spans="6:10" x14ac:dyDescent="0.3">
      <c r="F76" s="23">
        <v>44797</v>
      </c>
      <c r="G76">
        <v>4</v>
      </c>
      <c r="I76" s="23">
        <v>44797</v>
      </c>
      <c r="J76">
        <v>2178</v>
      </c>
    </row>
    <row r="77" spans="6:10" x14ac:dyDescent="0.3">
      <c r="F77" s="23">
        <v>44798</v>
      </c>
      <c r="G77">
        <v>5</v>
      </c>
      <c r="I77" s="23">
        <v>44798</v>
      </c>
      <c r="J77">
        <v>2595</v>
      </c>
    </row>
    <row r="78" spans="6:10" x14ac:dyDescent="0.3">
      <c r="F78" s="23">
        <v>44799</v>
      </c>
      <c r="G78">
        <v>9</v>
      </c>
      <c r="I78" s="23">
        <v>44799</v>
      </c>
      <c r="J78">
        <v>5449</v>
      </c>
    </row>
    <row r="79" spans="6:10" x14ac:dyDescent="0.3">
      <c r="F79" s="23">
        <v>44800</v>
      </c>
      <c r="G79">
        <v>10</v>
      </c>
      <c r="I79" s="23">
        <v>44800</v>
      </c>
      <c r="J79">
        <v>5893</v>
      </c>
    </row>
    <row r="80" spans="6:10" x14ac:dyDescent="0.3">
      <c r="F80" s="23">
        <v>44801</v>
      </c>
      <c r="G80">
        <v>6</v>
      </c>
      <c r="I80" s="23">
        <v>44801</v>
      </c>
      <c r="J80">
        <v>3076</v>
      </c>
    </row>
    <row r="81" spans="6:10" x14ac:dyDescent="0.3">
      <c r="F81" s="23">
        <v>44802</v>
      </c>
      <c r="G81">
        <v>7</v>
      </c>
      <c r="I81" s="23">
        <v>44802</v>
      </c>
      <c r="J81">
        <v>3806</v>
      </c>
    </row>
    <row r="82" spans="6:10" x14ac:dyDescent="0.3">
      <c r="F82" s="23">
        <v>44803</v>
      </c>
      <c r="G82">
        <v>5</v>
      </c>
      <c r="I82" s="23">
        <v>44803</v>
      </c>
      <c r="J82">
        <v>2360</v>
      </c>
    </row>
    <row r="83" spans="6:10" x14ac:dyDescent="0.3">
      <c r="F83" s="23">
        <v>44804</v>
      </c>
      <c r="G83">
        <v>1</v>
      </c>
      <c r="I83" s="23">
        <v>44804</v>
      </c>
      <c r="J83">
        <v>514</v>
      </c>
    </row>
    <row r="84" spans="6:10" x14ac:dyDescent="0.3">
      <c r="F84" s="23">
        <v>44805</v>
      </c>
      <c r="G84">
        <v>2</v>
      </c>
      <c r="I84" s="23">
        <v>44805</v>
      </c>
      <c r="J84">
        <v>770</v>
      </c>
    </row>
    <row r="85" spans="6:10" x14ac:dyDescent="0.3">
      <c r="F85" s="23">
        <v>44806</v>
      </c>
      <c r="G85">
        <v>4</v>
      </c>
      <c r="I85" s="23">
        <v>44806</v>
      </c>
      <c r="J85">
        <v>2021</v>
      </c>
    </row>
    <row r="86" spans="6:10" x14ac:dyDescent="0.3">
      <c r="F86" s="23">
        <v>44807</v>
      </c>
      <c r="G86">
        <v>6</v>
      </c>
      <c r="I86" s="23">
        <v>44807</v>
      </c>
      <c r="J86">
        <v>2851</v>
      </c>
    </row>
    <row r="87" spans="6:10" x14ac:dyDescent="0.3">
      <c r="F87" s="23">
        <v>44808</v>
      </c>
      <c r="G87">
        <v>9</v>
      </c>
      <c r="I87" s="23">
        <v>44808</v>
      </c>
      <c r="J87">
        <v>4865</v>
      </c>
    </row>
    <row r="88" spans="6:10" x14ac:dyDescent="0.3">
      <c r="F88" s="23">
        <v>44809</v>
      </c>
      <c r="G88">
        <v>6</v>
      </c>
      <c r="I88" s="23">
        <v>44809</v>
      </c>
      <c r="J88">
        <v>3091</v>
      </c>
    </row>
    <row r="89" spans="6:10" x14ac:dyDescent="0.3">
      <c r="F89" s="23">
        <v>44810</v>
      </c>
      <c r="G89">
        <v>5</v>
      </c>
      <c r="I89" s="23">
        <v>44810</v>
      </c>
      <c r="J89">
        <v>2407</v>
      </c>
    </row>
    <row r="90" spans="6:10" x14ac:dyDescent="0.3">
      <c r="F90" s="7" t="s">
        <v>1650</v>
      </c>
      <c r="G90">
        <v>794</v>
      </c>
      <c r="I90" s="7" t="s">
        <v>1650</v>
      </c>
      <c r="J90">
        <v>438968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3 z t 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j f O 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3 z t W i i K R 7 g O A A A A E Q A A A B M A H A B G b 3 J t d W x h c y 9 T Z W N 0 a W 9 u M S 5 t I K I Y A C i g F A A A A A A A A A A A A A A A A A A A A A A A A A A A A C t O T S 7 J z M 9 T C I b Q h t Y A U E s B A i 0 A F A A C A A g A Y 3 z t W i m w 4 E e m A A A A 9 g A A A B I A A A A A A A A A A A A A A A A A A A A A A E N v b m Z p Z y 9 Q Y W N r Y W d l L n h t b F B L A Q I t A B Q A A g A I A G N 8 7 V o P y u m r p A A A A O k A A A A T A A A A A A A A A A A A A A A A A P I A A A B b Q 2 9 u d G V u d F 9 U e X B l c 1 0 u e G 1 s U E s B A i 0 A F A A C A A g A Y 3 z t 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A 5 a d f A Z f M 1 R K 3 b 3 P g d q 6 3 d A A A A A A I A A A A A A B B m A A A A A Q A A I A A A A P k G i Q W s f 0 4 4 W n Z 9 X 3 p V I T 2 b q f f p O 0 w B N 2 H i i V 9 + S J R 9 A A A A A A 6 A A A A A A g A A I A A A A P + i d Y 1 g F O 4 Y e x 9 E 7 6 d + M v q A Y K 9 Y + R 7 h c F j d l s 1 N w S 6 q U A A A A N o C v D y L 0 B R i V v 5 C a 8 Y 1 + S V Y 6 2 h S 1 R i m 6 3 x d C j r N m 0 f c r Z T V p m / Y O Q v m l r W 7 k B r W L P 9 C 8 q Z V 2 P / E h m S r 9 j Q g d E P Z + t 7 h L G h V + 7 f O E q e C h d 3 h Q A A A A A I I 0 n b u k S r W v u h 8 D z o 5 U H E W E A F t B a F C 1 T B l F o H a c g v X 7 K a s t w T g Y S 5 Y U H s / X d o h z N w c U 0 U b T K O H 7 o O o p 1 1 s s 1 I = < / D a t a M a s h u p > 
</file>

<file path=customXml/itemProps1.xml><?xml version="1.0" encoding="utf-8"?>
<ds:datastoreItem xmlns:ds="http://schemas.openxmlformats.org/officeDocument/2006/customXml" ds:itemID="{B52685C1-8E05-4BD8-8990-7F9989F4E4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cs_dashboard</vt:lpstr>
      <vt:lpstr>f-dasbord</vt:lpstr>
      <vt:lpstr>dasboard sales</vt:lpstr>
      <vt:lpstr>Sheet3</vt:lpstr>
      <vt:lpstr>Sheet1</vt:lpstr>
      <vt:lpstr>Sheet2</vt:lpstr>
      <vt:lpstr>Sheet4</vt:lpstr>
      <vt:lpstr>Sheet6</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Veeramani</dc:creator>
  <cp:lastModifiedBy>Veeramani</cp:lastModifiedBy>
  <cp:lastPrinted>2025-07-12T18:40:20Z</cp:lastPrinted>
  <dcterms:created xsi:type="dcterms:W3CDTF">2025-07-11T12:58:27Z</dcterms:created>
  <dcterms:modified xsi:type="dcterms:W3CDTF">2025-07-18T11:12:25Z</dcterms:modified>
</cp:coreProperties>
</file>