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vmc04\Documents\GitHub\wingproj\lifehist\"/>
    </mc:Choice>
  </mc:AlternateContent>
  <bookViews>
    <workbookView xWindow="0" yWindow="0" windowWidth="20625" windowHeight="7110" activeTab="2"/>
  </bookViews>
  <sheets>
    <sheet name="Data file definitions" sheetId="1" r:id="rId1"/>
    <sheet name="Sheet2" sheetId="2" r:id="rId2"/>
    <sheet name="Sheet1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3" l="1"/>
  <c r="I31" i="3"/>
  <c r="I30" i="3"/>
  <c r="I29" i="3"/>
  <c r="I28" i="3"/>
  <c r="I27" i="3"/>
  <c r="I26" i="3"/>
  <c r="I21" i="3"/>
  <c r="I20" i="3"/>
  <c r="I19" i="3"/>
  <c r="I18" i="3"/>
  <c r="I17" i="3"/>
  <c r="I16" i="3"/>
  <c r="I15" i="3"/>
  <c r="I4" i="3"/>
  <c r="I5" i="3"/>
  <c r="I6" i="3"/>
  <c r="I7" i="3"/>
  <c r="I8" i="3"/>
  <c r="I9" i="3"/>
  <c r="I3" i="3"/>
  <c r="J32" i="3"/>
  <c r="J31" i="3"/>
  <c r="J30" i="3"/>
  <c r="J29" i="3"/>
  <c r="J28" i="3"/>
  <c r="J27" i="3"/>
  <c r="J26" i="3"/>
  <c r="J21" i="3"/>
  <c r="J20" i="3"/>
  <c r="J19" i="3"/>
  <c r="J18" i="3"/>
  <c r="J17" i="3"/>
  <c r="J16" i="3"/>
  <c r="J15" i="3"/>
  <c r="G32" i="3"/>
  <c r="G31" i="3"/>
  <c r="G30" i="3"/>
  <c r="G29" i="3"/>
  <c r="G28" i="3"/>
  <c r="G27" i="3"/>
  <c r="G26" i="3"/>
  <c r="G21" i="3"/>
  <c r="G20" i="3"/>
  <c r="G19" i="3"/>
  <c r="G18" i="3"/>
  <c r="G17" i="3"/>
  <c r="G16" i="3"/>
  <c r="G15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J4" i="3"/>
  <c r="J5" i="3"/>
  <c r="J6" i="3"/>
  <c r="J7" i="3"/>
  <c r="J8" i="3"/>
  <c r="J9" i="3"/>
  <c r="J3" i="3"/>
  <c r="G4" i="3"/>
  <c r="G5" i="3"/>
  <c r="G6" i="3"/>
  <c r="G7" i="3"/>
  <c r="G8" i="3"/>
  <c r="G9" i="3"/>
  <c r="G3" i="3"/>
  <c r="E4" i="3"/>
  <c r="E5" i="3"/>
  <c r="E6" i="3"/>
  <c r="E7" i="3"/>
  <c r="E8" i="3"/>
  <c r="E9" i="3"/>
  <c r="E3" i="3"/>
  <c r="D4" i="3"/>
  <c r="D5" i="3"/>
  <c r="D6" i="3"/>
  <c r="D7" i="3"/>
  <c r="D8" i="3"/>
  <c r="D9" i="3"/>
  <c r="D3" i="3"/>
  <c r="L32" i="3"/>
  <c r="L31" i="3"/>
  <c r="L30" i="3"/>
  <c r="L29" i="3"/>
  <c r="L28" i="3"/>
  <c r="L27" i="3"/>
  <c r="L26" i="3"/>
  <c r="L17" i="3"/>
  <c r="L4" i="3"/>
  <c r="L5" i="3"/>
  <c r="L6" i="3"/>
  <c r="L7" i="3"/>
  <c r="L8" i="3"/>
  <c r="L9" i="3"/>
  <c r="L3" i="3"/>
  <c r="K32" i="3"/>
  <c r="K31" i="3"/>
  <c r="K30" i="3"/>
  <c r="K29" i="3"/>
  <c r="K28" i="3"/>
  <c r="K27" i="3"/>
  <c r="K26" i="3"/>
  <c r="K21" i="3"/>
  <c r="L21" i="3" s="1"/>
  <c r="K20" i="3"/>
  <c r="L20" i="3" s="1"/>
  <c r="K19" i="3"/>
  <c r="L19" i="3" s="1"/>
  <c r="K18" i="3"/>
  <c r="L18" i="3" s="1"/>
  <c r="K17" i="3"/>
  <c r="K16" i="3"/>
  <c r="L16" i="3" s="1"/>
  <c r="K15" i="3"/>
  <c r="L15" i="3" s="1"/>
  <c r="K4" i="3"/>
  <c r="K5" i="3"/>
  <c r="K6" i="3"/>
  <c r="K7" i="3"/>
  <c r="K8" i="3"/>
  <c r="K9" i="3"/>
  <c r="K3" i="3"/>
</calcChain>
</file>

<file path=xl/sharedStrings.xml><?xml version="1.0" encoding="utf-8"?>
<sst xmlns="http://schemas.openxmlformats.org/spreadsheetml/2006/main" count="383" uniqueCount="103">
  <si>
    <t>Type</t>
  </si>
  <si>
    <t>Description</t>
  </si>
  <si>
    <t>Biome</t>
  </si>
  <si>
    <t>Latitude</t>
  </si>
  <si>
    <t>Locality</t>
  </si>
  <si>
    <t>Family</t>
  </si>
  <si>
    <t>Well</t>
  </si>
  <si>
    <t>Grouping</t>
  </si>
  <si>
    <t>Temp</t>
  </si>
  <si>
    <t>TempNum</t>
  </si>
  <si>
    <t>Plate.info</t>
  </si>
  <si>
    <t>Code</t>
  </si>
  <si>
    <t>Hatchday</t>
  </si>
  <si>
    <t>LD</t>
  </si>
  <si>
    <t>PD</t>
  </si>
  <si>
    <t>Pupation.date</t>
  </si>
  <si>
    <t>Emergence.date</t>
  </si>
  <si>
    <t>Adult.death</t>
  </si>
  <si>
    <t>Sex</t>
  </si>
  <si>
    <t>LL</t>
  </si>
  <si>
    <t>AL</t>
  </si>
  <si>
    <t>Deathtime</t>
  </si>
  <si>
    <t>Deathstatus</t>
  </si>
  <si>
    <t>Factor</t>
  </si>
  <si>
    <t>Numeric</t>
  </si>
  <si>
    <t>Integer</t>
  </si>
  <si>
    <t>Dataset Columns</t>
  </si>
  <si>
    <t>ID</t>
  </si>
  <si>
    <t>Amazon, Cerrado, or Mata Atlantica</t>
  </si>
  <si>
    <t>Categorical</t>
  </si>
  <si>
    <t>Ordinal</t>
  </si>
  <si>
    <t>7 latitudes, based on locality</t>
  </si>
  <si>
    <t>7 localities</t>
  </si>
  <si>
    <t>Progeny in well 1, 2 or 3</t>
  </si>
  <si>
    <t>Loc, Temp, Fam, well</t>
  </si>
  <si>
    <t>A, B, or C</t>
  </si>
  <si>
    <t>20, 24, 28</t>
  </si>
  <si>
    <t>Male, Female or NA (died pre-adult)</t>
  </si>
  <si>
    <t>Interval</t>
  </si>
  <si>
    <t>Independent var.</t>
  </si>
  <si>
    <t>Dep. Var</t>
  </si>
  <si>
    <t>Day</t>
  </si>
  <si>
    <t>Period of Larvae life (pupation-hatch)</t>
  </si>
  <si>
    <t>PL</t>
  </si>
  <si>
    <t>Period of Pupal life (emerge-pupation)</t>
  </si>
  <si>
    <t>Period of Adult life (death-emerge)</t>
  </si>
  <si>
    <t>Time to emerge (Emerge-hatch)</t>
  </si>
  <si>
    <t>Time to death (death-hatch)</t>
  </si>
  <si>
    <t>2-adult death, 1- pupal death, 0- larvae death</t>
  </si>
  <si>
    <t>ID info short (Loc and #)</t>
  </si>
  <si>
    <t>ID info (long)</t>
  </si>
  <si>
    <t>Interval continuous</t>
  </si>
  <si>
    <t>Nominal</t>
  </si>
  <si>
    <t>Families used</t>
  </si>
  <si>
    <t>APR</t>
  </si>
  <si>
    <t>ARS</t>
  </si>
  <si>
    <t>RMO</t>
  </si>
  <si>
    <t>RPV</t>
  </si>
  <si>
    <t>TPN</t>
  </si>
  <si>
    <t>TLC</t>
  </si>
  <si>
    <t>SJU</t>
  </si>
  <si>
    <t>7 might not be darlingi</t>
  </si>
  <si>
    <t>Site</t>
  </si>
  <si>
    <t>Total</t>
  </si>
  <si>
    <t>Wing data</t>
  </si>
  <si>
    <t>Life hist.</t>
  </si>
  <si>
    <t>Both</t>
  </si>
  <si>
    <t>Amazon</t>
  </si>
  <si>
    <t>Cerrado</t>
  </si>
  <si>
    <t>Mata Atlantica</t>
  </si>
  <si>
    <t>Field collected</t>
  </si>
  <si>
    <t>sLL</t>
  </si>
  <si>
    <t>Period of Larvae life of ONLY successful adults (pupation-hatch)</t>
  </si>
  <si>
    <t>Emtime</t>
  </si>
  <si>
    <t>Wing.length.mm.</t>
  </si>
  <si>
    <t>Length of wing (mm)</t>
  </si>
  <si>
    <t>Life history 08/2017</t>
  </si>
  <si>
    <t>70 families</t>
  </si>
  <si>
    <t>temp</t>
  </si>
  <si>
    <t>loc</t>
  </si>
  <si>
    <t>sex</t>
  </si>
  <si>
    <t>x</t>
  </si>
  <si>
    <t>A</t>
  </si>
  <si>
    <t>B</t>
  </si>
  <si>
    <t>C</t>
  </si>
  <si>
    <t>F</t>
  </si>
  <si>
    <t>M</t>
  </si>
  <si>
    <t>20C</t>
  </si>
  <si>
    <t>24C</t>
  </si>
  <si>
    <t>28C</t>
  </si>
  <si>
    <t>Died pre-adult</t>
  </si>
  <si>
    <t>Females</t>
  </si>
  <si>
    <t>Males</t>
  </si>
  <si>
    <t>N experiment</t>
  </si>
  <si>
    <t>% immature death</t>
  </si>
  <si>
    <t>N to adult</t>
  </si>
  <si>
    <t>% fem</t>
  </si>
  <si>
    <t>%male</t>
  </si>
  <si>
    <t>f:m ratio</t>
  </si>
  <si>
    <t>15-A,10-B,10-C</t>
  </si>
  <si>
    <t>15-A,10-B,15-C</t>
  </si>
  <si>
    <t>data for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</si>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</sst>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4" xfId="0" applyBorder="1"/>
    <xf numFmtId="0" fontId="0" fillId="0" borderId="4" xfId="0" applyBorder="1" applyAlignment="1">
      <alignment wrapText="1"/>
    </xf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9" xfId="0" applyBorder="1" applyAlignment="1">
      <alignment wrapText="1"/>
    </xf>
    <xf numFmtId="0" fontId="0" fillId="0" borderId="10" xfId="0" applyBorder="1"/>
    <xf numFmtId="0" fontId="0" fillId="0" borderId="11" xfId="0" applyBorder="1"/>
    <xf numFmtId="0" fontId="1" fillId="0" borderId="1" xfId="0" applyFont="1" applyBorder="1" applyAlignment="1">
      <alignment horizontal="center"/>
    </xf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8" xfId="0" applyBorder="1"/>
    <xf numFmtId="0" fontId="0" fillId="0" borderId="28" xfId="0" applyBorder="1" applyAlignment="1">
      <alignment wrapText="1"/>
    </xf>
    <xf numFmtId="17" fontId="0" fillId="0" borderId="0" xfId="0" applyNumberFormat="1"/>
    <xf numFmtId="0" fontId="0" fillId="2" borderId="2" xfId="0" applyFill="1" applyBorder="1"/>
    <xf numFmtId="0" fontId="0" fillId="2" borderId="0" xfId="0" applyFill="1"/>
    <xf numFmtId="0" fontId="0" fillId="3" borderId="1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7"/>
  <sheetViews>
    <sheetView workbookViewId="0">
      <selection activeCell="F16" sqref="F16"/>
    </sheetView>
  </sheetViews>
  <sheetFormatPr defaultRowHeight="15" x14ac:dyDescent="0.25"/>
  <cols>
    <col min="1" max="1" width="13.7109375" customWidth="1"/>
    <col min="2" max="2" width="16.5703125" bestFit="1" customWidth="1"/>
    <col min="4" max="4" width="22.7109375" customWidth="1"/>
    <col min="5" max="5" width="19.28515625" customWidth="1"/>
  </cols>
  <sheetData>
    <row r="2" spans="1:5" ht="15.75" thickBot="1" x14ac:dyDescent="0.3">
      <c r="B2" s="1" t="s">
        <v>26</v>
      </c>
      <c r="C2" s="1" t="s">
        <v>0</v>
      </c>
      <c r="D2" s="1" t="s">
        <v>1</v>
      </c>
    </row>
    <row r="3" spans="1:5" ht="30" x14ac:dyDescent="0.25">
      <c r="A3" s="36" t="s">
        <v>39</v>
      </c>
      <c r="B3" s="6" t="s">
        <v>2</v>
      </c>
      <c r="C3" s="6" t="s">
        <v>23</v>
      </c>
      <c r="D3" s="7" t="s">
        <v>28</v>
      </c>
      <c r="E3" s="8" t="s">
        <v>30</v>
      </c>
    </row>
    <row r="4" spans="1:5" ht="30" x14ac:dyDescent="0.25">
      <c r="A4" s="37"/>
      <c r="B4" s="2" t="s">
        <v>3</v>
      </c>
      <c r="C4" s="2" t="s">
        <v>24</v>
      </c>
      <c r="D4" s="3" t="s">
        <v>31</v>
      </c>
      <c r="E4" s="9" t="s">
        <v>30</v>
      </c>
    </row>
    <row r="5" spans="1:5" x14ac:dyDescent="0.25">
      <c r="A5" s="37"/>
      <c r="B5" s="2" t="s">
        <v>4</v>
      </c>
      <c r="C5" s="2" t="s">
        <v>23</v>
      </c>
      <c r="D5" s="3" t="s">
        <v>32</v>
      </c>
      <c r="E5" s="9" t="s">
        <v>30</v>
      </c>
    </row>
    <row r="6" spans="1:5" x14ac:dyDescent="0.25">
      <c r="A6" s="37"/>
      <c r="B6" s="2" t="s">
        <v>5</v>
      </c>
      <c r="C6" s="2" t="s">
        <v>25</v>
      </c>
      <c r="D6" s="3" t="s">
        <v>77</v>
      </c>
      <c r="E6" s="9" t="s">
        <v>52</v>
      </c>
    </row>
    <row r="7" spans="1:5" x14ac:dyDescent="0.25">
      <c r="A7" s="37"/>
      <c r="B7" s="2" t="s">
        <v>6</v>
      </c>
      <c r="C7" s="2" t="s">
        <v>23</v>
      </c>
      <c r="D7" s="3" t="s">
        <v>33</v>
      </c>
      <c r="E7" s="9" t="s">
        <v>52</v>
      </c>
    </row>
    <row r="8" spans="1:5" x14ac:dyDescent="0.25">
      <c r="A8" s="37"/>
      <c r="B8" s="2" t="s">
        <v>7</v>
      </c>
      <c r="C8" s="2" t="s">
        <v>23</v>
      </c>
      <c r="D8" s="3" t="s">
        <v>34</v>
      </c>
      <c r="E8" s="9" t="s">
        <v>52</v>
      </c>
    </row>
    <row r="9" spans="1:5" x14ac:dyDescent="0.25">
      <c r="A9" s="37"/>
      <c r="B9" s="2" t="s">
        <v>8</v>
      </c>
      <c r="C9" s="2" t="s">
        <v>23</v>
      </c>
      <c r="D9" s="3" t="s">
        <v>35</v>
      </c>
      <c r="E9" s="9" t="s">
        <v>38</v>
      </c>
    </row>
    <row r="10" spans="1:5" ht="15.75" thickBot="1" x14ac:dyDescent="0.3">
      <c r="A10" s="38"/>
      <c r="B10" s="10" t="s">
        <v>9</v>
      </c>
      <c r="C10" s="10" t="s">
        <v>25</v>
      </c>
      <c r="D10" s="11" t="s">
        <v>36</v>
      </c>
      <c r="E10" s="12" t="s">
        <v>38</v>
      </c>
    </row>
    <row r="11" spans="1:5" x14ac:dyDescent="0.25">
      <c r="A11" s="39" t="s">
        <v>27</v>
      </c>
      <c r="B11" s="4" t="s">
        <v>10</v>
      </c>
      <c r="C11" s="4" t="s">
        <v>23</v>
      </c>
      <c r="D11" s="5" t="s">
        <v>50</v>
      </c>
      <c r="E11" s="13"/>
    </row>
    <row r="12" spans="1:5" ht="15.75" thickBot="1" x14ac:dyDescent="0.3">
      <c r="A12" s="40"/>
      <c r="B12" s="10" t="s">
        <v>11</v>
      </c>
      <c r="C12" s="10" t="s">
        <v>23</v>
      </c>
      <c r="D12" s="11" t="s">
        <v>49</v>
      </c>
      <c r="E12" s="12"/>
    </row>
    <row r="13" spans="1:5" x14ac:dyDescent="0.25">
      <c r="A13" s="41" t="s">
        <v>40</v>
      </c>
      <c r="B13" s="6" t="s">
        <v>12</v>
      </c>
      <c r="C13" s="6" t="s">
        <v>25</v>
      </c>
      <c r="D13" s="7" t="s">
        <v>41</v>
      </c>
      <c r="E13" s="8"/>
    </row>
    <row r="14" spans="1:5" x14ac:dyDescent="0.25">
      <c r="A14" s="39"/>
      <c r="B14" s="2" t="s">
        <v>13</v>
      </c>
      <c r="C14" s="2" t="s">
        <v>25</v>
      </c>
      <c r="D14" s="3" t="s">
        <v>41</v>
      </c>
      <c r="E14" s="9"/>
    </row>
    <row r="15" spans="1:5" x14ac:dyDescent="0.25">
      <c r="A15" s="39"/>
      <c r="B15" s="2" t="s">
        <v>15</v>
      </c>
      <c r="C15" s="2" t="s">
        <v>25</v>
      </c>
      <c r="D15" s="3" t="s">
        <v>41</v>
      </c>
      <c r="E15" s="9"/>
    </row>
    <row r="16" spans="1:5" x14ac:dyDescent="0.25">
      <c r="A16" s="39"/>
      <c r="B16" s="2" t="s">
        <v>14</v>
      </c>
      <c r="C16" s="2" t="s">
        <v>25</v>
      </c>
      <c r="D16" s="3" t="s">
        <v>41</v>
      </c>
      <c r="E16" s="9"/>
    </row>
    <row r="17" spans="1:5" x14ac:dyDescent="0.25">
      <c r="A17" s="39"/>
      <c r="B17" s="2" t="s">
        <v>16</v>
      </c>
      <c r="C17" s="2" t="s">
        <v>25</v>
      </c>
      <c r="D17" s="3" t="s">
        <v>41</v>
      </c>
      <c r="E17" s="9"/>
    </row>
    <row r="18" spans="1:5" x14ac:dyDescent="0.25">
      <c r="A18" s="39"/>
      <c r="B18" s="2" t="s">
        <v>17</v>
      </c>
      <c r="C18" s="2" t="s">
        <v>25</v>
      </c>
      <c r="D18" s="3" t="s">
        <v>41</v>
      </c>
      <c r="E18" s="9"/>
    </row>
    <row r="19" spans="1:5" ht="30" x14ac:dyDescent="0.25">
      <c r="A19" s="39"/>
      <c r="B19" s="2" t="s">
        <v>18</v>
      </c>
      <c r="C19" s="2" t="s">
        <v>23</v>
      </c>
      <c r="D19" s="3" t="s">
        <v>37</v>
      </c>
      <c r="E19" s="9" t="s">
        <v>29</v>
      </c>
    </row>
    <row r="20" spans="1:5" ht="30" x14ac:dyDescent="0.25">
      <c r="A20" s="39"/>
      <c r="B20" s="2" t="s">
        <v>19</v>
      </c>
      <c r="C20" s="2" t="s">
        <v>25</v>
      </c>
      <c r="D20" s="3" t="s">
        <v>42</v>
      </c>
      <c r="E20" s="9" t="s">
        <v>51</v>
      </c>
    </row>
    <row r="21" spans="1:5" ht="45" x14ac:dyDescent="0.25">
      <c r="A21" s="39"/>
      <c r="B21" s="2" t="s">
        <v>71</v>
      </c>
      <c r="C21" s="2" t="s">
        <v>25</v>
      </c>
      <c r="D21" s="3" t="s">
        <v>72</v>
      </c>
      <c r="E21" s="9" t="s">
        <v>51</v>
      </c>
    </row>
    <row r="22" spans="1:5" ht="30" x14ac:dyDescent="0.25">
      <c r="A22" s="39"/>
      <c r="B22" s="2" t="s">
        <v>43</v>
      </c>
      <c r="C22" s="2" t="s">
        <v>25</v>
      </c>
      <c r="D22" s="3" t="s">
        <v>44</v>
      </c>
      <c r="E22" s="9" t="s">
        <v>51</v>
      </c>
    </row>
    <row r="23" spans="1:5" ht="30" x14ac:dyDescent="0.25">
      <c r="A23" s="39"/>
      <c r="B23" s="2" t="s">
        <v>20</v>
      </c>
      <c r="C23" s="2" t="s">
        <v>25</v>
      </c>
      <c r="D23" s="3" t="s">
        <v>45</v>
      </c>
      <c r="E23" s="9" t="s">
        <v>51</v>
      </c>
    </row>
    <row r="24" spans="1:5" ht="30" x14ac:dyDescent="0.25">
      <c r="A24" s="39"/>
      <c r="B24" s="2" t="s">
        <v>73</v>
      </c>
      <c r="C24" s="2" t="s">
        <v>25</v>
      </c>
      <c r="D24" s="3" t="s">
        <v>46</v>
      </c>
      <c r="E24" s="9" t="s">
        <v>51</v>
      </c>
    </row>
    <row r="25" spans="1:5" ht="30" x14ac:dyDescent="0.25">
      <c r="A25" s="39"/>
      <c r="B25" s="2" t="s">
        <v>21</v>
      </c>
      <c r="C25" s="2" t="s">
        <v>25</v>
      </c>
      <c r="D25" s="3" t="s">
        <v>47</v>
      </c>
      <c r="E25" s="9" t="s">
        <v>51</v>
      </c>
    </row>
    <row r="26" spans="1:5" ht="30" x14ac:dyDescent="0.25">
      <c r="A26" s="39"/>
      <c r="B26" s="2" t="s">
        <v>22</v>
      </c>
      <c r="C26" s="2" t="s">
        <v>25</v>
      </c>
      <c r="D26" s="3" t="s">
        <v>48</v>
      </c>
      <c r="E26" s="2" t="s">
        <v>30</v>
      </c>
    </row>
    <row r="27" spans="1:5" ht="15.75" thickBot="1" x14ac:dyDescent="0.3">
      <c r="A27" s="40"/>
      <c r="B27" s="44" t="s">
        <v>74</v>
      </c>
      <c r="C27" s="44" t="s">
        <v>25</v>
      </c>
      <c r="D27" s="45" t="s">
        <v>75</v>
      </c>
      <c r="E27" s="13" t="s">
        <v>51</v>
      </c>
    </row>
  </sheetData>
  <mergeCells count="3">
    <mergeCell ref="A3:A10"/>
    <mergeCell ref="A11:A12"/>
    <mergeCell ref="A13:A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workbookViewId="0">
      <selection activeCell="H16" sqref="H16"/>
    </sheetView>
  </sheetViews>
  <sheetFormatPr defaultRowHeight="15" x14ac:dyDescent="0.25"/>
  <cols>
    <col min="1" max="1" width="13.28515625" bestFit="1" customWidth="1"/>
    <col min="2" max="11" width="3" bestFit="1" customWidth="1"/>
    <col min="12" max="13" width="4" bestFit="1" customWidth="1"/>
    <col min="14" max="16" width="5" bestFit="1" customWidth="1"/>
    <col min="17" max="17" width="13.85546875" bestFit="1" customWidth="1"/>
    <col min="24" max="24" width="14" bestFit="1" customWidth="1"/>
  </cols>
  <sheetData>
    <row r="1" spans="1:24" ht="15.75" thickBot="1" x14ac:dyDescent="0.3">
      <c r="A1" t="s">
        <v>76</v>
      </c>
      <c r="Q1" t="s">
        <v>70</v>
      </c>
    </row>
    <row r="2" spans="1:24" ht="15.75" thickBot="1" x14ac:dyDescent="0.3">
      <c r="A2" s="1" t="s">
        <v>53</v>
      </c>
      <c r="B2" s="15">
        <v>1</v>
      </c>
      <c r="C2" s="16">
        <v>2</v>
      </c>
      <c r="D2" s="16">
        <v>3</v>
      </c>
      <c r="E2" s="16">
        <v>4</v>
      </c>
      <c r="F2" s="16">
        <v>5</v>
      </c>
      <c r="G2" s="16">
        <v>6</v>
      </c>
      <c r="H2" s="16">
        <v>7</v>
      </c>
      <c r="I2" s="16">
        <v>8</v>
      </c>
      <c r="J2" s="16">
        <v>9</v>
      </c>
      <c r="K2" s="16">
        <v>10</v>
      </c>
      <c r="L2" s="16">
        <v>11</v>
      </c>
      <c r="M2" s="16">
        <v>12</v>
      </c>
      <c r="N2" s="16">
        <v>13</v>
      </c>
      <c r="O2" s="16">
        <v>14</v>
      </c>
      <c r="P2" s="17">
        <v>15</v>
      </c>
      <c r="Q2" s="18" t="s">
        <v>2</v>
      </c>
      <c r="R2" s="19" t="s">
        <v>62</v>
      </c>
      <c r="S2" s="20" t="s">
        <v>63</v>
      </c>
      <c r="T2" s="21" t="s">
        <v>64</v>
      </c>
      <c r="U2" s="21" t="s">
        <v>65</v>
      </c>
      <c r="V2" s="22" t="s">
        <v>66</v>
      </c>
    </row>
    <row r="3" spans="1:24" x14ac:dyDescent="0.25">
      <c r="A3" s="14" t="s">
        <v>54</v>
      </c>
      <c r="B3" s="4">
        <v>2</v>
      </c>
      <c r="C3" s="4">
        <v>3</v>
      </c>
      <c r="D3" s="4">
        <v>4</v>
      </c>
      <c r="E3" s="4">
        <v>6</v>
      </c>
      <c r="F3" s="4">
        <v>7</v>
      </c>
      <c r="G3" s="4">
        <v>8</v>
      </c>
      <c r="H3" s="4">
        <v>10</v>
      </c>
      <c r="I3" s="4">
        <v>14</v>
      </c>
      <c r="J3" s="4">
        <v>18</v>
      </c>
      <c r="K3" s="4">
        <v>19</v>
      </c>
      <c r="L3" s="4">
        <v>33</v>
      </c>
      <c r="M3" s="4">
        <v>36</v>
      </c>
      <c r="N3" s="4">
        <v>38</v>
      </c>
      <c r="O3" s="4">
        <v>40</v>
      </c>
      <c r="P3" s="47">
        <v>44</v>
      </c>
      <c r="Q3" s="43" t="s">
        <v>67</v>
      </c>
      <c r="R3" s="23" t="s">
        <v>54</v>
      </c>
      <c r="S3" s="24">
        <v>53</v>
      </c>
      <c r="T3" s="25">
        <v>51</v>
      </c>
      <c r="U3" s="25">
        <v>15</v>
      </c>
      <c r="V3" s="26">
        <v>14</v>
      </c>
      <c r="X3" s="48" t="s">
        <v>99</v>
      </c>
    </row>
    <row r="4" spans="1:24" x14ac:dyDescent="0.25">
      <c r="A4" s="14" t="s">
        <v>55</v>
      </c>
      <c r="B4" s="2">
        <v>1</v>
      </c>
      <c r="C4" s="2">
        <v>3</v>
      </c>
      <c r="D4" s="2">
        <v>4</v>
      </c>
      <c r="E4" s="2">
        <v>6</v>
      </c>
      <c r="F4" s="2">
        <v>8</v>
      </c>
      <c r="G4" s="2">
        <v>9</v>
      </c>
      <c r="H4" s="2">
        <v>13</v>
      </c>
      <c r="I4" s="2">
        <v>14</v>
      </c>
      <c r="J4" s="2">
        <v>16</v>
      </c>
      <c r="K4" s="2">
        <v>17</v>
      </c>
      <c r="L4" s="2"/>
      <c r="M4" s="2"/>
      <c r="N4" s="2"/>
      <c r="O4" s="2"/>
      <c r="P4" s="2"/>
      <c r="Q4" s="43"/>
      <c r="R4" s="27" t="s">
        <v>55</v>
      </c>
      <c r="S4" s="28">
        <v>20</v>
      </c>
      <c r="T4" s="29">
        <v>17</v>
      </c>
      <c r="U4" s="29">
        <v>10</v>
      </c>
      <c r="V4" s="30">
        <v>9</v>
      </c>
    </row>
    <row r="5" spans="1:24" x14ac:dyDescent="0.25">
      <c r="A5" s="14" t="s">
        <v>56</v>
      </c>
      <c r="B5" s="2">
        <v>5</v>
      </c>
      <c r="C5" s="2">
        <v>6</v>
      </c>
      <c r="D5" s="2">
        <v>13</v>
      </c>
      <c r="E5" s="2">
        <v>17</v>
      </c>
      <c r="F5" s="2">
        <v>18</v>
      </c>
      <c r="G5" s="2">
        <v>24</v>
      </c>
      <c r="H5" s="2">
        <v>26</v>
      </c>
      <c r="I5" s="2">
        <v>27</v>
      </c>
      <c r="J5" s="2">
        <v>28</v>
      </c>
      <c r="K5" s="2">
        <v>30</v>
      </c>
      <c r="L5" s="2">
        <v>33</v>
      </c>
      <c r="M5" s="2">
        <v>36</v>
      </c>
      <c r="N5" s="2">
        <v>39</v>
      </c>
      <c r="O5" s="2">
        <v>41</v>
      </c>
      <c r="P5" s="2">
        <v>42</v>
      </c>
      <c r="Q5" s="43"/>
      <c r="R5" s="27" t="s">
        <v>57</v>
      </c>
      <c r="S5" s="28">
        <v>95</v>
      </c>
      <c r="T5" s="29">
        <v>48</v>
      </c>
      <c r="U5" s="29">
        <v>15</v>
      </c>
      <c r="V5" s="30">
        <v>15</v>
      </c>
    </row>
    <row r="6" spans="1:24" x14ac:dyDescent="0.25">
      <c r="A6" s="14" t="s">
        <v>57</v>
      </c>
      <c r="B6" s="2">
        <v>11</v>
      </c>
      <c r="C6" s="2">
        <v>12</v>
      </c>
      <c r="D6" s="2">
        <v>15</v>
      </c>
      <c r="E6" s="2">
        <v>17</v>
      </c>
      <c r="F6" s="2">
        <v>18</v>
      </c>
      <c r="G6" s="2">
        <v>19</v>
      </c>
      <c r="H6" s="2">
        <v>20</v>
      </c>
      <c r="I6" s="2">
        <v>23</v>
      </c>
      <c r="J6" s="2">
        <v>25</v>
      </c>
      <c r="K6" s="2">
        <v>28</v>
      </c>
      <c r="L6" s="2">
        <v>33</v>
      </c>
      <c r="M6" s="2">
        <v>37</v>
      </c>
      <c r="N6" s="2">
        <v>38</v>
      </c>
      <c r="O6" s="2">
        <v>42</v>
      </c>
      <c r="P6" s="2">
        <v>43</v>
      </c>
      <c r="Q6" s="43"/>
      <c r="R6" s="27" t="s">
        <v>56</v>
      </c>
      <c r="S6" s="28">
        <v>42</v>
      </c>
      <c r="T6" s="29">
        <v>42</v>
      </c>
      <c r="U6" s="29">
        <v>13</v>
      </c>
      <c r="V6" s="30">
        <v>13</v>
      </c>
    </row>
    <row r="7" spans="1:24" x14ac:dyDescent="0.25">
      <c r="A7" s="14" t="s">
        <v>58</v>
      </c>
      <c r="B7" s="2">
        <v>9</v>
      </c>
      <c r="C7" s="2">
        <v>11</v>
      </c>
      <c r="D7" s="2">
        <v>12</v>
      </c>
      <c r="E7" s="49">
        <v>14</v>
      </c>
      <c r="F7" s="2"/>
      <c r="G7" s="2"/>
      <c r="H7" s="29"/>
      <c r="I7" s="29"/>
      <c r="J7" s="29"/>
      <c r="K7" s="29"/>
      <c r="L7" s="29"/>
      <c r="M7" s="29"/>
      <c r="N7" s="2"/>
      <c r="O7" s="2"/>
      <c r="P7" s="2"/>
      <c r="Q7" s="43" t="s">
        <v>68</v>
      </c>
      <c r="R7" s="27" t="s">
        <v>58</v>
      </c>
      <c r="S7" s="28">
        <v>19</v>
      </c>
      <c r="T7" s="29">
        <v>15</v>
      </c>
      <c r="U7" s="29">
        <v>4</v>
      </c>
      <c r="V7" s="30">
        <v>4</v>
      </c>
      <c r="X7" s="50" t="s">
        <v>100</v>
      </c>
    </row>
    <row r="8" spans="1:24" x14ac:dyDescent="0.25">
      <c r="A8" s="14" t="s">
        <v>59</v>
      </c>
      <c r="B8" s="2">
        <v>74</v>
      </c>
      <c r="C8" s="2">
        <v>75</v>
      </c>
      <c r="D8" s="2">
        <v>76</v>
      </c>
      <c r="E8" s="2">
        <v>77</v>
      </c>
      <c r="F8" s="2">
        <v>79</v>
      </c>
      <c r="G8" s="2">
        <v>80</v>
      </c>
      <c r="H8" s="2">
        <v>82</v>
      </c>
      <c r="I8" s="2">
        <v>83</v>
      </c>
      <c r="J8" s="2"/>
      <c r="K8" s="2"/>
      <c r="L8" s="2"/>
      <c r="M8" s="2"/>
      <c r="N8" s="2"/>
      <c r="O8" s="2"/>
      <c r="P8" s="2"/>
      <c r="Q8" s="43"/>
      <c r="R8" s="27" t="s">
        <v>59</v>
      </c>
      <c r="S8" s="28">
        <v>102</v>
      </c>
      <c r="T8" s="29">
        <v>54</v>
      </c>
      <c r="U8" s="29">
        <v>8</v>
      </c>
      <c r="V8" s="30">
        <v>8</v>
      </c>
    </row>
    <row r="9" spans="1:24" ht="15.75" thickBot="1" x14ac:dyDescent="0.3">
      <c r="A9" s="14" t="s">
        <v>60</v>
      </c>
      <c r="B9" s="2">
        <v>1</v>
      </c>
      <c r="C9" s="2">
        <v>2</v>
      </c>
      <c r="D9" s="2">
        <v>3</v>
      </c>
      <c r="E9" s="2">
        <v>4</v>
      </c>
      <c r="F9" s="2">
        <v>5</v>
      </c>
      <c r="G9" s="2">
        <v>6</v>
      </c>
      <c r="H9" s="2">
        <v>7</v>
      </c>
      <c r="I9" s="2">
        <v>9</v>
      </c>
      <c r="J9" s="2">
        <v>10</v>
      </c>
      <c r="K9" s="2">
        <v>11</v>
      </c>
      <c r="L9" s="2">
        <v>12</v>
      </c>
      <c r="M9" s="2"/>
      <c r="N9" s="2"/>
      <c r="O9" s="2"/>
      <c r="P9" s="2"/>
      <c r="Q9" s="31" t="s">
        <v>69</v>
      </c>
      <c r="R9" s="32" t="s">
        <v>60</v>
      </c>
      <c r="S9" s="33">
        <v>13</v>
      </c>
      <c r="T9" s="34">
        <v>10</v>
      </c>
      <c r="U9" s="34">
        <v>11</v>
      </c>
      <c r="V9" s="35">
        <v>10</v>
      </c>
    </row>
    <row r="16" spans="1:24" ht="15.75" thickBot="1" x14ac:dyDescent="0.3">
      <c r="A16" s="46">
        <v>42767</v>
      </c>
    </row>
    <row r="17" spans="1:22" ht="15.75" thickBot="1" x14ac:dyDescent="0.3">
      <c r="A17" s="1" t="s">
        <v>53</v>
      </c>
      <c r="B17" s="15">
        <v>1</v>
      </c>
      <c r="C17" s="16">
        <v>2</v>
      </c>
      <c r="D17" s="16">
        <v>3</v>
      </c>
      <c r="E17" s="16">
        <v>4</v>
      </c>
      <c r="F17" s="16">
        <v>5</v>
      </c>
      <c r="G17" s="16">
        <v>6</v>
      </c>
      <c r="H17" s="16">
        <v>7</v>
      </c>
      <c r="I17" s="16">
        <v>8</v>
      </c>
      <c r="J17" s="16">
        <v>9</v>
      </c>
      <c r="K17" s="16">
        <v>10</v>
      </c>
      <c r="L17" s="16">
        <v>11</v>
      </c>
      <c r="M17" s="16">
        <v>12</v>
      </c>
      <c r="N17" s="16">
        <v>13</v>
      </c>
      <c r="O17" s="16">
        <v>14</v>
      </c>
      <c r="P17" s="17">
        <v>15</v>
      </c>
      <c r="Q17" s="18" t="s">
        <v>2</v>
      </c>
      <c r="R17" s="19" t="s">
        <v>62</v>
      </c>
      <c r="S17" s="20" t="s">
        <v>63</v>
      </c>
      <c r="T17" s="21" t="s">
        <v>64</v>
      </c>
      <c r="U17" s="21" t="s">
        <v>65</v>
      </c>
      <c r="V17" s="22" t="s">
        <v>66</v>
      </c>
    </row>
    <row r="18" spans="1:22" x14ac:dyDescent="0.25">
      <c r="A18" s="14" t="s">
        <v>54</v>
      </c>
      <c r="B18" s="4">
        <v>2</v>
      </c>
      <c r="C18" s="4">
        <v>3</v>
      </c>
      <c r="D18" s="4">
        <v>4</v>
      </c>
      <c r="E18" s="4">
        <v>6</v>
      </c>
      <c r="F18" s="4">
        <v>7</v>
      </c>
      <c r="G18" s="4">
        <v>8</v>
      </c>
      <c r="H18" s="4">
        <v>10</v>
      </c>
      <c r="I18" s="4">
        <v>14</v>
      </c>
      <c r="J18" s="4">
        <v>18</v>
      </c>
      <c r="K18" s="4">
        <v>19</v>
      </c>
      <c r="L18" s="4">
        <v>33</v>
      </c>
      <c r="M18" s="4">
        <v>36</v>
      </c>
      <c r="N18" s="4">
        <v>38</v>
      </c>
      <c r="O18" s="4">
        <v>40</v>
      </c>
      <c r="P18" s="4">
        <v>44</v>
      </c>
      <c r="Q18" s="43" t="s">
        <v>67</v>
      </c>
      <c r="R18" s="23" t="s">
        <v>54</v>
      </c>
      <c r="S18" s="24">
        <v>53</v>
      </c>
      <c r="T18" s="25">
        <v>51</v>
      </c>
      <c r="U18" s="25">
        <v>15</v>
      </c>
      <c r="V18" s="26">
        <v>14</v>
      </c>
    </row>
    <row r="19" spans="1:22" x14ac:dyDescent="0.25">
      <c r="A19" s="14" t="s">
        <v>55</v>
      </c>
      <c r="B19" s="2">
        <v>1</v>
      </c>
      <c r="C19" s="2">
        <v>3</v>
      </c>
      <c r="D19" s="2">
        <v>4</v>
      </c>
      <c r="E19" s="2">
        <v>6</v>
      </c>
      <c r="F19" s="2">
        <v>8</v>
      </c>
      <c r="G19" s="2">
        <v>9</v>
      </c>
      <c r="H19" s="2">
        <v>13</v>
      </c>
      <c r="I19" s="2">
        <v>14</v>
      </c>
      <c r="J19" s="2">
        <v>16</v>
      </c>
      <c r="K19" s="2">
        <v>17</v>
      </c>
      <c r="L19" s="2">
        <v>3.2</v>
      </c>
      <c r="M19" s="2">
        <v>4.2</v>
      </c>
      <c r="N19" s="2">
        <v>6.2</v>
      </c>
      <c r="O19" s="2">
        <v>13.2</v>
      </c>
      <c r="P19" s="2">
        <v>8.1999999999999993</v>
      </c>
      <c r="Q19" s="43"/>
      <c r="R19" s="27" t="s">
        <v>55</v>
      </c>
      <c r="S19" s="28">
        <v>20</v>
      </c>
      <c r="T19" s="29">
        <v>17</v>
      </c>
      <c r="U19" s="29">
        <v>10</v>
      </c>
      <c r="V19" s="30">
        <v>9</v>
      </c>
    </row>
    <row r="20" spans="1:22" x14ac:dyDescent="0.25">
      <c r="A20" s="14" t="s">
        <v>56</v>
      </c>
      <c r="B20" s="2">
        <v>5</v>
      </c>
      <c r="C20" s="2">
        <v>6</v>
      </c>
      <c r="D20" s="2">
        <v>13</v>
      </c>
      <c r="E20" s="2">
        <v>17</v>
      </c>
      <c r="F20" s="2">
        <v>18</v>
      </c>
      <c r="G20" s="2">
        <v>24</v>
      </c>
      <c r="H20" s="2">
        <v>26</v>
      </c>
      <c r="I20" s="2">
        <v>27</v>
      </c>
      <c r="J20" s="2">
        <v>28</v>
      </c>
      <c r="K20" s="2">
        <v>30</v>
      </c>
      <c r="L20" s="2">
        <v>33</v>
      </c>
      <c r="M20" s="2">
        <v>36</v>
      </c>
      <c r="N20" s="2">
        <v>39</v>
      </c>
      <c r="O20" s="2">
        <v>41</v>
      </c>
      <c r="P20" s="2">
        <v>42</v>
      </c>
      <c r="Q20" s="43"/>
      <c r="R20" s="27" t="s">
        <v>57</v>
      </c>
      <c r="S20" s="28">
        <v>95</v>
      </c>
      <c r="T20" s="29">
        <v>48</v>
      </c>
      <c r="U20" s="29">
        <v>15</v>
      </c>
      <c r="V20" s="30">
        <v>15</v>
      </c>
    </row>
    <row r="21" spans="1:22" x14ac:dyDescent="0.25">
      <c r="A21" s="14" t="s">
        <v>57</v>
      </c>
      <c r="B21" s="2">
        <v>11</v>
      </c>
      <c r="C21" s="2">
        <v>12</v>
      </c>
      <c r="D21" s="2">
        <v>15</v>
      </c>
      <c r="E21" s="2">
        <v>17</v>
      </c>
      <c r="F21" s="2">
        <v>18</v>
      </c>
      <c r="G21" s="2">
        <v>19</v>
      </c>
      <c r="H21" s="2">
        <v>20</v>
      </c>
      <c r="I21" s="2">
        <v>23</v>
      </c>
      <c r="J21" s="2">
        <v>25</v>
      </c>
      <c r="K21" s="2">
        <v>28</v>
      </c>
      <c r="L21" s="2">
        <v>33</v>
      </c>
      <c r="M21" s="2">
        <v>37</v>
      </c>
      <c r="N21" s="2">
        <v>38</v>
      </c>
      <c r="O21" s="2">
        <v>42</v>
      </c>
      <c r="P21" s="2">
        <v>43</v>
      </c>
      <c r="Q21" s="43"/>
      <c r="R21" s="27" t="s">
        <v>56</v>
      </c>
      <c r="S21" s="28">
        <v>42</v>
      </c>
      <c r="T21" s="29">
        <v>42</v>
      </c>
      <c r="U21" s="29">
        <v>13</v>
      </c>
      <c r="V21" s="30">
        <v>13</v>
      </c>
    </row>
    <row r="22" spans="1:22" x14ac:dyDescent="0.25">
      <c r="A22" s="14" t="s">
        <v>58</v>
      </c>
      <c r="B22" s="2">
        <v>9</v>
      </c>
      <c r="C22" s="2">
        <v>11</v>
      </c>
      <c r="D22" s="2">
        <v>12</v>
      </c>
      <c r="E22" s="2">
        <v>14</v>
      </c>
      <c r="F22" s="2"/>
      <c r="G22" s="2"/>
      <c r="H22" s="42" t="s">
        <v>61</v>
      </c>
      <c r="I22" s="42"/>
      <c r="J22" s="42"/>
      <c r="K22" s="42"/>
      <c r="L22" s="42"/>
      <c r="M22" s="42"/>
      <c r="N22" s="2"/>
      <c r="O22" s="2"/>
      <c r="P22" s="2"/>
      <c r="Q22" s="43" t="s">
        <v>68</v>
      </c>
      <c r="R22" s="27" t="s">
        <v>58</v>
      </c>
      <c r="S22" s="28">
        <v>19</v>
      </c>
      <c r="T22" s="29">
        <v>15</v>
      </c>
      <c r="U22" s="29">
        <v>4</v>
      </c>
      <c r="V22" s="30">
        <v>4</v>
      </c>
    </row>
    <row r="23" spans="1:22" x14ac:dyDescent="0.25">
      <c r="A23" s="14" t="s">
        <v>59</v>
      </c>
      <c r="B23" s="2">
        <v>74</v>
      </c>
      <c r="C23" s="2">
        <v>75</v>
      </c>
      <c r="D23" s="2">
        <v>76</v>
      </c>
      <c r="E23" s="2">
        <v>77</v>
      </c>
      <c r="F23" s="2">
        <v>79</v>
      </c>
      <c r="G23" s="2">
        <v>80</v>
      </c>
      <c r="H23" s="2">
        <v>82</v>
      </c>
      <c r="I23" s="2">
        <v>83</v>
      </c>
      <c r="J23" s="2"/>
      <c r="K23" s="2"/>
      <c r="L23" s="2"/>
      <c r="M23" s="2"/>
      <c r="N23" s="2"/>
      <c r="O23" s="2"/>
      <c r="P23" s="2"/>
      <c r="Q23" s="43"/>
      <c r="R23" s="27" t="s">
        <v>59</v>
      </c>
      <c r="S23" s="28">
        <v>102</v>
      </c>
      <c r="T23" s="29">
        <v>54</v>
      </c>
      <c r="U23" s="29">
        <v>8</v>
      </c>
      <c r="V23" s="30">
        <v>8</v>
      </c>
    </row>
    <row r="24" spans="1:22" ht="15.75" thickBot="1" x14ac:dyDescent="0.3">
      <c r="A24" s="14" t="s">
        <v>60</v>
      </c>
      <c r="B24" s="2">
        <v>1</v>
      </c>
      <c r="C24" s="2">
        <v>2</v>
      </c>
      <c r="D24" s="2">
        <v>3</v>
      </c>
      <c r="E24" s="2">
        <v>4</v>
      </c>
      <c r="F24" s="2">
        <v>5</v>
      </c>
      <c r="G24" s="2">
        <v>6</v>
      </c>
      <c r="H24" s="2">
        <v>7</v>
      </c>
      <c r="I24" s="2">
        <v>9</v>
      </c>
      <c r="J24" s="2">
        <v>10</v>
      </c>
      <c r="K24" s="2">
        <v>11</v>
      </c>
      <c r="L24" s="2">
        <v>12</v>
      </c>
      <c r="M24" s="2">
        <v>6.1</v>
      </c>
      <c r="N24" s="2">
        <v>11.1</v>
      </c>
      <c r="O24" s="2">
        <v>4.0999999999999996</v>
      </c>
      <c r="P24" s="2">
        <v>10.1</v>
      </c>
      <c r="Q24" s="31" t="s">
        <v>69</v>
      </c>
      <c r="R24" s="32" t="s">
        <v>60</v>
      </c>
      <c r="S24" s="33">
        <v>13</v>
      </c>
      <c r="T24" s="34">
        <v>10</v>
      </c>
      <c r="U24" s="34">
        <v>11</v>
      </c>
      <c r="V24" s="35">
        <v>10</v>
      </c>
    </row>
  </sheetData>
  <mergeCells count="5">
    <mergeCell ref="Q3:Q6"/>
    <mergeCell ref="Q7:Q8"/>
    <mergeCell ref="Q18:Q21"/>
    <mergeCell ref="H22:M22"/>
    <mergeCell ref="Q22:Q23"/>
  </mergeCells>
  <pageMargins left="0.25" right="0.25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"/>
  <sheetViews>
    <sheetView tabSelected="1" workbookViewId="0">
      <selection activeCell="B12" sqref="B12"/>
    </sheetView>
  </sheetViews>
  <sheetFormatPr defaultRowHeight="15" x14ac:dyDescent="0.25"/>
  <cols>
    <col min="2" max="2" width="13.42578125" bestFit="1" customWidth="1"/>
    <col min="3" max="3" width="14" bestFit="1" customWidth="1"/>
    <col min="4" max="4" width="17.5703125" bestFit="1" customWidth="1"/>
    <col min="5" max="5" width="14" customWidth="1"/>
  </cols>
  <sheetData>
    <row r="1" spans="1:21" x14ac:dyDescent="0.25">
      <c r="C1" t="s">
        <v>87</v>
      </c>
    </row>
    <row r="2" spans="1:21" x14ac:dyDescent="0.25">
      <c r="A2" t="s">
        <v>4</v>
      </c>
      <c r="B2" t="s">
        <v>93</v>
      </c>
      <c r="C2" t="s">
        <v>90</v>
      </c>
      <c r="D2" t="s">
        <v>94</v>
      </c>
      <c r="E2" t="s">
        <v>95</v>
      </c>
      <c r="F2" t="s">
        <v>91</v>
      </c>
      <c r="G2" t="s">
        <v>96</v>
      </c>
      <c r="H2" t="s">
        <v>92</v>
      </c>
      <c r="I2" t="s">
        <v>97</v>
      </c>
      <c r="J2" t="s">
        <v>98</v>
      </c>
      <c r="K2" t="s">
        <v>101</v>
      </c>
      <c r="L2" t="s">
        <v>102</v>
      </c>
      <c r="R2" t="s">
        <v>78</v>
      </c>
      <c r="S2" t="s">
        <v>79</v>
      </c>
      <c r="T2" t="s">
        <v>80</v>
      </c>
      <c r="U2" t="s">
        <v>81</v>
      </c>
    </row>
    <row r="3" spans="1:21" x14ac:dyDescent="0.25">
      <c r="A3" t="s">
        <v>55</v>
      </c>
      <c r="B3">
        <v>150</v>
      </c>
      <c r="C3">
        <v>11</v>
      </c>
      <c r="D3">
        <f>(C3/B3)*100</f>
        <v>7.333333333333333</v>
      </c>
      <c r="E3">
        <f>F3+H3</f>
        <v>134</v>
      </c>
      <c r="F3">
        <v>65</v>
      </c>
      <c r="G3">
        <f>(F3/E3)*100</f>
        <v>48.507462686567166</v>
      </c>
      <c r="H3">
        <v>69</v>
      </c>
      <c r="I3">
        <f>(H3/E3)*100</f>
        <v>51.492537313432841</v>
      </c>
      <c r="J3">
        <f>F3/H3</f>
        <v>0.94202898550724634</v>
      </c>
      <c r="K3">
        <f>SUM(C3,F3,H3)</f>
        <v>145</v>
      </c>
      <c r="L3">
        <f>B3-K3</f>
        <v>5</v>
      </c>
      <c r="R3" t="s">
        <v>82</v>
      </c>
      <c r="S3" t="s">
        <v>55</v>
      </c>
      <c r="U3">
        <v>11</v>
      </c>
    </row>
    <row r="4" spans="1:21" x14ac:dyDescent="0.25">
      <c r="A4" t="s">
        <v>54</v>
      </c>
      <c r="B4">
        <v>225</v>
      </c>
      <c r="C4">
        <v>20</v>
      </c>
      <c r="D4">
        <f t="shared" ref="D4:D9" si="0">(C4/B4)*100</f>
        <v>8.8888888888888893</v>
      </c>
      <c r="E4">
        <f t="shared" ref="E4:E9" si="1">F4+H4</f>
        <v>198</v>
      </c>
      <c r="F4">
        <v>88</v>
      </c>
      <c r="G4">
        <f t="shared" ref="G4:I9" si="2">(F4/E4)*100</f>
        <v>44.444444444444443</v>
      </c>
      <c r="H4">
        <v>110</v>
      </c>
      <c r="I4">
        <f t="shared" ref="I4:I9" si="3">(H4/E4)*100</f>
        <v>55.555555555555557</v>
      </c>
      <c r="J4">
        <f t="shared" ref="J4:J9" si="4">F4/H4</f>
        <v>0.8</v>
      </c>
      <c r="K4">
        <f t="shared" ref="K4:K9" si="5">SUM(C4,F4,H4)</f>
        <v>218</v>
      </c>
      <c r="L4">
        <f t="shared" ref="L4:L9" si="6">B4-K4</f>
        <v>7</v>
      </c>
      <c r="R4" t="s">
        <v>83</v>
      </c>
      <c r="S4" t="s">
        <v>55</v>
      </c>
      <c r="U4">
        <v>8</v>
      </c>
    </row>
    <row r="5" spans="1:21" x14ac:dyDescent="0.25">
      <c r="A5" t="s">
        <v>57</v>
      </c>
      <c r="B5">
        <v>225</v>
      </c>
      <c r="C5">
        <v>38</v>
      </c>
      <c r="D5">
        <f t="shared" si="0"/>
        <v>16.888888888888889</v>
      </c>
      <c r="E5">
        <f t="shared" si="1"/>
        <v>181</v>
      </c>
      <c r="F5">
        <v>89</v>
      </c>
      <c r="G5">
        <f t="shared" si="2"/>
        <v>49.171270718232044</v>
      </c>
      <c r="H5">
        <v>92</v>
      </c>
      <c r="I5">
        <f t="shared" si="3"/>
        <v>50.828729281767963</v>
      </c>
      <c r="J5">
        <f t="shared" si="4"/>
        <v>0.96739130434782605</v>
      </c>
      <c r="K5">
        <f t="shared" si="5"/>
        <v>219</v>
      </c>
      <c r="L5">
        <f t="shared" si="6"/>
        <v>6</v>
      </c>
      <c r="R5" t="s">
        <v>84</v>
      </c>
      <c r="S5" t="s">
        <v>55</v>
      </c>
      <c r="U5">
        <v>16</v>
      </c>
    </row>
    <row r="6" spans="1:21" x14ac:dyDescent="0.25">
      <c r="A6" t="s">
        <v>56</v>
      </c>
      <c r="B6">
        <v>225</v>
      </c>
      <c r="C6">
        <v>31</v>
      </c>
      <c r="D6">
        <f t="shared" si="0"/>
        <v>13.777777777777779</v>
      </c>
      <c r="E6">
        <f t="shared" si="1"/>
        <v>192</v>
      </c>
      <c r="F6">
        <v>102</v>
      </c>
      <c r="G6">
        <f t="shared" si="2"/>
        <v>53.125</v>
      </c>
      <c r="H6">
        <v>90</v>
      </c>
      <c r="I6">
        <f t="shared" si="3"/>
        <v>46.875</v>
      </c>
      <c r="J6">
        <f t="shared" si="4"/>
        <v>1.1333333333333333</v>
      </c>
      <c r="K6">
        <f t="shared" si="5"/>
        <v>223</v>
      </c>
      <c r="L6">
        <f t="shared" si="6"/>
        <v>2</v>
      </c>
      <c r="R6" t="s">
        <v>82</v>
      </c>
      <c r="S6" t="s">
        <v>54</v>
      </c>
      <c r="U6">
        <v>20</v>
      </c>
    </row>
    <row r="7" spans="1:21" x14ac:dyDescent="0.25">
      <c r="A7" t="s">
        <v>59</v>
      </c>
      <c r="B7">
        <v>120</v>
      </c>
      <c r="C7">
        <v>29</v>
      </c>
      <c r="D7">
        <f t="shared" si="0"/>
        <v>24.166666666666668</v>
      </c>
      <c r="E7">
        <f t="shared" si="1"/>
        <v>91</v>
      </c>
      <c r="F7">
        <v>45</v>
      </c>
      <c r="G7">
        <f t="shared" si="2"/>
        <v>49.450549450549453</v>
      </c>
      <c r="H7">
        <v>46</v>
      </c>
      <c r="I7">
        <f t="shared" si="3"/>
        <v>50.549450549450547</v>
      </c>
      <c r="J7">
        <f t="shared" si="4"/>
        <v>0.97826086956521741</v>
      </c>
      <c r="K7">
        <f t="shared" si="5"/>
        <v>120</v>
      </c>
      <c r="L7">
        <f t="shared" si="6"/>
        <v>0</v>
      </c>
      <c r="R7" t="s">
        <v>83</v>
      </c>
      <c r="S7" t="s">
        <v>54</v>
      </c>
      <c r="U7">
        <v>19</v>
      </c>
    </row>
    <row r="8" spans="1:21" x14ac:dyDescent="0.25">
      <c r="A8" t="s">
        <v>58</v>
      </c>
      <c r="B8">
        <v>60</v>
      </c>
      <c r="C8">
        <v>27</v>
      </c>
      <c r="D8">
        <f t="shared" si="0"/>
        <v>45</v>
      </c>
      <c r="E8">
        <f t="shared" si="1"/>
        <v>32</v>
      </c>
      <c r="F8">
        <v>18</v>
      </c>
      <c r="G8">
        <f t="shared" si="2"/>
        <v>56.25</v>
      </c>
      <c r="H8">
        <v>14</v>
      </c>
      <c r="I8">
        <f t="shared" si="3"/>
        <v>43.75</v>
      </c>
      <c r="J8">
        <f t="shared" si="4"/>
        <v>1.2857142857142858</v>
      </c>
      <c r="K8">
        <f t="shared" si="5"/>
        <v>59</v>
      </c>
      <c r="L8">
        <f t="shared" si="6"/>
        <v>1</v>
      </c>
      <c r="R8" t="s">
        <v>84</v>
      </c>
      <c r="S8" t="s">
        <v>54</v>
      </c>
      <c r="U8">
        <v>32</v>
      </c>
    </row>
    <row r="9" spans="1:21" x14ac:dyDescent="0.25">
      <c r="A9" t="s">
        <v>60</v>
      </c>
      <c r="B9">
        <v>165</v>
      </c>
      <c r="C9">
        <v>31</v>
      </c>
      <c r="D9">
        <f t="shared" si="0"/>
        <v>18.787878787878785</v>
      </c>
      <c r="E9">
        <f t="shared" si="1"/>
        <v>129</v>
      </c>
      <c r="F9">
        <v>66</v>
      </c>
      <c r="G9">
        <f t="shared" si="2"/>
        <v>51.162790697674424</v>
      </c>
      <c r="H9">
        <v>63</v>
      </c>
      <c r="I9">
        <f t="shared" si="3"/>
        <v>48.837209302325576</v>
      </c>
      <c r="J9">
        <f t="shared" si="4"/>
        <v>1.0476190476190477</v>
      </c>
      <c r="K9">
        <f t="shared" si="5"/>
        <v>160</v>
      </c>
      <c r="L9">
        <f t="shared" si="6"/>
        <v>5</v>
      </c>
      <c r="R9" t="s">
        <v>82</v>
      </c>
      <c r="S9" t="s">
        <v>57</v>
      </c>
      <c r="U9">
        <v>38</v>
      </c>
    </row>
    <row r="10" spans="1:21" x14ac:dyDescent="0.25">
      <c r="R10" t="s">
        <v>83</v>
      </c>
      <c r="S10" t="s">
        <v>57</v>
      </c>
      <c r="U10">
        <v>40</v>
      </c>
    </row>
    <row r="11" spans="1:21" x14ac:dyDescent="0.25">
      <c r="R11" t="s">
        <v>84</v>
      </c>
      <c r="S11" t="s">
        <v>57</v>
      </c>
      <c r="U11">
        <v>82</v>
      </c>
    </row>
    <row r="12" spans="1:21" x14ac:dyDescent="0.25">
      <c r="R12" t="s">
        <v>82</v>
      </c>
      <c r="S12" t="s">
        <v>56</v>
      </c>
      <c r="U12">
        <v>31</v>
      </c>
    </row>
    <row r="13" spans="1:21" x14ac:dyDescent="0.25">
      <c r="C13" t="s">
        <v>88</v>
      </c>
      <c r="R13" t="s">
        <v>83</v>
      </c>
      <c r="S13" t="s">
        <v>56</v>
      </c>
      <c r="U13">
        <v>26</v>
      </c>
    </row>
    <row r="14" spans="1:21" x14ac:dyDescent="0.25">
      <c r="A14" t="s">
        <v>4</v>
      </c>
      <c r="B14" t="s">
        <v>93</v>
      </c>
      <c r="C14" t="s">
        <v>90</v>
      </c>
      <c r="D14" t="s">
        <v>94</v>
      </c>
      <c r="E14" t="s">
        <v>95</v>
      </c>
      <c r="F14" t="s">
        <v>91</v>
      </c>
      <c r="G14" t="s">
        <v>96</v>
      </c>
      <c r="H14" t="s">
        <v>92</v>
      </c>
      <c r="I14" t="s">
        <v>97</v>
      </c>
      <c r="J14" t="s">
        <v>98</v>
      </c>
      <c r="K14" t="s">
        <v>101</v>
      </c>
      <c r="L14" t="s">
        <v>102</v>
      </c>
      <c r="R14" t="s">
        <v>84</v>
      </c>
      <c r="S14" t="s">
        <v>56</v>
      </c>
      <c r="U14">
        <v>62</v>
      </c>
    </row>
    <row r="15" spans="1:21" x14ac:dyDescent="0.25">
      <c r="A15" t="s">
        <v>55</v>
      </c>
      <c r="B15">
        <v>150</v>
      </c>
      <c r="C15">
        <v>8</v>
      </c>
      <c r="D15">
        <f>(C15/B15)*100</f>
        <v>5.3333333333333339</v>
      </c>
      <c r="E15">
        <f>F15+H15</f>
        <v>135</v>
      </c>
      <c r="F15">
        <v>57</v>
      </c>
      <c r="G15">
        <f>(F15/E15)*100</f>
        <v>42.222222222222221</v>
      </c>
      <c r="H15">
        <v>78</v>
      </c>
      <c r="I15">
        <f>(H15/E15)*100</f>
        <v>57.777777777777771</v>
      </c>
      <c r="J15">
        <f>F15/H15</f>
        <v>0.73076923076923073</v>
      </c>
      <c r="K15">
        <f>SUM(C15,F15,H15)</f>
        <v>143</v>
      </c>
      <c r="L15">
        <f>B15-K15</f>
        <v>7</v>
      </c>
      <c r="R15" t="s">
        <v>82</v>
      </c>
      <c r="S15" t="s">
        <v>59</v>
      </c>
      <c r="U15">
        <v>29</v>
      </c>
    </row>
    <row r="16" spans="1:21" x14ac:dyDescent="0.25">
      <c r="A16" t="s">
        <v>54</v>
      </c>
      <c r="B16">
        <v>220</v>
      </c>
      <c r="C16">
        <v>19</v>
      </c>
      <c r="D16">
        <f t="shared" ref="D16:D21" si="7">(C16/B16)*100</f>
        <v>8.6363636363636367</v>
      </c>
      <c r="E16">
        <f t="shared" ref="E16:E21" si="8">F16+H16</f>
        <v>198</v>
      </c>
      <c r="F16">
        <v>101</v>
      </c>
      <c r="G16">
        <f t="shared" ref="G16:G21" si="9">(F16/E16)*100</f>
        <v>51.010101010101003</v>
      </c>
      <c r="H16">
        <v>97</v>
      </c>
      <c r="I16">
        <f t="shared" ref="I16:I21" si="10">(H16/E16)*100</f>
        <v>48.98989898989899</v>
      </c>
      <c r="J16">
        <f t="shared" ref="J16:J21" si="11">F16/H16</f>
        <v>1.0412371134020619</v>
      </c>
      <c r="K16">
        <f t="shared" ref="K16:K21" si="12">SUM(C16,F16,H16)</f>
        <v>217</v>
      </c>
      <c r="L16">
        <f t="shared" ref="L16:L21" si="13">B16-K16</f>
        <v>3</v>
      </c>
      <c r="R16" t="s">
        <v>83</v>
      </c>
      <c r="S16" t="s">
        <v>59</v>
      </c>
      <c r="U16">
        <v>34</v>
      </c>
    </row>
    <row r="17" spans="1:21" x14ac:dyDescent="0.25">
      <c r="A17" t="s">
        <v>57</v>
      </c>
      <c r="B17">
        <v>225</v>
      </c>
      <c r="C17">
        <v>40</v>
      </c>
      <c r="D17">
        <f t="shared" si="7"/>
        <v>17.777777777777779</v>
      </c>
      <c r="E17">
        <f t="shared" si="8"/>
        <v>184</v>
      </c>
      <c r="F17">
        <v>98</v>
      </c>
      <c r="G17">
        <f t="shared" si="9"/>
        <v>53.260869565217398</v>
      </c>
      <c r="H17">
        <v>86</v>
      </c>
      <c r="I17">
        <f t="shared" si="10"/>
        <v>46.739130434782609</v>
      </c>
      <c r="J17">
        <f t="shared" si="11"/>
        <v>1.1395348837209303</v>
      </c>
      <c r="K17">
        <f t="shared" si="12"/>
        <v>224</v>
      </c>
      <c r="L17">
        <f t="shared" si="13"/>
        <v>1</v>
      </c>
      <c r="R17" t="s">
        <v>84</v>
      </c>
      <c r="S17" t="s">
        <v>59</v>
      </c>
      <c r="U17">
        <v>49</v>
      </c>
    </row>
    <row r="18" spans="1:21" x14ac:dyDescent="0.25">
      <c r="A18" t="s">
        <v>56</v>
      </c>
      <c r="B18">
        <v>225</v>
      </c>
      <c r="C18">
        <v>26</v>
      </c>
      <c r="D18">
        <f t="shared" si="7"/>
        <v>11.555555555555555</v>
      </c>
      <c r="E18">
        <f t="shared" si="8"/>
        <v>197</v>
      </c>
      <c r="F18">
        <v>96</v>
      </c>
      <c r="G18">
        <f t="shared" si="9"/>
        <v>48.73096446700508</v>
      </c>
      <c r="H18">
        <v>101</v>
      </c>
      <c r="I18">
        <f t="shared" si="10"/>
        <v>51.26903553299492</v>
      </c>
      <c r="J18">
        <f t="shared" si="11"/>
        <v>0.95049504950495045</v>
      </c>
      <c r="K18">
        <f t="shared" si="12"/>
        <v>223</v>
      </c>
      <c r="L18">
        <f t="shared" si="13"/>
        <v>2</v>
      </c>
      <c r="R18" t="s">
        <v>82</v>
      </c>
      <c r="S18" t="s">
        <v>58</v>
      </c>
      <c r="U18">
        <v>27</v>
      </c>
    </row>
    <row r="19" spans="1:21" x14ac:dyDescent="0.25">
      <c r="A19" t="s">
        <v>59</v>
      </c>
      <c r="B19">
        <v>120</v>
      </c>
      <c r="C19">
        <v>34</v>
      </c>
      <c r="D19">
        <f t="shared" si="7"/>
        <v>28.333333333333332</v>
      </c>
      <c r="E19">
        <f t="shared" si="8"/>
        <v>84</v>
      </c>
      <c r="F19">
        <v>41</v>
      </c>
      <c r="G19">
        <f t="shared" si="9"/>
        <v>48.80952380952381</v>
      </c>
      <c r="H19">
        <v>43</v>
      </c>
      <c r="I19">
        <f t="shared" si="10"/>
        <v>51.19047619047619</v>
      </c>
      <c r="J19">
        <f t="shared" si="11"/>
        <v>0.95348837209302328</v>
      </c>
      <c r="K19">
        <f t="shared" si="12"/>
        <v>118</v>
      </c>
      <c r="L19">
        <f t="shared" si="13"/>
        <v>2</v>
      </c>
      <c r="R19" t="s">
        <v>83</v>
      </c>
      <c r="S19" t="s">
        <v>58</v>
      </c>
      <c r="U19">
        <v>20</v>
      </c>
    </row>
    <row r="20" spans="1:21" x14ac:dyDescent="0.25">
      <c r="A20" t="s">
        <v>58</v>
      </c>
      <c r="B20">
        <v>55</v>
      </c>
      <c r="C20">
        <v>20</v>
      </c>
      <c r="D20">
        <f t="shared" si="7"/>
        <v>36.363636363636367</v>
      </c>
      <c r="E20">
        <f t="shared" si="8"/>
        <v>35</v>
      </c>
      <c r="F20">
        <v>15</v>
      </c>
      <c r="G20">
        <f t="shared" si="9"/>
        <v>42.857142857142854</v>
      </c>
      <c r="H20">
        <v>20</v>
      </c>
      <c r="I20">
        <f t="shared" si="10"/>
        <v>57.142857142857139</v>
      </c>
      <c r="J20">
        <f t="shared" si="11"/>
        <v>0.75</v>
      </c>
      <c r="K20">
        <f t="shared" si="12"/>
        <v>55</v>
      </c>
      <c r="L20">
        <f t="shared" si="13"/>
        <v>0</v>
      </c>
      <c r="R20" t="s">
        <v>84</v>
      </c>
      <c r="S20" t="s">
        <v>58</v>
      </c>
      <c r="U20">
        <v>36</v>
      </c>
    </row>
    <row r="21" spans="1:21" x14ac:dyDescent="0.25">
      <c r="A21" t="s">
        <v>60</v>
      </c>
      <c r="B21">
        <v>165</v>
      </c>
      <c r="C21">
        <v>36</v>
      </c>
      <c r="D21">
        <f t="shared" si="7"/>
        <v>21.818181818181817</v>
      </c>
      <c r="E21">
        <f t="shared" si="8"/>
        <v>123</v>
      </c>
      <c r="F21">
        <v>57</v>
      </c>
      <c r="G21">
        <f t="shared" si="9"/>
        <v>46.341463414634148</v>
      </c>
      <c r="H21">
        <v>66</v>
      </c>
      <c r="I21">
        <f t="shared" si="10"/>
        <v>53.658536585365859</v>
      </c>
      <c r="J21">
        <f t="shared" si="11"/>
        <v>0.86363636363636365</v>
      </c>
      <c r="K21">
        <f t="shared" si="12"/>
        <v>159</v>
      </c>
      <c r="L21">
        <f t="shared" si="13"/>
        <v>6</v>
      </c>
      <c r="R21" t="s">
        <v>82</v>
      </c>
      <c r="S21" t="s">
        <v>60</v>
      </c>
      <c r="U21">
        <v>31</v>
      </c>
    </row>
    <row r="22" spans="1:21" x14ac:dyDescent="0.25">
      <c r="R22" t="s">
        <v>83</v>
      </c>
      <c r="S22" t="s">
        <v>60</v>
      </c>
      <c r="U22">
        <v>36</v>
      </c>
    </row>
    <row r="23" spans="1:21" x14ac:dyDescent="0.25">
      <c r="R23" t="s">
        <v>84</v>
      </c>
      <c r="S23" t="s">
        <v>60</v>
      </c>
      <c r="U23">
        <v>132</v>
      </c>
    </row>
    <row r="24" spans="1:21" x14ac:dyDescent="0.25">
      <c r="C24" t="s">
        <v>89</v>
      </c>
      <c r="R24" t="s">
        <v>82</v>
      </c>
      <c r="S24" t="s">
        <v>55</v>
      </c>
      <c r="T24" t="s">
        <v>85</v>
      </c>
      <c r="U24">
        <v>65</v>
      </c>
    </row>
    <row r="25" spans="1:21" x14ac:dyDescent="0.25">
      <c r="A25" t="s">
        <v>4</v>
      </c>
      <c r="B25" t="s">
        <v>93</v>
      </c>
      <c r="C25" t="s">
        <v>90</v>
      </c>
      <c r="D25" t="s">
        <v>94</v>
      </c>
      <c r="E25" t="s">
        <v>95</v>
      </c>
      <c r="F25" t="s">
        <v>91</v>
      </c>
      <c r="G25" t="s">
        <v>96</v>
      </c>
      <c r="H25" t="s">
        <v>92</v>
      </c>
      <c r="I25" t="s">
        <v>97</v>
      </c>
      <c r="J25" t="s">
        <v>98</v>
      </c>
      <c r="K25" t="s">
        <v>101</v>
      </c>
      <c r="L25" t="s">
        <v>102</v>
      </c>
      <c r="R25" t="s">
        <v>83</v>
      </c>
      <c r="S25" t="s">
        <v>55</v>
      </c>
      <c r="T25" t="s">
        <v>85</v>
      </c>
      <c r="U25">
        <v>57</v>
      </c>
    </row>
    <row r="26" spans="1:21" x14ac:dyDescent="0.25">
      <c r="A26" t="s">
        <v>55</v>
      </c>
      <c r="B26">
        <v>150</v>
      </c>
      <c r="C26">
        <v>16</v>
      </c>
      <c r="D26">
        <f>(C26/B26)*100</f>
        <v>10.666666666666668</v>
      </c>
      <c r="E26">
        <f>F26+H26</f>
        <v>130</v>
      </c>
      <c r="F26">
        <v>54</v>
      </c>
      <c r="G26">
        <f>(F26/E26)*100</f>
        <v>41.53846153846154</v>
      </c>
      <c r="H26">
        <v>76</v>
      </c>
      <c r="I26">
        <f>(H26/E26)*100</f>
        <v>58.461538461538467</v>
      </c>
      <c r="J26">
        <f>F26/H26</f>
        <v>0.71052631578947367</v>
      </c>
      <c r="K26">
        <f>SUM(C26,F26,H26)</f>
        <v>146</v>
      </c>
      <c r="L26">
        <f>B26-K26</f>
        <v>4</v>
      </c>
      <c r="R26" t="s">
        <v>84</v>
      </c>
      <c r="S26" t="s">
        <v>55</v>
      </c>
      <c r="T26" t="s">
        <v>85</v>
      </c>
      <c r="U26">
        <v>54</v>
      </c>
    </row>
    <row r="27" spans="1:21" x14ac:dyDescent="0.25">
      <c r="A27" t="s">
        <v>54</v>
      </c>
      <c r="B27">
        <v>220</v>
      </c>
      <c r="C27">
        <v>32</v>
      </c>
      <c r="D27">
        <f t="shared" ref="D27:D32" si="14">(C27/B27)*100</f>
        <v>14.545454545454545</v>
      </c>
      <c r="E27">
        <f t="shared" ref="E27:E32" si="15">F27+H27</f>
        <v>179</v>
      </c>
      <c r="F27">
        <v>85</v>
      </c>
      <c r="G27">
        <f t="shared" ref="G27:G32" si="16">(F27/E27)*100</f>
        <v>47.486033519553075</v>
      </c>
      <c r="H27">
        <v>94</v>
      </c>
      <c r="I27">
        <f t="shared" ref="I27:I32" si="17">(H27/E27)*100</f>
        <v>52.513966480446925</v>
      </c>
      <c r="J27">
        <f t="shared" ref="J27:J32" si="18">F27/H27</f>
        <v>0.9042553191489362</v>
      </c>
      <c r="K27">
        <f t="shared" ref="K27:K32" si="19">SUM(C27,F27,H27)</f>
        <v>211</v>
      </c>
      <c r="L27">
        <f t="shared" ref="L27:L32" si="20">B27-K27</f>
        <v>9</v>
      </c>
      <c r="R27" t="s">
        <v>82</v>
      </c>
      <c r="S27" t="s">
        <v>54</v>
      </c>
      <c r="T27" t="s">
        <v>85</v>
      </c>
      <c r="U27">
        <v>88</v>
      </c>
    </row>
    <row r="28" spans="1:21" x14ac:dyDescent="0.25">
      <c r="A28" t="s">
        <v>57</v>
      </c>
      <c r="B28">
        <v>225</v>
      </c>
      <c r="C28">
        <v>82</v>
      </c>
      <c r="D28">
        <f t="shared" si="14"/>
        <v>36.444444444444443</v>
      </c>
      <c r="E28">
        <f t="shared" si="15"/>
        <v>141</v>
      </c>
      <c r="F28">
        <v>65</v>
      </c>
      <c r="G28">
        <f t="shared" si="16"/>
        <v>46.099290780141843</v>
      </c>
      <c r="H28">
        <v>76</v>
      </c>
      <c r="I28">
        <f t="shared" si="17"/>
        <v>53.900709219858157</v>
      </c>
      <c r="J28">
        <f t="shared" si="18"/>
        <v>0.85526315789473684</v>
      </c>
      <c r="K28">
        <f t="shared" si="19"/>
        <v>223</v>
      </c>
      <c r="L28">
        <f t="shared" si="20"/>
        <v>2</v>
      </c>
      <c r="R28" t="s">
        <v>83</v>
      </c>
      <c r="S28" t="s">
        <v>54</v>
      </c>
      <c r="T28" t="s">
        <v>85</v>
      </c>
      <c r="U28">
        <v>101</v>
      </c>
    </row>
    <row r="29" spans="1:21" x14ac:dyDescent="0.25">
      <c r="A29" t="s">
        <v>56</v>
      </c>
      <c r="B29">
        <v>225</v>
      </c>
      <c r="C29">
        <v>62</v>
      </c>
      <c r="D29">
        <f t="shared" si="14"/>
        <v>27.555555555555557</v>
      </c>
      <c r="E29">
        <f t="shared" si="15"/>
        <v>160</v>
      </c>
      <c r="F29">
        <v>82</v>
      </c>
      <c r="G29">
        <f t="shared" si="16"/>
        <v>51.249999999999993</v>
      </c>
      <c r="H29">
        <v>78</v>
      </c>
      <c r="I29">
        <f t="shared" si="17"/>
        <v>48.75</v>
      </c>
      <c r="J29">
        <f t="shared" si="18"/>
        <v>1.0512820512820513</v>
      </c>
      <c r="K29">
        <f t="shared" si="19"/>
        <v>222</v>
      </c>
      <c r="L29">
        <f t="shared" si="20"/>
        <v>3</v>
      </c>
      <c r="R29" t="s">
        <v>84</v>
      </c>
      <c r="S29" t="s">
        <v>54</v>
      </c>
      <c r="T29" t="s">
        <v>85</v>
      </c>
      <c r="U29">
        <v>85</v>
      </c>
    </row>
    <row r="30" spans="1:21" x14ac:dyDescent="0.25">
      <c r="A30" t="s">
        <v>59</v>
      </c>
      <c r="B30">
        <v>120</v>
      </c>
      <c r="C30">
        <v>49</v>
      </c>
      <c r="D30">
        <f t="shared" si="14"/>
        <v>40.833333333333336</v>
      </c>
      <c r="E30">
        <f t="shared" si="15"/>
        <v>71</v>
      </c>
      <c r="F30">
        <v>27</v>
      </c>
      <c r="G30">
        <f t="shared" si="16"/>
        <v>38.028169014084504</v>
      </c>
      <c r="H30">
        <v>44</v>
      </c>
      <c r="I30">
        <f t="shared" si="17"/>
        <v>61.971830985915489</v>
      </c>
      <c r="J30">
        <f t="shared" si="18"/>
        <v>0.61363636363636365</v>
      </c>
      <c r="K30">
        <f t="shared" si="19"/>
        <v>120</v>
      </c>
      <c r="L30">
        <f t="shared" si="20"/>
        <v>0</v>
      </c>
      <c r="R30" t="s">
        <v>82</v>
      </c>
      <c r="S30" t="s">
        <v>57</v>
      </c>
      <c r="T30" t="s">
        <v>85</v>
      </c>
      <c r="U30">
        <v>89</v>
      </c>
    </row>
    <row r="31" spans="1:21" x14ac:dyDescent="0.25">
      <c r="A31" t="s">
        <v>58</v>
      </c>
      <c r="B31">
        <v>60</v>
      </c>
      <c r="C31">
        <v>36</v>
      </c>
      <c r="D31">
        <f t="shared" si="14"/>
        <v>60</v>
      </c>
      <c r="E31">
        <f t="shared" si="15"/>
        <v>24</v>
      </c>
      <c r="F31">
        <v>10</v>
      </c>
      <c r="G31">
        <f t="shared" si="16"/>
        <v>41.666666666666671</v>
      </c>
      <c r="H31">
        <v>14</v>
      </c>
      <c r="I31">
        <f t="shared" si="17"/>
        <v>58.333333333333336</v>
      </c>
      <c r="J31">
        <f t="shared" si="18"/>
        <v>0.7142857142857143</v>
      </c>
      <c r="K31">
        <f t="shared" si="19"/>
        <v>60</v>
      </c>
      <c r="L31">
        <f t="shared" si="20"/>
        <v>0</v>
      </c>
      <c r="R31" t="s">
        <v>83</v>
      </c>
      <c r="S31" t="s">
        <v>57</v>
      </c>
      <c r="T31" t="s">
        <v>85</v>
      </c>
      <c r="U31">
        <v>98</v>
      </c>
    </row>
    <row r="32" spans="1:21" x14ac:dyDescent="0.25">
      <c r="A32" t="s">
        <v>60</v>
      </c>
      <c r="B32">
        <v>165</v>
      </c>
      <c r="C32">
        <v>132</v>
      </c>
      <c r="D32">
        <f t="shared" si="14"/>
        <v>80</v>
      </c>
      <c r="E32">
        <f t="shared" si="15"/>
        <v>33</v>
      </c>
      <c r="F32">
        <v>16</v>
      </c>
      <c r="G32">
        <f t="shared" si="16"/>
        <v>48.484848484848484</v>
      </c>
      <c r="H32">
        <v>17</v>
      </c>
      <c r="I32">
        <f t="shared" si="17"/>
        <v>51.515151515151516</v>
      </c>
      <c r="J32">
        <f t="shared" si="18"/>
        <v>0.94117647058823528</v>
      </c>
      <c r="K32">
        <f t="shared" si="19"/>
        <v>165</v>
      </c>
      <c r="L32">
        <f t="shared" si="20"/>
        <v>0</v>
      </c>
      <c r="R32" t="s">
        <v>84</v>
      </c>
      <c r="S32" t="s">
        <v>57</v>
      </c>
      <c r="T32" t="s">
        <v>85</v>
      </c>
      <c r="U32">
        <v>65</v>
      </c>
    </row>
    <row r="33" spans="18:21" x14ac:dyDescent="0.25">
      <c r="R33" t="s">
        <v>82</v>
      </c>
      <c r="S33" t="s">
        <v>56</v>
      </c>
      <c r="T33" t="s">
        <v>85</v>
      </c>
      <c r="U33">
        <v>102</v>
      </c>
    </row>
    <row r="34" spans="18:21" x14ac:dyDescent="0.25">
      <c r="R34" t="s">
        <v>83</v>
      </c>
      <c r="S34" t="s">
        <v>56</v>
      </c>
      <c r="T34" t="s">
        <v>85</v>
      </c>
      <c r="U34">
        <v>96</v>
      </c>
    </row>
    <row r="35" spans="18:21" x14ac:dyDescent="0.25">
      <c r="R35" t="s">
        <v>84</v>
      </c>
      <c r="S35" t="s">
        <v>56</v>
      </c>
      <c r="T35" t="s">
        <v>85</v>
      </c>
      <c r="U35">
        <v>82</v>
      </c>
    </row>
    <row r="36" spans="18:21" x14ac:dyDescent="0.25">
      <c r="R36" t="s">
        <v>82</v>
      </c>
      <c r="S36" t="s">
        <v>59</v>
      </c>
      <c r="T36" t="s">
        <v>85</v>
      </c>
      <c r="U36">
        <v>45</v>
      </c>
    </row>
    <row r="37" spans="18:21" x14ac:dyDescent="0.25">
      <c r="R37" t="s">
        <v>83</v>
      </c>
      <c r="S37" t="s">
        <v>59</v>
      </c>
      <c r="T37" t="s">
        <v>85</v>
      </c>
      <c r="U37">
        <v>41</v>
      </c>
    </row>
    <row r="38" spans="18:21" x14ac:dyDescent="0.25">
      <c r="R38" t="s">
        <v>84</v>
      </c>
      <c r="S38" t="s">
        <v>59</v>
      </c>
      <c r="T38" t="s">
        <v>85</v>
      </c>
      <c r="U38">
        <v>27</v>
      </c>
    </row>
    <row r="39" spans="18:21" x14ac:dyDescent="0.25">
      <c r="R39" t="s">
        <v>82</v>
      </c>
      <c r="S39" t="s">
        <v>58</v>
      </c>
      <c r="T39" t="s">
        <v>85</v>
      </c>
      <c r="U39">
        <v>18</v>
      </c>
    </row>
    <row r="40" spans="18:21" x14ac:dyDescent="0.25">
      <c r="R40" t="s">
        <v>83</v>
      </c>
      <c r="S40" t="s">
        <v>58</v>
      </c>
      <c r="T40" t="s">
        <v>85</v>
      </c>
      <c r="U40">
        <v>15</v>
      </c>
    </row>
    <row r="41" spans="18:21" x14ac:dyDescent="0.25">
      <c r="R41" t="s">
        <v>84</v>
      </c>
      <c r="S41" t="s">
        <v>58</v>
      </c>
      <c r="T41" t="s">
        <v>85</v>
      </c>
      <c r="U41">
        <v>10</v>
      </c>
    </row>
    <row r="42" spans="18:21" x14ac:dyDescent="0.25">
      <c r="R42" t="s">
        <v>82</v>
      </c>
      <c r="S42" t="s">
        <v>60</v>
      </c>
      <c r="T42" t="s">
        <v>85</v>
      </c>
      <c r="U42">
        <v>66</v>
      </c>
    </row>
    <row r="43" spans="18:21" x14ac:dyDescent="0.25">
      <c r="R43" t="s">
        <v>83</v>
      </c>
      <c r="S43" t="s">
        <v>60</v>
      </c>
      <c r="T43" t="s">
        <v>85</v>
      </c>
      <c r="U43">
        <v>57</v>
      </c>
    </row>
    <row r="44" spans="18:21" x14ac:dyDescent="0.25">
      <c r="R44" t="s">
        <v>84</v>
      </c>
      <c r="S44" t="s">
        <v>60</v>
      </c>
      <c r="T44" t="s">
        <v>85</v>
      </c>
      <c r="U44">
        <v>16</v>
      </c>
    </row>
    <row r="45" spans="18:21" x14ac:dyDescent="0.25">
      <c r="R45" t="s">
        <v>82</v>
      </c>
      <c r="S45" t="s">
        <v>55</v>
      </c>
      <c r="T45" t="s">
        <v>86</v>
      </c>
      <c r="U45">
        <v>69</v>
      </c>
    </row>
    <row r="46" spans="18:21" x14ac:dyDescent="0.25">
      <c r="R46" t="s">
        <v>83</v>
      </c>
      <c r="S46" t="s">
        <v>55</v>
      </c>
      <c r="T46" t="s">
        <v>86</v>
      </c>
      <c r="U46">
        <v>78</v>
      </c>
    </row>
    <row r="47" spans="18:21" x14ac:dyDescent="0.25">
      <c r="R47" t="s">
        <v>84</v>
      </c>
      <c r="S47" t="s">
        <v>55</v>
      </c>
      <c r="T47" t="s">
        <v>86</v>
      </c>
      <c r="U47">
        <v>76</v>
      </c>
    </row>
    <row r="48" spans="18:21" x14ac:dyDescent="0.25">
      <c r="R48" t="s">
        <v>82</v>
      </c>
      <c r="S48" t="s">
        <v>54</v>
      </c>
      <c r="T48" t="s">
        <v>86</v>
      </c>
      <c r="U48">
        <v>110</v>
      </c>
    </row>
    <row r="49" spans="18:21" x14ac:dyDescent="0.25">
      <c r="R49" t="s">
        <v>83</v>
      </c>
      <c r="S49" t="s">
        <v>54</v>
      </c>
      <c r="T49" t="s">
        <v>86</v>
      </c>
      <c r="U49">
        <v>97</v>
      </c>
    </row>
    <row r="50" spans="18:21" x14ac:dyDescent="0.25">
      <c r="R50" t="s">
        <v>84</v>
      </c>
      <c r="S50" t="s">
        <v>54</v>
      </c>
      <c r="T50" t="s">
        <v>86</v>
      </c>
      <c r="U50">
        <v>94</v>
      </c>
    </row>
    <row r="51" spans="18:21" x14ac:dyDescent="0.25">
      <c r="R51" t="s">
        <v>82</v>
      </c>
      <c r="S51" t="s">
        <v>57</v>
      </c>
      <c r="T51" t="s">
        <v>86</v>
      </c>
      <c r="U51">
        <v>92</v>
      </c>
    </row>
    <row r="52" spans="18:21" x14ac:dyDescent="0.25">
      <c r="R52" t="s">
        <v>83</v>
      </c>
      <c r="S52" t="s">
        <v>57</v>
      </c>
      <c r="T52" t="s">
        <v>86</v>
      </c>
      <c r="U52">
        <v>86</v>
      </c>
    </row>
    <row r="53" spans="18:21" x14ac:dyDescent="0.25">
      <c r="R53" t="s">
        <v>84</v>
      </c>
      <c r="S53" t="s">
        <v>57</v>
      </c>
      <c r="T53" t="s">
        <v>86</v>
      </c>
      <c r="U53">
        <v>76</v>
      </c>
    </row>
    <row r="54" spans="18:21" x14ac:dyDescent="0.25">
      <c r="R54" t="s">
        <v>82</v>
      </c>
      <c r="S54" t="s">
        <v>56</v>
      </c>
      <c r="T54" t="s">
        <v>86</v>
      </c>
      <c r="U54">
        <v>90</v>
      </c>
    </row>
    <row r="55" spans="18:21" x14ac:dyDescent="0.25">
      <c r="R55" t="s">
        <v>83</v>
      </c>
      <c r="S55" t="s">
        <v>56</v>
      </c>
      <c r="T55" t="s">
        <v>86</v>
      </c>
      <c r="U55">
        <v>101</v>
      </c>
    </row>
    <row r="56" spans="18:21" x14ac:dyDescent="0.25">
      <c r="R56" t="s">
        <v>84</v>
      </c>
      <c r="S56" t="s">
        <v>56</v>
      </c>
      <c r="T56" t="s">
        <v>86</v>
      </c>
      <c r="U56">
        <v>78</v>
      </c>
    </row>
    <row r="57" spans="18:21" x14ac:dyDescent="0.25">
      <c r="R57" t="s">
        <v>82</v>
      </c>
      <c r="S57" t="s">
        <v>59</v>
      </c>
      <c r="T57" t="s">
        <v>86</v>
      </c>
      <c r="U57">
        <v>46</v>
      </c>
    </row>
    <row r="58" spans="18:21" x14ac:dyDescent="0.25">
      <c r="R58" t="s">
        <v>83</v>
      </c>
      <c r="S58" t="s">
        <v>59</v>
      </c>
      <c r="T58" t="s">
        <v>86</v>
      </c>
      <c r="U58">
        <v>43</v>
      </c>
    </row>
    <row r="59" spans="18:21" x14ac:dyDescent="0.25">
      <c r="R59" t="s">
        <v>84</v>
      </c>
      <c r="S59" t="s">
        <v>59</v>
      </c>
      <c r="T59" t="s">
        <v>86</v>
      </c>
      <c r="U59">
        <v>44</v>
      </c>
    </row>
    <row r="60" spans="18:21" x14ac:dyDescent="0.25">
      <c r="R60" t="s">
        <v>82</v>
      </c>
      <c r="S60" t="s">
        <v>58</v>
      </c>
      <c r="T60" t="s">
        <v>86</v>
      </c>
      <c r="U60">
        <v>14</v>
      </c>
    </row>
    <row r="61" spans="18:21" x14ac:dyDescent="0.25">
      <c r="R61" t="s">
        <v>83</v>
      </c>
      <c r="S61" t="s">
        <v>58</v>
      </c>
      <c r="T61" t="s">
        <v>86</v>
      </c>
      <c r="U61">
        <v>20</v>
      </c>
    </row>
    <row r="62" spans="18:21" x14ac:dyDescent="0.25">
      <c r="R62" t="s">
        <v>84</v>
      </c>
      <c r="S62" t="s">
        <v>58</v>
      </c>
      <c r="T62" t="s">
        <v>86</v>
      </c>
      <c r="U62">
        <v>14</v>
      </c>
    </row>
    <row r="63" spans="18:21" x14ac:dyDescent="0.25">
      <c r="R63" t="s">
        <v>82</v>
      </c>
      <c r="S63" t="s">
        <v>60</v>
      </c>
      <c r="T63" t="s">
        <v>86</v>
      </c>
      <c r="U63">
        <v>63</v>
      </c>
    </row>
    <row r="64" spans="18:21" x14ac:dyDescent="0.25">
      <c r="R64" t="s">
        <v>83</v>
      </c>
      <c r="S64" t="s">
        <v>60</v>
      </c>
      <c r="T64" t="s">
        <v>86</v>
      </c>
      <c r="U64">
        <v>66</v>
      </c>
    </row>
    <row r="65" spans="18:21" x14ac:dyDescent="0.25">
      <c r="R65" t="s">
        <v>84</v>
      </c>
      <c r="S65" t="s">
        <v>60</v>
      </c>
      <c r="T65" t="s">
        <v>86</v>
      </c>
      <c r="U65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file definitions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Virginia.Chu</dc:creator>
  <cp:lastModifiedBy>Virginia.Chu</cp:lastModifiedBy>
  <cp:lastPrinted>2017-05-24T13:45:34Z</cp:lastPrinted>
  <dcterms:created xsi:type="dcterms:W3CDTF">2017-03-31T13:16:52Z</dcterms:created>
  <dcterms:modified xsi:type="dcterms:W3CDTF">2017-08-28T14:47:27Z</dcterms:modified>
</cp:coreProperties>
</file>