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xWindow="0" yWindow="0" windowWidth="21765" windowHeight="10245" firstSheet="6" activeTab="11"/>
  </bookViews>
  <sheets>
    <sheet name="First descriptive table" sheetId="2" r:id="rId1"/>
    <sheet name="Counts of survivng adults" sheetId="1" r:id="rId2"/>
    <sheet name="Total samples input" sheetId="3" r:id="rId3"/>
    <sheet name="Total table" sheetId="4" r:id="rId4"/>
    <sheet name="Total survive csv" sheetId="5" r:id="rId5"/>
    <sheet name="Sheet7" sheetId="7" r:id="rId6"/>
    <sheet name="Sheet1" sheetId="13" r:id="rId7"/>
    <sheet name="Contingency table results" sheetId="6" r:id="rId8"/>
    <sheet name="Emergence time" sheetId="8" r:id="rId9"/>
    <sheet name="AdRate" sheetId="9" r:id="rId10"/>
    <sheet name="LarvRate" sheetId="10" r:id="rId11"/>
    <sheet name="AL" sheetId="11" r:id="rId12"/>
    <sheet name="Winglength" sheetId="12" r:id="rId13"/>
    <sheet name="Cox regression" sheetId="14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2" l="1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51" i="12"/>
  <c r="P6" i="14" l="1"/>
  <c r="V7" i="14"/>
  <c r="V8" i="14"/>
  <c r="V9" i="14"/>
  <c r="U7" i="14"/>
  <c r="U8" i="14"/>
  <c r="U9" i="14"/>
  <c r="V6" i="14"/>
  <c r="U6" i="14"/>
  <c r="L7" i="14"/>
  <c r="I8" i="14"/>
  <c r="I9" i="14"/>
  <c r="I10" i="14"/>
  <c r="H8" i="14"/>
  <c r="H9" i="14"/>
  <c r="H10" i="14"/>
  <c r="I7" i="14"/>
  <c r="H7" i="14"/>
  <c r="P7" i="14" l="1"/>
  <c r="E29" i="4" l="1"/>
  <c r="G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8" i="4"/>
  <c r="U18" i="4"/>
  <c r="V18" i="4"/>
  <c r="U19" i="4"/>
  <c r="V19" i="4"/>
  <c r="U20" i="4"/>
  <c r="V20" i="4"/>
  <c r="U21" i="4"/>
  <c r="V21" i="4"/>
  <c r="U22" i="4"/>
  <c r="V22" i="4"/>
  <c r="U23" i="4"/>
  <c r="V23" i="4"/>
  <c r="V17" i="4"/>
  <c r="U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T17" i="4"/>
  <c r="S17" i="4"/>
  <c r="R17" i="4"/>
  <c r="Q18" i="4"/>
  <c r="Q19" i="4"/>
  <c r="Q20" i="4"/>
  <c r="Q21" i="4"/>
  <c r="Q22" i="4"/>
  <c r="Q23" i="4"/>
  <c r="Q17" i="4"/>
  <c r="J19" i="4"/>
  <c r="J20" i="4"/>
  <c r="J21" i="4"/>
  <c r="J22" i="4"/>
  <c r="J23" i="4"/>
  <c r="J24" i="4"/>
  <c r="J18" i="4"/>
  <c r="I19" i="4"/>
  <c r="I20" i="4"/>
  <c r="I21" i="4"/>
  <c r="I22" i="4"/>
  <c r="I23" i="4"/>
  <c r="I24" i="4"/>
  <c r="I18" i="4"/>
  <c r="H19" i="4"/>
  <c r="H20" i="4"/>
  <c r="H21" i="4"/>
  <c r="H22" i="4"/>
  <c r="H23" i="4"/>
  <c r="H24" i="4"/>
  <c r="H18" i="4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5" i="1"/>
</calcChain>
</file>

<file path=xl/sharedStrings.xml><?xml version="1.0" encoding="utf-8"?>
<sst xmlns="http://schemas.openxmlformats.org/spreadsheetml/2006/main" count="1412" uniqueCount="149">
  <si>
    <t>LOC</t>
  </si>
  <si>
    <t>TEMP</t>
  </si>
  <si>
    <t>sex</t>
  </si>
  <si>
    <t>x</t>
  </si>
  <si>
    <t>ARS</t>
  </si>
  <si>
    <t>A</t>
  </si>
  <si>
    <t>APR</t>
  </si>
  <si>
    <t>RPV</t>
  </si>
  <si>
    <t>RMO</t>
  </si>
  <si>
    <t>TLC</t>
  </si>
  <si>
    <t>TPN</t>
  </si>
  <si>
    <t>SJU</t>
  </si>
  <si>
    <t>B</t>
  </si>
  <si>
    <t>C</t>
  </si>
  <si>
    <t>F</t>
  </si>
  <si>
    <t>M</t>
  </si>
  <si>
    <t>Surviving adults</t>
  </si>
  <si>
    <t>Number of surviving adults by sex, location and temp</t>
  </si>
  <si>
    <t>tab1&lt;-aggregate (lifehistshort$Death_stat, list (LOC= lifehistshort$Locality, TEMP= lifehistshort$Temp_let, sex=lifehistshort$Sex),sum)</t>
  </si>
  <si>
    <t>Total samples by temp and locality</t>
  </si>
  <si>
    <t>tab2&lt;-aggregate (lifehistshort$Locality, list (LOC= lifehistshort$Locality, TEMP= lifehistshort$Temp_let),length)</t>
  </si>
  <si>
    <t>Locality</t>
  </si>
  <si>
    <t>Input</t>
  </si>
  <si>
    <t>Adults</t>
  </si>
  <si>
    <t>Total</t>
  </si>
  <si>
    <t xml:space="preserve">In </t>
  </si>
  <si>
    <t>adults</t>
  </si>
  <si>
    <t>Overall</t>
  </si>
  <si>
    <t>Female</t>
  </si>
  <si>
    <t>Male</t>
  </si>
  <si>
    <t>Temperature</t>
  </si>
  <si>
    <t xml:space="preserve">Male </t>
  </si>
  <si>
    <t>Died</t>
  </si>
  <si>
    <t>died</t>
  </si>
  <si>
    <t xml:space="preserve">        7-sample test for equality of proportions without continuity correction</t>
  </si>
  <si>
    <t>data:  table(lifehistshort$Locality, lifehistshort$Sex1)</t>
  </si>
  <si>
    <t>X-squared = 5.6509, df = 6, p-value = 0.4634</t>
  </si>
  <si>
    <t>alternative hypothesis: two.sided</t>
  </si>
  <si>
    <t>sample estimates:</t>
  </si>
  <si>
    <t xml:space="preserve">   prop 1    prop 2    prop 3    prop 4    prop 5    prop 6    prop 7 </t>
  </si>
  <si>
    <t xml:space="preserve">0.4411028 0.4765217 0.4980237 0.5100182 0.4574899 0.4725275 0.4877193 </t>
  </si>
  <si>
    <t>LOCALITY DOESN'T HAVE A DIFFERENCE IN SURVINING MALES OR FEMALES</t>
  </si>
  <si>
    <t xml:space="preserve">        3-sample test for equality of proportions without continuity correction</t>
  </si>
  <si>
    <t>data:  table(lifehistshort$Temp_let, lifehistshort$Sex1)</t>
  </si>
  <si>
    <t>X-squared = 2.1169, df = 2, p-value = 0.347</t>
  </si>
  <si>
    <t xml:space="preserve">   prop 1    prop 2    prop 3 </t>
  </si>
  <si>
    <t xml:space="preserve">0.4937370 0.4864017 0.4593496 </t>
  </si>
  <si>
    <t>TEMPERATURE DOESN'T HAVE A DIFFERENCE IN SURVINING MALES OR FEMALES</t>
  </si>
  <si>
    <t>Status</t>
  </si>
  <si>
    <t>Alive</t>
  </si>
  <si>
    <t>Dead</t>
  </si>
  <si>
    <t>Count</t>
  </si>
  <si>
    <t>data.xtabs=xtabs(Count~Locality+Temperature+Status, data=data)</t>
  </si>
  <si>
    <t>ftable(data.xtabs)</t>
  </si>
  <si>
    <t>mantelhaen.test(data.xtabs)</t>
  </si>
  <si>
    <t>Cochran-Mantel-Haenszel test</t>
  </si>
  <si>
    <t>data:  data.xtabs</t>
  </si>
  <si>
    <t>Cochran-Mantel-Haenszel M^2 = 12.261, df = 12, p-value = 0.4249</t>
  </si>
  <si>
    <t>NO ASSOCIATION BETWEEN TEMPERATURE AND LOCALITY ON PROPORTION SURVIVING</t>
  </si>
  <si>
    <t>Sex</t>
  </si>
  <si>
    <t>Mean emtime</t>
  </si>
  <si>
    <t>sd</t>
  </si>
  <si>
    <t>Latitude</t>
  </si>
  <si>
    <t>mean</t>
  </si>
  <si>
    <t>Adrate(u)</t>
  </si>
  <si>
    <t xml:space="preserve">mean </t>
  </si>
  <si>
    <t>Biome</t>
  </si>
  <si>
    <t>Ecoregion (State)</t>
  </si>
  <si>
    <t>Latitude (group)</t>
  </si>
  <si>
    <t>Amazonia</t>
  </si>
  <si>
    <t>Cerrado</t>
  </si>
  <si>
    <t>Mata Atlantica</t>
  </si>
  <si>
    <t>Site</t>
  </si>
  <si>
    <t xml:space="preserve">RPV </t>
  </si>
  <si>
    <t xml:space="preserve">TLC </t>
  </si>
  <si>
    <t>-2.864 (1)</t>
  </si>
  <si>
    <t>-3.028 (1)</t>
  </si>
  <si>
    <t>-8.742 (2)</t>
  </si>
  <si>
    <t>-9.223 (2)</t>
  </si>
  <si>
    <t>-10.7 (2)</t>
  </si>
  <si>
    <t>-10.796 (2)</t>
  </si>
  <si>
    <t>-22.611 (3)</t>
  </si>
  <si>
    <t>Imeri (Amazonas)</t>
  </si>
  <si>
    <t>Madeira (Rondonia)</t>
  </si>
  <si>
    <t>Cerrado (Tocantins)</t>
  </si>
  <si>
    <t>Atlantic (Rio de Janeiro)</t>
  </si>
  <si>
    <t>Temperature treatment (°C)</t>
  </si>
  <si>
    <t>Cox regression</t>
  </si>
  <si>
    <t>Factor</t>
  </si>
  <si>
    <t>Hazard reatio [96% CI]</t>
  </si>
  <si>
    <t>P-value</t>
  </si>
  <si>
    <t>Females</t>
  </si>
  <si>
    <t>Latitude group</t>
  </si>
  <si>
    <t>Reference group</t>
  </si>
  <si>
    <t>&lt;2e-16</t>
  </si>
  <si>
    <t>Males</t>
  </si>
  <si>
    <t>20 C</t>
  </si>
  <si>
    <t>24 C</t>
  </si>
  <si>
    <t>28 C</t>
  </si>
  <si>
    <t>Temperature (°C)</t>
  </si>
  <si>
    <t>minus means hazard is less</t>
  </si>
  <si>
    <t>plus means hazards is higher</t>
  </si>
  <si>
    <t>Hazard ratio [95% CI]</t>
  </si>
  <si>
    <t>Coeff</t>
  </si>
  <si>
    <t>cox</t>
  </si>
  <si>
    <t>se</t>
  </si>
  <si>
    <t>+</t>
  </si>
  <si>
    <t>-</t>
  </si>
  <si>
    <t>0.3328 (0.2668, 0.3988)</t>
  </si>
  <si>
    <t>4.7417 (4.6664, 4.817)</t>
  </si>
  <si>
    <t>13.5536 (13.4639, 13.6433)</t>
  </si>
  <si>
    <t>4.8347 (4.7616, 4.9078)</t>
  </si>
  <si>
    <t>13.3491 (13.2645, 13.4337)</t>
  </si>
  <si>
    <t>.326±.0753</t>
  </si>
  <si>
    <t>.454±.0734</t>
  </si>
  <si>
    <t>.356±.084</t>
  </si>
  <si>
    <t>.131±.151</t>
  </si>
  <si>
    <t>.24±.113</t>
  </si>
  <si>
    <t>.221±.199</t>
  </si>
  <si>
    <t>9.08e7±824</t>
  </si>
  <si>
    <t>1.03e8±652</t>
  </si>
  <si>
    <t>481.8±1</t>
  </si>
  <si>
    <t>9.68e7±824</t>
  </si>
  <si>
    <t>1.15e8±652</t>
  </si>
  <si>
    <t>529.9±1</t>
  </si>
  <si>
    <t>State</t>
  </si>
  <si>
    <t>Amazonas</t>
  </si>
  <si>
    <t>Rondonia</t>
  </si>
  <si>
    <t>Tocantins</t>
  </si>
  <si>
    <t>Rio de Janeiro</t>
  </si>
  <si>
    <t>~ Latitude (group)</t>
  </si>
  <si>
    <r>
      <t>-2.9</t>
    </r>
    <r>
      <rPr>
        <sz val="12"/>
        <color theme="1"/>
        <rFont val="Calibri"/>
        <family val="2"/>
      </rPr>
      <t>°</t>
    </r>
    <r>
      <rPr>
        <sz val="12"/>
        <color theme="1"/>
        <rFont val="Arial"/>
        <family val="2"/>
      </rPr>
      <t xml:space="preserve"> (Low)</t>
    </r>
  </si>
  <si>
    <t>-3.0° (Low)</t>
  </si>
  <si>
    <t>-8.7° (Mid)</t>
  </si>
  <si>
    <t>-9.2° (Mid)</t>
  </si>
  <si>
    <t>-10.7° (Mid)</t>
  </si>
  <si>
    <t>-10.8° (Mid)</t>
  </si>
  <si>
    <t>-22.6° (High)</t>
  </si>
  <si>
    <t>(Intercept)           19.4887     0.5866   33.22  &lt; 2e-16 ***</t>
  </si>
  <si>
    <t>Lat_group2             2.1446     0.1790   11.98  &lt; 2e-16 ***</t>
  </si>
  <si>
    <t>Lat_group3             3.7857     0.8606    4.40 1.09e-05 ***</t>
  </si>
  <si>
    <t>Temp_letB             -2.6481     0.1666  -15.90  &lt; 2e-16 ***</t>
  </si>
  <si>
    <t>Temp_letC             -4.6891     0.1599  -29.32  &lt; 2e-16 ***</t>
  </si>
  <si>
    <t>Lat_group2:Temp_letB  -0.7480     0.2265   -3.30 0.000957 ***</t>
  </si>
  <si>
    <t>Lat_group3:Temp_letB  -1.7521     0.3766   -4.65 3.28e-06 ***</t>
  </si>
  <si>
    <t xml:space="preserve">Lat_group2:Temp_letC  -0.3748     0.2223   -1.69 0.091789 .  </t>
  </si>
  <si>
    <t>Lat_group3:Temp_letC  -2.4419     0.4690   -5.21 1.92e-07 ***</t>
  </si>
  <si>
    <t>A=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</si>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</sst>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quotePrefix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/>
    <xf numFmtId="0" fontId="3" fillId="0" borderId="3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2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2" xfId="0" applyFont="1" applyBorder="1"/>
    <xf numFmtId="0" fontId="3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3" fillId="0" borderId="12" xfId="0" applyFont="1" applyBorder="1"/>
    <xf numFmtId="0" fontId="4" fillId="0" borderId="14" xfId="0" applyFont="1" applyBorder="1"/>
    <xf numFmtId="11" fontId="3" fillId="0" borderId="9" xfId="0" applyNumberFormat="1" applyFont="1" applyBorder="1"/>
    <xf numFmtId="0" fontId="6" fillId="0" borderId="1" xfId="0" applyFont="1" applyBorder="1"/>
    <xf numFmtId="0" fontId="6" fillId="0" borderId="9" xfId="0" applyFont="1" applyBorder="1"/>
    <xf numFmtId="0" fontId="4" fillId="0" borderId="12" xfId="0" applyFont="1" applyBorder="1"/>
    <xf numFmtId="11" fontId="3" fillId="0" borderId="12" xfId="0" applyNumberFormat="1" applyFont="1" applyBorder="1"/>
    <xf numFmtId="0" fontId="2" fillId="3" borderId="0" xfId="0" applyFont="1" applyFill="1" applyAlignment="1">
      <alignment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66FF"/>
      <color rgb="FF005828"/>
      <color rgb="FF14CA80"/>
      <color rgb="FF3179ED"/>
      <color rgb="FFE86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C-4847-B382-07544FA053B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C-4847-B382-07544FA053B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C-4847-B382-07544FA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Body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0-4D68-8070-EC2D89E40D2E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0-4D68-8070-EC2D89E40D2E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0-4D68-8070-EC2D89E40D2E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0-4D68-8070-EC2D89E40D2E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0-4D68-8070-EC2D89E40D2E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0-4D68-8070-EC2D89E4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size (wing length (mm))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Wing length (mm)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plus>
            <c:minus>
              <c:numRef>
                <c:f>(Winglength!$M$26,Winglength!$M$29,Winglength!$M$32)</c:f>
                <c:numCache>
                  <c:formatCode>General</c:formatCode>
                  <c:ptCount val="3"/>
                  <c:pt idx="0">
                    <c:v>0.11347702405472999</c:v>
                  </c:pt>
                  <c:pt idx="1">
                    <c:v>0.12832161105786499</c:v>
                  </c:pt>
                  <c:pt idx="2">
                    <c:v>0.12835951716538099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(Winglength!$L$26,Winglength!$L$29,Winglength!$L$32)</c:f>
              <c:numCache>
                <c:formatCode>General</c:formatCode>
                <c:ptCount val="3"/>
                <c:pt idx="0">
                  <c:v>2.7640934579439298</c:v>
                </c:pt>
                <c:pt idx="1">
                  <c:v>2.6032336448598099</c:v>
                </c:pt>
                <c:pt idx="2">
                  <c:v>2.5362213815789501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652-9AC2-B72D926E6CAE}"/>
            </c:ext>
          </c:extLst>
        </c:ser>
        <c:ser>
          <c:idx val="4"/>
          <c:order val="1"/>
          <c:tx>
            <c:v>Mid-latitude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plus>
            <c:minus>
              <c:numRef>
                <c:f>(Winglength!$M$27,Winglength!$M$30,Winglength!$M$33)</c:f>
                <c:numCache>
                  <c:formatCode>General</c:formatCode>
                  <c:ptCount val="3"/>
                  <c:pt idx="0">
                    <c:v>0.129023611415027</c:v>
                  </c:pt>
                  <c:pt idx="1">
                    <c:v>0.13848960162131499</c:v>
                  </c:pt>
                  <c:pt idx="2">
                    <c:v>0.13303904790642701</c:v>
                  </c:pt>
                </c:numCache>
              </c:numRef>
            </c:minus>
          </c:errBars>
          <c:val>
            <c:numRef>
              <c:f>(Winglength!$L$27,Winglength!$L$30,Winglength!$L$33)</c:f>
              <c:numCache>
                <c:formatCode>General</c:formatCode>
                <c:ptCount val="3"/>
                <c:pt idx="0">
                  <c:v>2.8028668556070002</c:v>
                </c:pt>
                <c:pt idx="1">
                  <c:v>2.6663726237855698</c:v>
                </c:pt>
                <c:pt idx="2">
                  <c:v>2.52731891870312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9-4652-9AC2-B72D926E6CAE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plus>
            <c:minus>
              <c:numRef>
                <c:f>(Winglength!$M$28,Winglength!$M$31,Winglength!$M$34)</c:f>
                <c:numCache>
                  <c:formatCode>General</c:formatCode>
                  <c:ptCount val="3"/>
                  <c:pt idx="0">
                    <c:v>0.130238246590203</c:v>
                  </c:pt>
                  <c:pt idx="1">
                    <c:v>0.114023713703277</c:v>
                  </c:pt>
                  <c:pt idx="2">
                    <c:v>0.12088063076415299</c:v>
                  </c:pt>
                </c:numCache>
              </c:numRef>
            </c:minus>
          </c:errBars>
          <c:val>
            <c:numRef>
              <c:f>(Winglength!$L$28,Winglength!$L$31,Winglength!$L$34)</c:f>
              <c:numCache>
                <c:formatCode>General</c:formatCode>
                <c:ptCount val="3"/>
                <c:pt idx="0">
                  <c:v>2.9993307086614198</c:v>
                </c:pt>
                <c:pt idx="1">
                  <c:v>2.77241525423729</c:v>
                </c:pt>
                <c:pt idx="2">
                  <c:v>2.6465757575757598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652-9AC2-B72D926E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</a:t>
                </a:r>
                <a:r>
                  <a:rPr lang="en-US" baseline="0"/>
                  <a:t> length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5-4635-8A73-2CFA9D10094D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plus>
            <c:minus>
              <c:numRef>
                <c:f>Winglength!$G$58:$G$64</c:f>
                <c:numCache>
                  <c:formatCode>General</c:formatCode>
                  <c:ptCount val="7"/>
                  <c:pt idx="0">
                    <c:v>0.11069182776141499</c:v>
                  </c:pt>
                  <c:pt idx="1">
                    <c:v>0.110239404645679</c:v>
                  </c:pt>
                  <c:pt idx="2">
                    <c:v>0.13882151754261299</c:v>
                  </c:pt>
                  <c:pt idx="3">
                    <c:v>0.114780209983717</c:v>
                  </c:pt>
                  <c:pt idx="4">
                    <c:v>0.13301658761576901</c:v>
                  </c:pt>
                  <c:pt idx="5">
                    <c:v>0.14530917524456699</c:v>
                  </c:pt>
                  <c:pt idx="6">
                    <c:v>0.13290690491023599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5-4635-8A73-2CFA9D10094D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trend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5-4635-8A73-2CFA9D10094D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5-4635-8A73-2CFA9D10094D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trend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5-4635-8A73-2CFA9D10094D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55-4635-8A73-2CFA9D10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Wing length increased over latitude regardless of sex or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temperature treatment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Females- 20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20C lin reg 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7117340000000003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Winglength!$F$51:$F$57</c:f>
              <c:numCache>
                <c:formatCode>General</c:formatCode>
                <c:ptCount val="7"/>
                <c:pt idx="0">
                  <c:v>2.7389523809523801</c:v>
                </c:pt>
                <c:pt idx="1">
                  <c:v>2.73818181818182</c:v>
                </c:pt>
                <c:pt idx="2">
                  <c:v>2.7714318181818198</c:v>
                </c:pt>
                <c:pt idx="3">
                  <c:v>2.8000666413799999</c:v>
                </c:pt>
                <c:pt idx="4">
                  <c:v>2.7487619047619001</c:v>
                </c:pt>
                <c:pt idx="5">
                  <c:v>2.7991666666666699</c:v>
                </c:pt>
                <c:pt idx="6">
                  <c:v>3.0195538461538498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A-4C39-BC8E-E9DD27811BFB}"/>
            </c:ext>
          </c:extLst>
        </c:ser>
        <c:ser>
          <c:idx val="1"/>
          <c:order val="1"/>
          <c:tx>
            <c:v>Males-20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Winglength!$F$58:$F$64</c:f>
              <c:numCache>
                <c:formatCode>General</c:formatCode>
                <c:ptCount val="7"/>
                <c:pt idx="0">
                  <c:v>2.7722318840579701</c:v>
                </c:pt>
                <c:pt idx="1">
                  <c:v>2.7967920792079202</c:v>
                </c:pt>
                <c:pt idx="2">
                  <c:v>2.8350444444444398</c:v>
                </c:pt>
                <c:pt idx="3">
                  <c:v>2.8131321328068202</c:v>
                </c:pt>
                <c:pt idx="4">
                  <c:v>2.8090212765957401</c:v>
                </c:pt>
                <c:pt idx="5">
                  <c:v>2.9026153846153799</c:v>
                </c:pt>
                <c:pt idx="6">
                  <c:v>2.9781290322580598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A-4C39-BC8E-E9DD27811BFB}"/>
            </c:ext>
          </c:extLst>
        </c:ser>
        <c:ser>
          <c:idx val="2"/>
          <c:order val="2"/>
          <c:tx>
            <c:v>Female-24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24C lin reg</c:nam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2.5787849999999999"/>
            <c:dispRSqr val="0"/>
            <c:dispEq val="0"/>
          </c:trendline>
          <c:xVal>
            <c:numRef>
              <c:f>Winglength!$A$51:$A$57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Winglength!$F$65:$F$71</c:f>
              <c:numCache>
                <c:formatCode>General</c:formatCode>
                <c:ptCount val="7"/>
                <c:pt idx="0">
                  <c:v>2.6098035714285701</c:v>
                </c:pt>
                <c:pt idx="1">
                  <c:v>2.5528061224489802</c:v>
                </c:pt>
                <c:pt idx="2">
                  <c:v>2.6240526315789499</c:v>
                </c:pt>
                <c:pt idx="3">
                  <c:v>2.6090687631808498</c:v>
                </c:pt>
                <c:pt idx="4">
                  <c:v>2.66333333333333</c:v>
                </c:pt>
                <c:pt idx="5">
                  <c:v>2.7275</c:v>
                </c:pt>
                <c:pt idx="6">
                  <c:v>2.76981818181818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A-4C39-BC8E-E9DD27811BFB}"/>
            </c:ext>
          </c:extLst>
        </c:ser>
        <c:ser>
          <c:idx val="3"/>
          <c:order val="3"/>
          <c:tx>
            <c:v>Male-24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Winglength!$A$65:$A$71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Winglength!$F$72:$F$78</c:f>
              <c:numCache>
                <c:formatCode>General</c:formatCode>
                <c:ptCount val="7"/>
                <c:pt idx="0">
                  <c:v>2.6530810810810799</c:v>
                </c:pt>
                <c:pt idx="1">
                  <c:v>2.6127526881720402</c:v>
                </c:pt>
                <c:pt idx="2">
                  <c:v>2.6640000000000001</c:v>
                </c:pt>
                <c:pt idx="3">
                  <c:v>2.69397202854082</c:v>
                </c:pt>
                <c:pt idx="4">
                  <c:v>2.7372195121951202</c:v>
                </c:pt>
                <c:pt idx="5">
                  <c:v>2.8380526315789498</c:v>
                </c:pt>
                <c:pt idx="6">
                  <c:v>2.7746825396825399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A-4C39-BC8E-E9DD27811BFB}"/>
            </c:ext>
          </c:extLst>
        </c:ser>
        <c:ser>
          <c:idx val="4"/>
          <c:order val="4"/>
          <c:tx>
            <c:v>Female-28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28C lin reg</c:nam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2.5085350000000002"/>
            <c:dispRSqr val="0"/>
            <c:dispEq val="0"/>
          </c:trendline>
          <c:xVal>
            <c:numRef>
              <c:f>Winglength!$A$79:$A$85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Winglength!$F$79:$F$85</c:f>
              <c:numCache>
                <c:formatCode>General</c:formatCode>
                <c:ptCount val="7"/>
                <c:pt idx="0">
                  <c:v>2.4836481481481498</c:v>
                </c:pt>
                <c:pt idx="1">
                  <c:v>2.5000749999999998</c:v>
                </c:pt>
                <c:pt idx="2">
                  <c:v>2.4615238095238099</c:v>
                </c:pt>
                <c:pt idx="3">
                  <c:v>2.4860619492749998</c:v>
                </c:pt>
                <c:pt idx="4">
                  <c:v>2.51565384615385</c:v>
                </c:pt>
                <c:pt idx="5">
                  <c:v>2.6339999999999999</c:v>
                </c:pt>
                <c:pt idx="6">
                  <c:v>2.6284375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A-4C39-BC8E-E9DD27811BFB}"/>
            </c:ext>
          </c:extLst>
        </c:ser>
        <c:ser>
          <c:idx val="5"/>
          <c:order val="5"/>
          <c:tx>
            <c:v>Male-28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Winglength!$A$86:$A$92</c:f>
              <c:numCache>
                <c:formatCode>General</c:formatCode>
                <c:ptCount val="7"/>
                <c:pt idx="0">
                  <c:v>2.8639999999999999</c:v>
                </c:pt>
                <c:pt idx="1">
                  <c:v>3.028</c:v>
                </c:pt>
                <c:pt idx="2">
                  <c:v>8.7420000000000009</c:v>
                </c:pt>
                <c:pt idx="3">
                  <c:v>9.2230000000000008</c:v>
                </c:pt>
                <c:pt idx="4">
                  <c:v>10.7</c:v>
                </c:pt>
                <c:pt idx="5">
                  <c:v>10.795999999999999</c:v>
                </c:pt>
                <c:pt idx="6">
                  <c:v>22.611000000000001</c:v>
                </c:pt>
              </c:numCache>
            </c:numRef>
          </c:xVal>
          <c:yVal>
            <c:numRef>
              <c:f>Winglength!$F$86:$F$92</c:f>
              <c:numCache>
                <c:formatCode>General</c:formatCode>
                <c:ptCount val="7"/>
                <c:pt idx="0">
                  <c:v>2.57485526315789</c:v>
                </c:pt>
                <c:pt idx="1">
                  <c:v>2.56887777777778</c:v>
                </c:pt>
                <c:pt idx="2">
                  <c:v>2.5235205479452101</c:v>
                </c:pt>
                <c:pt idx="3">
                  <c:v>2.5565134511999998</c:v>
                </c:pt>
                <c:pt idx="4">
                  <c:v>2.5811162790697701</c:v>
                </c:pt>
                <c:pt idx="5">
                  <c:v>2.7027857142857101</c:v>
                </c:pt>
                <c:pt idx="6">
                  <c:v>2.6636470588235301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A-4C39-BC8E-E9DD2781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71344"/>
        <c:axId val="284572000"/>
      </c:scatterChart>
      <c:valAx>
        <c:axId val="28457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Latitude (Southern)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2000"/>
        <c:crosses val="autoZero"/>
        <c:crossBetween val="midCat"/>
      </c:valAx>
      <c:valAx>
        <c:axId val="28457200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Avg. Wing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7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DD7-ADC3-5A132050042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DD7-ADC3-5A132050042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DD7-ADC3-5A132050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 mosquitos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plus>
            <c:min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time'!$J$33,'Emergence time'!$J$36,'Emergence time'!$J$39)</c:f>
              <c:numCache>
                <c:formatCode>General</c:formatCode>
                <c:ptCount val="3"/>
                <c:pt idx="0">
                  <c:v>21.286144578313301</c:v>
                </c:pt>
                <c:pt idx="1">
                  <c:v>17.717717717717701</c:v>
                </c:pt>
                <c:pt idx="2">
                  <c:v>15.352750809061501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858-8041-2858A63D6A4C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plus>
            <c:min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time'!$J$34,'Emergence time'!$J$37,'Emergence time'!$J$40)</c:f>
              <c:numCache>
                <c:formatCode>General</c:formatCode>
                <c:ptCount val="3"/>
                <c:pt idx="0">
                  <c:v>23.891348088531199</c:v>
                </c:pt>
                <c:pt idx="1">
                  <c:v>19.506</c:v>
                </c:pt>
                <c:pt idx="2">
                  <c:v>17.3333333333333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1-4858-8041-2858A63D6A4C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plus>
            <c:min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time'!$J$35,'Emergence time'!$J$38,'Emergence time'!$J$41)</c:f>
              <c:numCache>
                <c:formatCode>General</c:formatCode>
                <c:ptCount val="3"/>
                <c:pt idx="0">
                  <c:v>26.751937984496099</c:v>
                </c:pt>
                <c:pt idx="1">
                  <c:v>21.252032520325201</c:v>
                </c:pt>
                <c:pt idx="2">
                  <c:v>18.060606060606101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1-4858-8041-2858A63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93-4343-A80E-17A9FC821FD4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93-4343-A80E-17A9FC821FD4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93-4343-A80E-17A9FC821FD4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3-4343-A80E-17A9FC821FD4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3179ED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93-4343-A80E-17A9FC821FD4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3-4343-A80E-17A9FC82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preadult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plus>
            <c:min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(AdRate!$L$5,AdRate!$L$11,AdRate!$L$17)</c:f>
              <c:numCache>
                <c:formatCode>General</c:formatCode>
                <c:ptCount val="3"/>
                <c:pt idx="0">
                  <c:v>4.74189216145251E-2</c:v>
                </c:pt>
                <c:pt idx="1">
                  <c:v>5.7649467108571398E-2</c:v>
                </c:pt>
                <c:pt idx="2">
                  <c:v>6.6685181241176505E-2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892-AC8E-0AFAF6BA0B0D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plus>
            <c:min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minus>
          </c:errBars>
          <c:val>
            <c:numRef>
              <c:f>(AdRate!$L$6,AdRate!$L$12,AdRate!$L$18)</c:f>
              <c:numCache>
                <c:formatCode>General</c:formatCode>
                <c:ptCount val="3"/>
                <c:pt idx="0">
                  <c:v>4.2446455419753101E-2</c:v>
                </c:pt>
                <c:pt idx="1">
                  <c:v>5.2361298616000002E-2</c:v>
                </c:pt>
                <c:pt idx="2">
                  <c:v>5.94562195471698E-2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892-AC8E-0AFAF6BA0B0D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plus>
            <c:min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minus>
          </c:errBars>
          <c:val>
            <c:numRef>
              <c:f>(AdRate!$L$7,AdRate!$L$13,AdRate!$L$19)</c:f>
              <c:numCache>
                <c:formatCode>General</c:formatCode>
                <c:ptCount val="3"/>
                <c:pt idx="0">
                  <c:v>3.80354027301587E-2</c:v>
                </c:pt>
                <c:pt idx="1">
                  <c:v>4.9062607878787898E-2</c:v>
                </c:pt>
                <c:pt idx="2">
                  <c:v>5.5645388235294101E-2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892-AC8E-0AFAF6BA0B0D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plus>
            <c:min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(AdRate!$L$2,AdRate!$L$8,AdRate!$L$14)</c:f>
              <c:numCache>
                <c:formatCode>General</c:formatCode>
                <c:ptCount val="3"/>
                <c:pt idx="0">
                  <c:v>4.7459086633986902E-2</c:v>
                </c:pt>
                <c:pt idx="1">
                  <c:v>5.6816826987341799E-2</c:v>
                </c:pt>
                <c:pt idx="2">
                  <c:v>6.5046867856115104E-2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892-AC8E-0AFAF6BA0B0D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plus>
            <c:min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(AdRate!$L$3,AdRate!$L$9,AdRate!$L$15)</c:f>
              <c:numCache>
                <c:formatCode>General</c:formatCode>
                <c:ptCount val="3"/>
                <c:pt idx="0">
                  <c:v>4.2072874566929097E-2</c:v>
                </c:pt>
                <c:pt idx="1">
                  <c:v>5.1746118388000001E-2</c:v>
                </c:pt>
                <c:pt idx="2">
                  <c:v>5.8404710027173901E-2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892-AC8E-0AFAF6BA0B0D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plus>
            <c:min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(AdRate!$L$4,AdRate!$L$10,AdRate!$L$16)</c:f>
              <c:numCache>
                <c:formatCode>General</c:formatCode>
                <c:ptCount val="3"/>
                <c:pt idx="0">
                  <c:v>3.7369987196969698E-2</c:v>
                </c:pt>
                <c:pt idx="1">
                  <c:v>4.64984423859649E-2</c:v>
                </c:pt>
                <c:pt idx="2">
                  <c:v>5.9408962000000003E-2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892-AC8E-0AFAF6BA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(1/emtime)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44F4-B6D8-D9B6B083D71A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5-44F4-B6D8-D9B6B083D71A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5-44F4-B6D8-D9B6B083D71A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5-44F4-B6D8-D9B6B083D71A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5-44F4-B6D8-D9B6B083D71A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5-44F4-B6D8-D9B6B083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 life)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rgbClr val="7030A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plus>
            <c:minus>
              <c:numRef>
                <c:f>(LarvRate!$L$24,LarvRate!$L$27,LarvRate!$L$30)</c:f>
                <c:numCache>
                  <c:formatCode>General</c:formatCode>
                  <c:ptCount val="3"/>
                  <c:pt idx="0">
                    <c:v>5.9603138914077498E-3</c:v>
                  </c:pt>
                  <c:pt idx="1">
                    <c:v>8.5896310528905898E-3</c:v>
                  </c:pt>
                  <c:pt idx="2">
                    <c:v>9.1592622078111308E-3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(LarvRate!$K$24,LarvRate!$K$27,LarvRate!$K$30)</c:f>
              <c:numCache>
                <c:formatCode>General</c:formatCode>
                <c:ptCount val="3"/>
                <c:pt idx="0">
                  <c:v>5.4980408614457799E-2</c:v>
                </c:pt>
                <c:pt idx="1">
                  <c:v>6.4356637345345302E-2</c:v>
                </c:pt>
                <c:pt idx="2">
                  <c:v>7.4087366469255705E-2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5-4B4B-831F-07B62F49AD77}"/>
            </c:ext>
          </c:extLst>
        </c:ser>
        <c:ser>
          <c:idx val="4"/>
          <c:order val="1"/>
          <c:tx>
            <c:v>Mid-latitude</c:v>
          </c:tx>
          <c:spPr>
            <a:solidFill>
              <a:srgbClr val="CC66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plus>
            <c:minus>
              <c:numRef>
                <c:f>(LarvRate!$L$25,LarvRate!$L$28,LarvRate!$L$31)</c:f>
                <c:numCache>
                  <c:formatCode>General</c:formatCode>
                  <c:ptCount val="3"/>
                  <c:pt idx="0">
                    <c:v>5.3924055729636603E-3</c:v>
                  </c:pt>
                  <c:pt idx="1">
                    <c:v>7.7021961504467199E-3</c:v>
                  </c:pt>
                  <c:pt idx="2">
                    <c:v>1.0459731682159201E-2</c:v>
                  </c:pt>
                </c:numCache>
              </c:numRef>
            </c:minus>
          </c:errBars>
          <c:val>
            <c:numRef>
              <c:f>(LarvRate!$K$25,LarvRate!$K$28,LarvRate!$K$31)</c:f>
              <c:numCache>
                <c:formatCode>General</c:formatCode>
                <c:ptCount val="3"/>
                <c:pt idx="0">
                  <c:v>4.82792109778672E-2</c:v>
                </c:pt>
                <c:pt idx="1">
                  <c:v>5.7814523648E-2</c:v>
                </c:pt>
                <c:pt idx="2">
                  <c:v>6.3981400351010104E-2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5-4B4B-831F-07B62F49AD77}"/>
            </c:ext>
          </c:extLst>
        </c:ser>
        <c:ser>
          <c:idx val="5"/>
          <c:order val="2"/>
          <c:tx>
            <c:v>High latitude</c:v>
          </c:tx>
          <c:spPr>
            <a:solidFill>
              <a:srgbClr val="FFCCFF"/>
            </a:solidFill>
            <a:ln>
              <a:solidFill>
                <a:srgbClr val="7030A0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plus>
            <c:minus>
              <c:numRef>
                <c:f>(LarvRate!$L$26,LarvRate!$L$29,LarvRate!$L$32)</c:f>
                <c:numCache>
                  <c:formatCode>General</c:formatCode>
                  <c:ptCount val="3"/>
                  <c:pt idx="0">
                    <c:v>4.7395783739992503E-3</c:v>
                  </c:pt>
                  <c:pt idx="1">
                    <c:v>7.8762082602075699E-3</c:v>
                  </c:pt>
                  <c:pt idx="2">
                    <c:v>1.2810825659831699E-2</c:v>
                  </c:pt>
                </c:numCache>
              </c:numRef>
            </c:minus>
          </c:errBars>
          <c:val>
            <c:numRef>
              <c:f>(LarvRate!$K$26,LarvRate!$K$29,LarvRate!$K$32)</c:f>
              <c:numCache>
                <c:formatCode>General</c:formatCode>
                <c:ptCount val="3"/>
                <c:pt idx="0">
                  <c:v>4.2985682038759701E-2</c:v>
                </c:pt>
                <c:pt idx="1">
                  <c:v>5.3011047731707298E-2</c:v>
                </c:pt>
                <c:pt idx="2">
                  <c:v>6.1992976666666699E-2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5-4B4B-831F-07B62F49A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</a:t>
                </a:r>
                <a:r>
                  <a:rPr lang="en-US" baseline="0"/>
                  <a:t> days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35010896649663"/>
          <c:y val="0.39756280464941884"/>
          <c:w val="0.15825577290086248"/>
          <c:h val="0.2242074740657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 adult life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plus>
            <c:minus>
              <c:numRef>
                <c:f>(AL!$M$5,AL!$M$11,AL!$M$17)</c:f>
                <c:numCache>
                  <c:formatCode>General</c:formatCode>
                  <c:ptCount val="3"/>
                  <c:pt idx="0">
                    <c:v>1.2156264999303299</c:v>
                  </c:pt>
                  <c:pt idx="1">
                    <c:v>0.71654159369908299</c:v>
                  </c:pt>
                  <c:pt idx="2">
                    <c:v>0.437097982963495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(AL!$L$5,AL!$L$11,AL!$L$17)</c:f>
              <c:numCache>
                <c:formatCode>General</c:formatCode>
                <c:ptCount val="3"/>
                <c:pt idx="0">
                  <c:v>4.5977653631284898</c:v>
                </c:pt>
                <c:pt idx="1">
                  <c:v>2.6914285714285699</c:v>
                </c:pt>
                <c:pt idx="2">
                  <c:v>1.9352941176470599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DAD-9E52-FA97633BB3FF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plus>
            <c:minus>
              <c:numRef>
                <c:f>(AL!$M$6,AL!$M$12,AL!$M$18)</c:f>
                <c:numCache>
                  <c:formatCode>General</c:formatCode>
                  <c:ptCount val="3"/>
                  <c:pt idx="0">
                    <c:v>0.98733606238454896</c:v>
                  </c:pt>
                  <c:pt idx="1">
                    <c:v>0.77900152342211504</c:v>
                  </c:pt>
                  <c:pt idx="2">
                    <c:v>0.57961742756380996</c:v>
                  </c:pt>
                </c:numCache>
              </c:numRef>
            </c:minus>
          </c:errBars>
          <c:val>
            <c:numRef>
              <c:f>(AL!$L$6,AL!$L$12,AL!$L$18)</c:f>
              <c:numCache>
                <c:formatCode>General</c:formatCode>
                <c:ptCount val="3"/>
                <c:pt idx="0">
                  <c:v>3.8065843621399198</c:v>
                </c:pt>
                <c:pt idx="1">
                  <c:v>2.6720000000000002</c:v>
                </c:pt>
                <c:pt idx="2">
                  <c:v>1.6698113207547201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93-4DAD-9E52-FA97633BB3FF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plus>
            <c:minus>
              <c:numRef>
                <c:f>(AL!$M$7,AL!$M$13,AL!$M$19)</c:f>
                <c:numCache>
                  <c:formatCode>General</c:formatCode>
                  <c:ptCount val="3"/>
                  <c:pt idx="0">
                    <c:v>1.03843199768925</c:v>
                  </c:pt>
                  <c:pt idx="1">
                    <c:v>0.53261898546989805</c:v>
                  </c:pt>
                  <c:pt idx="2">
                    <c:v>0.63593377383645999</c:v>
                  </c:pt>
                </c:numCache>
              </c:numRef>
            </c:minus>
          </c:errBars>
          <c:val>
            <c:numRef>
              <c:f>(AL!$L$7,AL!$L$13,AL!$L$19)</c:f>
              <c:numCache>
                <c:formatCode>General</c:formatCode>
                <c:ptCount val="3"/>
                <c:pt idx="0">
                  <c:v>4.28571428571429</c:v>
                </c:pt>
                <c:pt idx="1">
                  <c:v>2.5303030303030298</c:v>
                </c:pt>
                <c:pt idx="2">
                  <c:v>1.8235294117647101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93-4DAD-9E52-FA97633BB3FF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plus>
            <c:minus>
              <c:numRef>
                <c:f>(AL!$M$2,AL!$M$8,AL!$M$14)</c:f>
                <c:numCache>
                  <c:formatCode>General</c:formatCode>
                  <c:ptCount val="3"/>
                  <c:pt idx="0">
                    <c:v>0.84052623285963801</c:v>
                  </c:pt>
                  <c:pt idx="1">
                    <c:v>0.65787424063262001</c:v>
                  </c:pt>
                  <c:pt idx="2">
                    <c:v>0.41161835922658102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(AL!$L$2,AL!$L$8,AL!$L$14)</c:f>
              <c:numCache>
                <c:formatCode>General</c:formatCode>
                <c:ptCount val="3"/>
                <c:pt idx="0">
                  <c:v>4.86928104575163</c:v>
                </c:pt>
                <c:pt idx="1">
                  <c:v>3.1139240506329098</c:v>
                </c:pt>
                <c:pt idx="2">
                  <c:v>2.1079136690647502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3-4DAD-9E52-FA97633BB3FF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plus>
            <c:minus>
              <c:numRef>
                <c:f>(AL!$M$3,AL!$M$9,AL!$M$15)</c:f>
                <c:numCache>
                  <c:formatCode>General</c:formatCode>
                  <c:ptCount val="3"/>
                  <c:pt idx="0">
                    <c:v>0.98231379927013696</c:v>
                  </c:pt>
                  <c:pt idx="1">
                    <c:v>0.69860446088690598</c:v>
                  </c:pt>
                  <c:pt idx="2">
                    <c:v>0.50608086578923805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(AL!$L$3,AL!$L$9,AL!$L$15)</c:f>
              <c:numCache>
                <c:formatCode>General</c:formatCode>
                <c:ptCount val="3"/>
                <c:pt idx="0">
                  <c:v>4.1062992125984303</c:v>
                </c:pt>
                <c:pt idx="1">
                  <c:v>2.8519999999999999</c:v>
                </c:pt>
                <c:pt idx="2">
                  <c:v>1.8695652173913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3-4DAD-9E52-FA97633BB3FF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plus>
            <c:minus>
              <c:numRef>
                <c:f>(AL!$M$4,AL!$M$10,AL!$M$16)</c:f>
                <c:numCache>
                  <c:formatCode>General</c:formatCode>
                  <c:ptCount val="3"/>
                  <c:pt idx="0">
                    <c:v>1.1795657215158899</c:v>
                  </c:pt>
                  <c:pt idx="1">
                    <c:v>0.77354439259702201</c:v>
                  </c:pt>
                  <c:pt idx="2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(AL!$L$4,AL!$L$10,AL!$L$16)</c:f>
              <c:numCache>
                <c:formatCode>General</c:formatCode>
                <c:ptCount val="3"/>
                <c:pt idx="0">
                  <c:v>5.1969696969696999</c:v>
                </c:pt>
                <c:pt idx="1">
                  <c:v>2.71929824561404</c:v>
                </c:pt>
                <c:pt idx="2">
                  <c:v>2.0625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93-4DAD-9E52-FA97633BB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Length of adult life (days)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plus>
            <c:minus>
              <c:numRef>
                <c:f>(AL!$L$25,AL!$L$28,AL!$L$31)</c:f>
                <c:numCache>
                  <c:formatCode>General</c:formatCode>
                  <c:ptCount val="3"/>
                  <c:pt idx="0">
                    <c:v>1.06652727828992</c:v>
                  </c:pt>
                  <c:pt idx="1">
                    <c:v>0.71999855276818303</c:v>
                  </c:pt>
                  <c:pt idx="2">
                    <c:v>0.43375519782328498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(AL!$K$25,AL!$K$28,AL!$K$31)</c:f>
              <c:numCache>
                <c:formatCode>General</c:formatCode>
                <c:ptCount val="3"/>
                <c:pt idx="0">
                  <c:v>4.7228915662650603</c:v>
                </c:pt>
                <c:pt idx="1">
                  <c:v>2.8918918918918899</c:v>
                </c:pt>
                <c:pt idx="2">
                  <c:v>2.0129449838187701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2-4415-B3D4-2B32E81CE260}"/>
            </c:ext>
          </c:extLst>
        </c:ser>
        <c:ser>
          <c:idx val="4"/>
          <c:order val="1"/>
          <c:tx>
            <c:v>Mid-latitude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plus>
            <c:minus>
              <c:numRef>
                <c:f>(AL!$L$26,AL!$L$29,AL!$L$32)</c:f>
                <c:numCache>
                  <c:formatCode>General</c:formatCode>
                  <c:ptCount val="3"/>
                  <c:pt idx="0">
                    <c:v>0.99514463512134799</c:v>
                  </c:pt>
                  <c:pt idx="1">
                    <c:v>0.74462401912624299</c:v>
                  </c:pt>
                  <c:pt idx="2">
                    <c:v>0.55503875719815499</c:v>
                  </c:pt>
                </c:numCache>
              </c:numRef>
            </c:minus>
          </c:errBars>
          <c:val>
            <c:numRef>
              <c:f>(AL!$K$26,AL!$K$29,AL!$K$32)</c:f>
              <c:numCache>
                <c:formatCode>General</c:formatCode>
                <c:ptCount val="3"/>
                <c:pt idx="0">
                  <c:v>3.9597585513078499</c:v>
                </c:pt>
                <c:pt idx="1">
                  <c:v>2.762</c:v>
                </c:pt>
                <c:pt idx="2">
                  <c:v>1.7626262626262601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2-4415-B3D4-2B32E81CE260}"/>
            </c:ext>
          </c:extLst>
        </c:ser>
        <c:ser>
          <c:idx val="5"/>
          <c:order val="2"/>
          <c:tx>
            <c:v>High latitude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plus>
            <c:minus>
              <c:numRef>
                <c:f>(AL!$L$27,AL!$L$30,AL!$L$33)</c:f>
                <c:numCache>
                  <c:formatCode>General</c:formatCode>
                  <c:ptCount val="3"/>
                  <c:pt idx="0">
                    <c:v>1.1991599126571999</c:v>
                  </c:pt>
                  <c:pt idx="1">
                    <c:v>0.65936289671281101</c:v>
                  </c:pt>
                  <c:pt idx="2">
                    <c:v>0.49619766344887301</c:v>
                  </c:pt>
                </c:numCache>
              </c:numRef>
            </c:minus>
          </c:errBars>
          <c:val>
            <c:numRef>
              <c:f>(AL!$K$27,AL!$K$30,AL!$K$33)</c:f>
              <c:numCache>
                <c:formatCode>General</c:formatCode>
                <c:ptCount val="3"/>
                <c:pt idx="0">
                  <c:v>4.75193798449612</c:v>
                </c:pt>
                <c:pt idx="1">
                  <c:v>2.6178861788617902</c:v>
                </c:pt>
                <c:pt idx="2">
                  <c:v>1.9393939393939399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2-4415-B3D4-2B32E81C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 of Adult life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100011</xdr:rowOff>
    </xdr:from>
    <xdr:to>
      <xdr:col>15</xdr:col>
      <xdr:colOff>33337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F851-6F5A-4373-943D-CB668793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12</xdr:row>
      <xdr:rowOff>95250</xdr:rowOff>
    </xdr:from>
    <xdr:to>
      <xdr:col>23</xdr:col>
      <xdr:colOff>176212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89F69-57ED-47DB-8903-7A9BD8C20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30</xdr:row>
      <xdr:rowOff>104775</xdr:rowOff>
    </xdr:from>
    <xdr:to>
      <xdr:col>20</xdr:col>
      <xdr:colOff>138112</xdr:colOff>
      <xdr:row>45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55BD3-CE39-4D9C-998F-E712B1C2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0</xdr:row>
      <xdr:rowOff>66675</xdr:rowOff>
    </xdr:from>
    <xdr:to>
      <xdr:col>30</xdr:col>
      <xdr:colOff>76200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74522-D9C5-4242-813E-1A243FC0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480392</xdr:colOff>
      <xdr:row>2</xdr:row>
      <xdr:rowOff>57979</xdr:rowOff>
    </xdr:from>
    <xdr:to>
      <xdr:col>24</xdr:col>
      <xdr:colOff>258004</xdr:colOff>
      <xdr:row>23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4EC9-908B-48A0-9A95-3ECFF36D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23</xdr:col>
      <xdr:colOff>417029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E84BA-0571-401A-807C-A37AC86B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25</xdr:row>
      <xdr:rowOff>104775</xdr:rowOff>
    </xdr:from>
    <xdr:to>
      <xdr:col>23</xdr:col>
      <xdr:colOff>512279</xdr:colOff>
      <xdr:row>46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28282-7D66-4615-ABDE-28A0D3EB5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23</xdr:col>
      <xdr:colOff>417029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DCC4C-C75F-4470-BEA7-21B59406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581025</xdr:colOff>
      <xdr:row>33</xdr:row>
      <xdr:rowOff>0</xdr:rowOff>
    </xdr:from>
    <xdr:to>
      <xdr:col>21</xdr:col>
      <xdr:colOff>388454</xdr:colOff>
      <xdr:row>54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8D6F9-45BE-4EDA-BA57-6DF18C63F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25</xdr:col>
      <xdr:colOff>417029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54B05-0154-41DA-AD2A-A288666B2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161925</xdr:colOff>
      <xdr:row>28</xdr:row>
      <xdr:rowOff>180975</xdr:rowOff>
    </xdr:from>
    <xdr:to>
      <xdr:col>23</xdr:col>
      <xdr:colOff>578954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AF857E-3F23-44FA-BA40-6B73F8024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195261</xdr:colOff>
      <xdr:row>56</xdr:row>
      <xdr:rowOff>176211</xdr:rowOff>
    </xdr:from>
    <xdr:to>
      <xdr:col>18</xdr:col>
      <xdr:colOff>219074</xdr:colOff>
      <xdr:row>78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EF22C-95A3-4A55-97DD-4AE4FDEAA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29</xdr:col>
      <xdr:colOff>23813</xdr:colOff>
      <xdr:row>78</xdr:row>
      <xdr:rowOff>80964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852CD-77DF-4FEA-8ABC-89E934DE7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12"/>
  <sheetViews>
    <sheetView workbookViewId="0">
      <selection activeCell="K2" sqref="K2:Q10"/>
    </sheetView>
  </sheetViews>
  <sheetFormatPr defaultRowHeight="15" x14ac:dyDescent="0.25"/>
  <cols>
    <col min="3" max="3" width="17.7109375" customWidth="1"/>
    <col min="4" max="4" width="25.5703125" bestFit="1" customWidth="1"/>
    <col min="5" max="6" width="12.28515625" customWidth="1"/>
    <col min="7" max="9" width="13.7109375" customWidth="1"/>
    <col min="11" max="11" width="15.5703125" bestFit="1" customWidth="1"/>
    <col min="12" max="12" width="16" bestFit="1" customWidth="1"/>
    <col min="13" max="13" width="16" customWidth="1"/>
    <col min="15" max="17" width="12.5703125" customWidth="1"/>
  </cols>
  <sheetData>
    <row r="2" spans="3:24" ht="18" x14ac:dyDescent="0.25">
      <c r="C2" s="39" t="s">
        <v>66</v>
      </c>
      <c r="D2" s="39" t="s">
        <v>67</v>
      </c>
      <c r="E2" s="39" t="s">
        <v>68</v>
      </c>
      <c r="F2" s="39" t="s">
        <v>72</v>
      </c>
      <c r="G2" s="37" t="s">
        <v>86</v>
      </c>
      <c r="H2" s="37"/>
      <c r="I2" s="37"/>
      <c r="K2" s="39" t="s">
        <v>66</v>
      </c>
      <c r="L2" s="39" t="s">
        <v>125</v>
      </c>
      <c r="M2" s="39" t="s">
        <v>130</v>
      </c>
      <c r="N2" s="39" t="s">
        <v>72</v>
      </c>
      <c r="O2" s="37" t="s">
        <v>86</v>
      </c>
      <c r="P2" s="37"/>
      <c r="Q2" s="37"/>
    </row>
    <row r="3" spans="3:24" ht="30" customHeight="1" x14ac:dyDescent="0.25">
      <c r="C3" s="39"/>
      <c r="D3" s="39"/>
      <c r="E3" s="39"/>
      <c r="F3" s="39"/>
      <c r="G3" s="14">
        <v>20</v>
      </c>
      <c r="H3" s="14">
        <v>24</v>
      </c>
      <c r="I3" s="14">
        <v>28</v>
      </c>
      <c r="K3" s="39"/>
      <c r="L3" s="39"/>
      <c r="M3" s="39"/>
      <c r="N3" s="39"/>
      <c r="O3" s="14">
        <v>20</v>
      </c>
      <c r="P3" s="14">
        <v>24</v>
      </c>
      <c r="Q3" s="14">
        <v>28</v>
      </c>
    </row>
    <row r="4" spans="3:24" ht="15.75" x14ac:dyDescent="0.25">
      <c r="C4" s="38" t="s">
        <v>69</v>
      </c>
      <c r="D4" s="12" t="s">
        <v>82</v>
      </c>
      <c r="E4" s="13" t="s">
        <v>75</v>
      </c>
      <c r="F4" s="12" t="s">
        <v>4</v>
      </c>
      <c r="G4" s="12">
        <v>145</v>
      </c>
      <c r="H4" s="12">
        <v>143</v>
      </c>
      <c r="I4" s="12">
        <v>146</v>
      </c>
      <c r="K4" s="38" t="s">
        <v>69</v>
      </c>
      <c r="L4" s="12" t="s">
        <v>126</v>
      </c>
      <c r="M4" s="13" t="s">
        <v>131</v>
      </c>
      <c r="N4" s="12" t="s">
        <v>4</v>
      </c>
      <c r="O4" s="12">
        <v>145</v>
      </c>
      <c r="P4" s="12">
        <v>143</v>
      </c>
      <c r="Q4" s="12">
        <v>146</v>
      </c>
      <c r="R4" s="2"/>
      <c r="S4" s="40"/>
      <c r="T4" s="40"/>
      <c r="U4" s="40"/>
      <c r="V4" s="40"/>
      <c r="W4" s="40"/>
      <c r="X4" s="40"/>
    </row>
    <row r="5" spans="3:24" ht="15.75" x14ac:dyDescent="0.25">
      <c r="C5" s="38"/>
      <c r="D5" s="12" t="s">
        <v>82</v>
      </c>
      <c r="E5" s="13" t="s">
        <v>76</v>
      </c>
      <c r="F5" s="12" t="s">
        <v>6</v>
      </c>
      <c r="G5" s="12">
        <v>218</v>
      </c>
      <c r="H5" s="12">
        <v>217</v>
      </c>
      <c r="I5" s="12">
        <v>211</v>
      </c>
      <c r="K5" s="38"/>
      <c r="L5" s="12" t="s">
        <v>126</v>
      </c>
      <c r="M5" s="13" t="s">
        <v>132</v>
      </c>
      <c r="N5" s="12" t="s">
        <v>6</v>
      </c>
      <c r="O5" s="12">
        <v>218</v>
      </c>
      <c r="P5" s="12">
        <v>217</v>
      </c>
      <c r="Q5" s="12">
        <v>211</v>
      </c>
      <c r="R5" s="2"/>
      <c r="S5" s="2"/>
      <c r="T5" s="2"/>
      <c r="U5" s="2"/>
      <c r="V5" s="2"/>
      <c r="W5" s="2"/>
      <c r="X5" s="2"/>
    </row>
    <row r="6" spans="3:24" ht="15.75" x14ac:dyDescent="0.25">
      <c r="C6" s="38"/>
      <c r="D6" s="12" t="s">
        <v>83</v>
      </c>
      <c r="E6" s="13" t="s">
        <v>77</v>
      </c>
      <c r="F6" s="12" t="s">
        <v>73</v>
      </c>
      <c r="G6" s="12">
        <v>219</v>
      </c>
      <c r="H6" s="12">
        <v>223</v>
      </c>
      <c r="I6" s="12">
        <v>224</v>
      </c>
      <c r="K6" s="38"/>
      <c r="L6" s="12" t="s">
        <v>127</v>
      </c>
      <c r="M6" s="13" t="s">
        <v>133</v>
      </c>
      <c r="N6" s="12" t="s">
        <v>73</v>
      </c>
      <c r="O6" s="12">
        <v>219</v>
      </c>
      <c r="P6" s="12">
        <v>223</v>
      </c>
      <c r="Q6" s="12">
        <v>224</v>
      </c>
      <c r="R6" s="2"/>
      <c r="S6" s="2"/>
      <c r="T6" s="2"/>
      <c r="U6" s="2"/>
      <c r="V6" s="2"/>
      <c r="W6" s="2"/>
      <c r="X6" s="2"/>
    </row>
    <row r="7" spans="3:24" ht="15.75" x14ac:dyDescent="0.25">
      <c r="C7" s="38"/>
      <c r="D7" s="12" t="s">
        <v>83</v>
      </c>
      <c r="E7" s="13" t="s">
        <v>78</v>
      </c>
      <c r="F7" s="12" t="s">
        <v>8</v>
      </c>
      <c r="G7" s="12">
        <v>223</v>
      </c>
      <c r="H7" s="12">
        <v>223</v>
      </c>
      <c r="I7" s="12">
        <v>222</v>
      </c>
      <c r="K7" s="38"/>
      <c r="L7" s="12" t="s">
        <v>127</v>
      </c>
      <c r="M7" s="13" t="s">
        <v>134</v>
      </c>
      <c r="N7" s="12" t="s">
        <v>8</v>
      </c>
      <c r="O7" s="12">
        <v>223</v>
      </c>
      <c r="P7" s="12">
        <v>223</v>
      </c>
      <c r="Q7" s="12">
        <v>222</v>
      </c>
      <c r="R7" s="2"/>
      <c r="S7" s="2"/>
      <c r="T7" s="2"/>
      <c r="U7" s="2"/>
      <c r="V7" s="2"/>
      <c r="W7" s="2"/>
      <c r="X7" s="2"/>
    </row>
    <row r="8" spans="3:24" ht="15.75" x14ac:dyDescent="0.25">
      <c r="C8" s="38" t="s">
        <v>70</v>
      </c>
      <c r="D8" s="12" t="s">
        <v>84</v>
      </c>
      <c r="E8" s="13" t="s">
        <v>79</v>
      </c>
      <c r="F8" s="12" t="s">
        <v>74</v>
      </c>
      <c r="G8" s="12">
        <v>120</v>
      </c>
      <c r="H8" s="12">
        <v>118</v>
      </c>
      <c r="I8" s="12">
        <v>120</v>
      </c>
      <c r="K8" s="38" t="s">
        <v>70</v>
      </c>
      <c r="L8" s="12" t="s">
        <v>128</v>
      </c>
      <c r="M8" s="13" t="s">
        <v>135</v>
      </c>
      <c r="N8" s="12" t="s">
        <v>74</v>
      </c>
      <c r="O8" s="12">
        <v>120</v>
      </c>
      <c r="P8" s="12">
        <v>118</v>
      </c>
      <c r="Q8" s="12">
        <v>120</v>
      </c>
      <c r="R8" s="2"/>
      <c r="S8" s="2"/>
      <c r="T8" s="2"/>
      <c r="U8" s="2"/>
      <c r="V8" s="2"/>
      <c r="W8" s="2"/>
      <c r="X8" s="2"/>
    </row>
    <row r="9" spans="3:24" ht="15.75" x14ac:dyDescent="0.25">
      <c r="C9" s="38"/>
      <c r="D9" s="12" t="s">
        <v>84</v>
      </c>
      <c r="E9" s="13" t="s">
        <v>80</v>
      </c>
      <c r="F9" s="12" t="s">
        <v>10</v>
      </c>
      <c r="G9" s="12">
        <v>59</v>
      </c>
      <c r="H9" s="12">
        <v>55</v>
      </c>
      <c r="I9" s="12">
        <v>60</v>
      </c>
      <c r="K9" s="38"/>
      <c r="L9" s="12" t="s">
        <v>128</v>
      </c>
      <c r="M9" s="13" t="s">
        <v>136</v>
      </c>
      <c r="N9" s="12" t="s">
        <v>10</v>
      </c>
      <c r="O9" s="12">
        <v>59</v>
      </c>
      <c r="P9" s="12">
        <v>55</v>
      </c>
      <c r="Q9" s="12">
        <v>60</v>
      </c>
      <c r="R9" s="2"/>
      <c r="S9" s="2"/>
      <c r="T9" s="2"/>
      <c r="U9" s="2"/>
      <c r="V9" s="2"/>
      <c r="W9" s="2"/>
      <c r="X9" s="2"/>
    </row>
    <row r="10" spans="3:24" ht="15.75" x14ac:dyDescent="0.25">
      <c r="C10" s="15" t="s">
        <v>71</v>
      </c>
      <c r="D10" s="12" t="s">
        <v>85</v>
      </c>
      <c r="E10" s="13" t="s">
        <v>81</v>
      </c>
      <c r="F10" s="12" t="s">
        <v>11</v>
      </c>
      <c r="G10" s="12">
        <v>160</v>
      </c>
      <c r="H10" s="12">
        <v>159</v>
      </c>
      <c r="I10" s="12">
        <v>165</v>
      </c>
      <c r="K10" s="15" t="s">
        <v>71</v>
      </c>
      <c r="L10" s="12" t="s">
        <v>129</v>
      </c>
      <c r="M10" s="13" t="s">
        <v>137</v>
      </c>
      <c r="N10" s="12" t="s">
        <v>11</v>
      </c>
      <c r="O10" s="12">
        <v>160</v>
      </c>
      <c r="P10" s="12">
        <v>159</v>
      </c>
      <c r="Q10" s="12">
        <v>165</v>
      </c>
      <c r="R10" s="2"/>
      <c r="S10" s="2"/>
      <c r="T10" s="2"/>
      <c r="U10" s="2"/>
      <c r="V10" s="2"/>
      <c r="W10" s="2"/>
      <c r="X10" s="2"/>
    </row>
    <row r="11" spans="3:24" x14ac:dyDescent="0.25">
      <c r="R11" s="2"/>
      <c r="S11" s="2"/>
      <c r="T11" s="2"/>
      <c r="U11" s="2"/>
      <c r="V11" s="2"/>
      <c r="W11" s="2"/>
      <c r="X11" s="2"/>
    </row>
    <row r="12" spans="3:24" x14ac:dyDescent="0.25">
      <c r="R12" s="2"/>
      <c r="S12" s="2"/>
      <c r="T12" s="2"/>
      <c r="U12" s="2"/>
      <c r="V12" s="2"/>
      <c r="W12" s="2"/>
      <c r="X12" s="2"/>
    </row>
  </sheetData>
  <mergeCells count="17">
    <mergeCell ref="K8:K9"/>
    <mergeCell ref="K2:K3"/>
    <mergeCell ref="L2:L3"/>
    <mergeCell ref="M2:M3"/>
    <mergeCell ref="N2:N3"/>
    <mergeCell ref="O2:Q2"/>
    <mergeCell ref="K4:K7"/>
    <mergeCell ref="S4:T4"/>
    <mergeCell ref="U4:V4"/>
    <mergeCell ref="W4:X4"/>
    <mergeCell ref="G2:I2"/>
    <mergeCell ref="C4:C7"/>
    <mergeCell ref="C8:C9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E1" zoomScale="115" zoomScaleNormal="115" workbookViewId="0">
      <selection activeCell="Q7" sqref="Q7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64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4.8188814923076903E-2</v>
      </c>
      <c r="F2">
        <v>5.1169979798980402E-3</v>
      </c>
      <c r="H2">
        <v>1</v>
      </c>
      <c r="I2">
        <v>1</v>
      </c>
      <c r="J2" t="s">
        <v>14</v>
      </c>
      <c r="K2">
        <v>20</v>
      </c>
      <c r="L2">
        <v>4.7459086633986902E-2</v>
      </c>
      <c r="M2">
        <v>4.6005837960550596E-3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4.6920082784090898E-2</v>
      </c>
      <c r="F3">
        <v>4.1261748263262303E-3</v>
      </c>
      <c r="H3">
        <v>2</v>
      </c>
      <c r="I3">
        <v>2</v>
      </c>
      <c r="J3" t="s">
        <v>14</v>
      </c>
      <c r="K3">
        <v>20</v>
      </c>
      <c r="L3">
        <v>4.2072874566929097E-2</v>
      </c>
      <c r="M3">
        <v>4.1535570255044297E-3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4.2892773258426997E-2</v>
      </c>
      <c r="F4">
        <v>3.77772622618616E-3</v>
      </c>
      <c r="H4">
        <v>3</v>
      </c>
      <c r="I4">
        <v>3</v>
      </c>
      <c r="J4" t="s">
        <v>14</v>
      </c>
      <c r="K4">
        <v>20</v>
      </c>
      <c r="L4">
        <v>3.7369987196969698E-2</v>
      </c>
      <c r="M4">
        <v>3.9518225135399803E-3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4.1193072499999997E-2</v>
      </c>
      <c r="F5">
        <v>4.14186526749067E-3</v>
      </c>
      <c r="H5">
        <v>4</v>
      </c>
      <c r="I5">
        <v>1</v>
      </c>
      <c r="J5" t="s">
        <v>15</v>
      </c>
      <c r="K5">
        <v>20</v>
      </c>
      <c r="L5">
        <v>4.74189216145251E-2</v>
      </c>
      <c r="M5">
        <v>4.7552929659275198E-3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4.2451463666666703E-2</v>
      </c>
      <c r="F6">
        <v>4.9521566430117498E-3</v>
      </c>
      <c r="H6">
        <v>5</v>
      </c>
      <c r="I6">
        <v>2</v>
      </c>
      <c r="J6" t="s">
        <v>15</v>
      </c>
      <c r="K6">
        <v>20</v>
      </c>
      <c r="L6">
        <v>4.2446455419753101E-2</v>
      </c>
      <c r="M6">
        <v>4.0462210264209297E-3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4.2058003333333302E-2</v>
      </c>
      <c r="F7">
        <v>2.9897153319826098E-3</v>
      </c>
      <c r="H7">
        <v>6</v>
      </c>
      <c r="I7">
        <v>3</v>
      </c>
      <c r="J7" t="s">
        <v>15</v>
      </c>
      <c r="K7">
        <v>20</v>
      </c>
      <c r="L7">
        <v>3.80354027301587E-2</v>
      </c>
      <c r="M7">
        <v>2.73285554260423E-3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3.7369987196969698E-2</v>
      </c>
      <c r="F8">
        <v>3.9518225135399803E-3</v>
      </c>
      <c r="H8">
        <v>7</v>
      </c>
      <c r="I8">
        <v>1</v>
      </c>
      <c r="J8" t="s">
        <v>14</v>
      </c>
      <c r="K8">
        <v>24</v>
      </c>
      <c r="L8">
        <v>5.6816826987341799E-2</v>
      </c>
      <c r="M8">
        <v>6.8273972839351799E-3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4.8954088347826101E-2</v>
      </c>
      <c r="F9">
        <v>5.0363516974544402E-3</v>
      </c>
      <c r="H9">
        <v>8</v>
      </c>
      <c r="I9">
        <v>2</v>
      </c>
      <c r="J9" t="s">
        <v>14</v>
      </c>
      <c r="K9">
        <v>24</v>
      </c>
      <c r="L9">
        <v>5.1746118388000001E-2</v>
      </c>
      <c r="M9">
        <v>6.5843564454429997E-3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4.6455953390909098E-2</v>
      </c>
      <c r="F10">
        <v>4.3215405377855596E-3</v>
      </c>
      <c r="H10">
        <v>9</v>
      </c>
      <c r="I10">
        <v>3</v>
      </c>
      <c r="J10" t="s">
        <v>14</v>
      </c>
      <c r="K10">
        <v>24</v>
      </c>
      <c r="L10">
        <v>4.64984423859649E-2</v>
      </c>
      <c r="M10">
        <v>5.10891835107886E-3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4.3595027097826103E-2</v>
      </c>
      <c r="F11">
        <v>3.7714500062735702E-3</v>
      </c>
      <c r="H11">
        <v>10</v>
      </c>
      <c r="I11">
        <v>1</v>
      </c>
      <c r="J11" t="s">
        <v>15</v>
      </c>
      <c r="K11">
        <v>24</v>
      </c>
      <c r="L11">
        <v>5.7649467108571398E-2</v>
      </c>
      <c r="M11">
        <v>7.0225741124814098E-3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4.1293095144444403E-2</v>
      </c>
      <c r="F12">
        <v>3.6881277969348899E-3</v>
      </c>
      <c r="H12">
        <v>11</v>
      </c>
      <c r="I12">
        <v>2</v>
      </c>
      <c r="J12" t="s">
        <v>15</v>
      </c>
      <c r="K12">
        <v>24</v>
      </c>
      <c r="L12">
        <v>5.2361298616000002E-2</v>
      </c>
      <c r="M12">
        <v>6.3819392618997004E-3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4.2882862191489401E-2</v>
      </c>
      <c r="F13">
        <v>4.68041567760183E-3</v>
      </c>
      <c r="H13">
        <v>12</v>
      </c>
      <c r="I13">
        <v>3</v>
      </c>
      <c r="J13" t="s">
        <v>15</v>
      </c>
      <c r="K13">
        <v>24</v>
      </c>
      <c r="L13">
        <v>4.9062607878787898E-2</v>
      </c>
      <c r="M13">
        <v>7.3733144125158901E-3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4.0848077714285697E-2</v>
      </c>
      <c r="F14">
        <v>3.5467311351464401E-3</v>
      </c>
      <c r="H14">
        <v>13</v>
      </c>
      <c r="I14">
        <v>1</v>
      </c>
      <c r="J14" t="s">
        <v>14</v>
      </c>
      <c r="K14">
        <v>28</v>
      </c>
      <c r="L14">
        <v>6.5046867856115104E-2</v>
      </c>
      <c r="M14">
        <v>6.5290419590436303E-3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3.80354027301587E-2</v>
      </c>
      <c r="F15">
        <v>2.73285554260423E-3</v>
      </c>
      <c r="H15">
        <v>14</v>
      </c>
      <c r="I15">
        <v>2</v>
      </c>
      <c r="J15" t="s">
        <v>14</v>
      </c>
      <c r="K15">
        <v>28</v>
      </c>
      <c r="L15">
        <v>5.8404710027173901E-2</v>
      </c>
      <c r="M15">
        <v>9.1305853944295499E-3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5.9449703754385998E-2</v>
      </c>
      <c r="F16">
        <v>7.73121261905444E-3</v>
      </c>
      <c r="H16">
        <v>15</v>
      </c>
      <c r="I16">
        <v>3</v>
      </c>
      <c r="J16" t="s">
        <v>14</v>
      </c>
      <c r="K16">
        <v>28</v>
      </c>
      <c r="L16">
        <v>5.9408962000000003E-2</v>
      </c>
      <c r="M16">
        <v>1.18533134121737E-2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5.5330946039604E-2</v>
      </c>
      <c r="F17">
        <v>5.7904799990183102E-3</v>
      </c>
      <c r="H17">
        <v>16</v>
      </c>
      <c r="I17">
        <v>1</v>
      </c>
      <c r="J17" t="s">
        <v>15</v>
      </c>
      <c r="K17">
        <v>28</v>
      </c>
      <c r="L17">
        <v>6.6685181241176505E-2</v>
      </c>
      <c r="M17">
        <v>8.0392190290710305E-3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5.3897158346938798E-2</v>
      </c>
      <c r="F18">
        <v>5.8939262805397302E-3</v>
      </c>
      <c r="H18">
        <v>17</v>
      </c>
      <c r="I18">
        <v>2</v>
      </c>
      <c r="J18" t="s">
        <v>15</v>
      </c>
      <c r="K18">
        <v>28</v>
      </c>
      <c r="L18">
        <v>5.94562195471698E-2</v>
      </c>
      <c r="M18">
        <v>8.7084247576947292E-3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5.2720547989583297E-2</v>
      </c>
      <c r="F19">
        <v>6.5772950998603096E-3</v>
      </c>
      <c r="H19">
        <v>18</v>
      </c>
      <c r="I19">
        <v>3</v>
      </c>
      <c r="J19" t="s">
        <v>15</v>
      </c>
      <c r="K19">
        <v>28</v>
      </c>
      <c r="L19">
        <v>5.5645388235294101E-2</v>
      </c>
      <c r="M19">
        <v>1.1014567720900001E-2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4.6326735024390199E-2</v>
      </c>
      <c r="F20">
        <v>4.5047558308657304E-3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4.6269289066666698E-2</v>
      </c>
      <c r="F21">
        <v>4.6696759011506904E-3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4.64984423859649E-2</v>
      </c>
      <c r="F22">
        <v>5.10891835107886E-3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5.8588772564102602E-2</v>
      </c>
      <c r="F23">
        <v>7.6945911338425496E-3</v>
      </c>
      <c r="H23" t="s">
        <v>62</v>
      </c>
      <c r="I23" t="s">
        <v>30</v>
      </c>
      <c r="J23" t="s">
        <v>3</v>
      </c>
      <c r="K23" t="s">
        <v>63</v>
      </c>
      <c r="L23" t="s">
        <v>61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5.6894149319587597E-2</v>
      </c>
      <c r="F24">
        <v>6.3721421834430497E-3</v>
      </c>
      <c r="H24">
        <v>1</v>
      </c>
      <c r="I24">
        <v>1</v>
      </c>
      <c r="J24">
        <v>20</v>
      </c>
      <c r="K24">
        <v>4.74374313975904E-2</v>
      </c>
      <c r="L24">
        <v>4.6776287990507696E-3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5.3984816988372097E-2</v>
      </c>
      <c r="F25">
        <v>6.55837631916272E-3</v>
      </c>
      <c r="H25">
        <v>2</v>
      </c>
      <c r="I25">
        <v>2</v>
      </c>
      <c r="J25">
        <v>20</v>
      </c>
      <c r="K25">
        <v>4.2255530798792802E-2</v>
      </c>
      <c r="L25">
        <v>4.1015580674548004E-3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5.30406905940594E-2</v>
      </c>
      <c r="F26">
        <v>6.5272884591862004E-3</v>
      </c>
      <c r="H26">
        <v>3</v>
      </c>
      <c r="I26">
        <v>3</v>
      </c>
      <c r="J26">
        <v>20</v>
      </c>
      <c r="K26">
        <v>3.7694957573643398E-2</v>
      </c>
      <c r="L26">
        <v>3.4146026061889498E-3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4.9841745302325602E-2</v>
      </c>
      <c r="F27">
        <v>4.6301104407730003E-3</v>
      </c>
      <c r="H27">
        <v>4</v>
      </c>
      <c r="I27">
        <v>1</v>
      </c>
      <c r="J27">
        <v>24</v>
      </c>
      <c r="K27">
        <v>5.7254400624624599E-2</v>
      </c>
      <c r="L27">
        <v>6.9327539489770903E-3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4.7366279749999997E-2</v>
      </c>
      <c r="F28">
        <v>3.8340366946131199E-3</v>
      </c>
      <c r="H28">
        <v>5</v>
      </c>
      <c r="I28">
        <v>2</v>
      </c>
      <c r="J28">
        <v>24</v>
      </c>
      <c r="K28">
        <v>5.2053708502000001E-2</v>
      </c>
      <c r="L28">
        <v>6.4847512790436298E-3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4.9062607878787898E-2</v>
      </c>
      <c r="F29">
        <v>7.3733144125158901E-3</v>
      </c>
      <c r="H29">
        <v>6</v>
      </c>
      <c r="I29">
        <v>3</v>
      </c>
      <c r="J29">
        <v>24</v>
      </c>
      <c r="K29">
        <v>4.7874336065040601E-2</v>
      </c>
      <c r="L29">
        <v>6.5264471149675497E-3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6.6729398907407395E-2</v>
      </c>
      <c r="F30">
        <v>7.4631220352390903E-3</v>
      </c>
      <c r="H30">
        <v>7</v>
      </c>
      <c r="I30">
        <v>1</v>
      </c>
      <c r="J30">
        <v>28</v>
      </c>
      <c r="K30">
        <v>6.5948205317152106E-2</v>
      </c>
      <c r="L30">
        <v>7.4315673317825398E-3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6.3977965776470594E-2</v>
      </c>
      <c r="F31">
        <v>5.6491966356731101E-3</v>
      </c>
      <c r="H31">
        <v>8</v>
      </c>
      <c r="I31">
        <v>2</v>
      </c>
      <c r="J31">
        <v>28</v>
      </c>
      <c r="K31">
        <v>5.8967639366161603E-2</v>
      </c>
      <c r="L31">
        <v>8.9111960355018806E-3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5.9365271830769201E-2</v>
      </c>
      <c r="F32">
        <v>8.2386591688200506E-3</v>
      </c>
      <c r="H32">
        <v>9</v>
      </c>
      <c r="I32">
        <v>3</v>
      </c>
      <c r="J32">
        <v>28</v>
      </c>
      <c r="K32">
        <v>5.7470151272727303E-2</v>
      </c>
      <c r="L32">
        <v>1.1409147277194999E-2</v>
      </c>
    </row>
    <row r="33" spans="1:6" x14ac:dyDescent="0.25">
      <c r="A33">
        <v>32</v>
      </c>
      <c r="B33" t="s">
        <v>8</v>
      </c>
      <c r="C33" t="s">
        <v>14</v>
      </c>
      <c r="D33">
        <v>28</v>
      </c>
      <c r="E33">
        <v>6.0073047036585399E-2</v>
      </c>
      <c r="F33">
        <v>9.6188567039570995E-3</v>
      </c>
    </row>
    <row r="34" spans="1:6" x14ac:dyDescent="0.25">
      <c r="A34">
        <v>33</v>
      </c>
      <c r="B34" t="s">
        <v>9</v>
      </c>
      <c r="C34" t="s">
        <v>14</v>
      </c>
      <c r="D34">
        <v>28</v>
      </c>
      <c r="E34">
        <v>5.44405218518519E-2</v>
      </c>
      <c r="F34">
        <v>7.9492467513650692E-3</v>
      </c>
    </row>
    <row r="35" spans="1:6" x14ac:dyDescent="0.25">
      <c r="A35">
        <v>34</v>
      </c>
      <c r="B35" t="s">
        <v>10</v>
      </c>
      <c r="C35" t="s">
        <v>14</v>
      </c>
      <c r="D35">
        <v>28</v>
      </c>
      <c r="E35">
        <v>4.9184002900000003E-2</v>
      </c>
      <c r="F35">
        <v>4.8562199439069103E-3</v>
      </c>
    </row>
    <row r="36" spans="1:6" x14ac:dyDescent="0.25">
      <c r="A36">
        <v>35</v>
      </c>
      <c r="B36" t="s">
        <v>11</v>
      </c>
      <c r="C36" t="s">
        <v>14</v>
      </c>
      <c r="D36">
        <v>28</v>
      </c>
      <c r="E36">
        <v>5.9408962000000003E-2</v>
      </c>
      <c r="F36">
        <v>1.18533134121737E-2</v>
      </c>
    </row>
    <row r="37" spans="1:6" x14ac:dyDescent="0.25">
      <c r="A37">
        <v>36</v>
      </c>
      <c r="B37" t="s">
        <v>4</v>
      </c>
      <c r="C37" t="s">
        <v>15</v>
      </c>
      <c r="D37">
        <v>28</v>
      </c>
      <c r="E37">
        <v>6.9941019500000007E-2</v>
      </c>
      <c r="F37">
        <v>7.7823316725343398E-3</v>
      </c>
    </row>
    <row r="38" spans="1:6" x14ac:dyDescent="0.25">
      <c r="A38">
        <v>37</v>
      </c>
      <c r="B38" t="s">
        <v>6</v>
      </c>
      <c r="C38" t="s">
        <v>15</v>
      </c>
      <c r="D38">
        <v>28</v>
      </c>
      <c r="E38">
        <v>6.4052801372340401E-2</v>
      </c>
      <c r="F38">
        <v>7.2756437133648403E-3</v>
      </c>
    </row>
    <row r="39" spans="1:6" x14ac:dyDescent="0.25">
      <c r="A39">
        <v>38</v>
      </c>
      <c r="B39" t="s">
        <v>7</v>
      </c>
      <c r="C39" t="s">
        <v>15</v>
      </c>
      <c r="D39">
        <v>28</v>
      </c>
      <c r="E39">
        <v>6.0903692092105298E-2</v>
      </c>
      <c r="F39">
        <v>8.2045009122515607E-3</v>
      </c>
    </row>
    <row r="40" spans="1:6" x14ac:dyDescent="0.25">
      <c r="A40">
        <v>39</v>
      </c>
      <c r="B40" t="s">
        <v>8</v>
      </c>
      <c r="C40" t="s">
        <v>15</v>
      </c>
      <c r="D40">
        <v>28</v>
      </c>
      <c r="E40">
        <v>6.1111240628205103E-2</v>
      </c>
      <c r="F40">
        <v>8.73595623713775E-3</v>
      </c>
    </row>
    <row r="41" spans="1:6" x14ac:dyDescent="0.25">
      <c r="A41">
        <v>40</v>
      </c>
      <c r="B41" t="s">
        <v>9</v>
      </c>
      <c r="C41" t="s">
        <v>15</v>
      </c>
      <c r="D41">
        <v>28</v>
      </c>
      <c r="E41">
        <v>5.6363750136363598E-2</v>
      </c>
      <c r="F41">
        <v>8.4179066126182506E-3</v>
      </c>
    </row>
    <row r="42" spans="1:6" x14ac:dyDescent="0.25">
      <c r="A42">
        <v>41</v>
      </c>
      <c r="B42" t="s">
        <v>10</v>
      </c>
      <c r="C42" t="s">
        <v>15</v>
      </c>
      <c r="D42">
        <v>28</v>
      </c>
      <c r="E42">
        <v>5.2096869285714303E-2</v>
      </c>
      <c r="F42">
        <v>6.0615640516936704E-3</v>
      </c>
    </row>
    <row r="43" spans="1:6" x14ac:dyDescent="0.25">
      <c r="A43">
        <v>42</v>
      </c>
      <c r="B43" t="s">
        <v>11</v>
      </c>
      <c r="C43" t="s">
        <v>15</v>
      </c>
      <c r="D43">
        <v>28</v>
      </c>
      <c r="E43">
        <v>5.5645388235294101E-2</v>
      </c>
      <c r="F43">
        <v>1.1014567720900001E-2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" workbookViewId="0">
      <selection activeCell="H40" sqref="H40:O4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65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5.58761575846154E-2</v>
      </c>
      <c r="F2">
        <v>6.8331389420824796E-3</v>
      </c>
      <c r="H2">
        <v>1</v>
      </c>
      <c r="I2">
        <v>1</v>
      </c>
      <c r="J2" t="s">
        <v>14</v>
      </c>
      <c r="K2">
        <v>20</v>
      </c>
      <c r="L2">
        <v>5.4819107810457499E-2</v>
      </c>
      <c r="M2">
        <v>5.8728236519264799E-3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5.4038332409090901E-2</v>
      </c>
      <c r="F3">
        <v>4.9456129617128503E-3</v>
      </c>
      <c r="H3">
        <v>2</v>
      </c>
      <c r="I3">
        <v>2</v>
      </c>
      <c r="J3" t="s">
        <v>14</v>
      </c>
      <c r="K3">
        <v>20</v>
      </c>
      <c r="L3">
        <v>4.7904122240157498E-2</v>
      </c>
      <c r="M3">
        <v>5.4273258985075099E-3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4.9273445966292101E-2</v>
      </c>
      <c r="F4">
        <v>5.0244873744641899E-3</v>
      </c>
      <c r="H4">
        <v>3</v>
      </c>
      <c r="I4">
        <v>3</v>
      </c>
      <c r="J4" t="s">
        <v>14</v>
      </c>
      <c r="K4">
        <v>20</v>
      </c>
      <c r="L4">
        <v>4.2485370818181802E-2</v>
      </c>
      <c r="M4">
        <v>5.3582642893852204E-3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4.7025326794117597E-2</v>
      </c>
      <c r="F5">
        <v>5.5329597729703202E-3</v>
      </c>
      <c r="H5">
        <v>4</v>
      </c>
      <c r="I5">
        <v>1</v>
      </c>
      <c r="J5" t="s">
        <v>15</v>
      </c>
      <c r="K5">
        <v>20</v>
      </c>
      <c r="L5">
        <v>5.5118280251396597E-2</v>
      </c>
      <c r="M5">
        <v>6.0471072346911401E-3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4.7492563422222203E-2</v>
      </c>
      <c r="F6">
        <v>6.1311726479284599E-3</v>
      </c>
      <c r="H6">
        <v>5</v>
      </c>
      <c r="I6">
        <v>2</v>
      </c>
      <c r="J6" t="s">
        <v>15</v>
      </c>
      <c r="K6">
        <v>20</v>
      </c>
      <c r="L6">
        <v>4.8671279041152302E-2</v>
      </c>
      <c r="M6">
        <v>5.3386488843465297E-3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4.7142315055555599E-2</v>
      </c>
      <c r="F7">
        <v>3.6056974333925E-3</v>
      </c>
      <c r="H7">
        <v>6</v>
      </c>
      <c r="I7">
        <v>3</v>
      </c>
      <c r="J7" t="s">
        <v>15</v>
      </c>
      <c r="K7">
        <v>20</v>
      </c>
      <c r="L7">
        <v>4.35098176031746E-2</v>
      </c>
      <c r="M7">
        <v>3.96618502329368E-3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4.2485370818181802E-2</v>
      </c>
      <c r="F8">
        <v>5.3582642893852204E-3</v>
      </c>
      <c r="H8">
        <v>7</v>
      </c>
      <c r="I8">
        <v>1</v>
      </c>
      <c r="J8" t="s">
        <v>14</v>
      </c>
      <c r="K8">
        <v>24</v>
      </c>
      <c r="L8">
        <v>6.3679833544303802E-2</v>
      </c>
      <c r="M8">
        <v>8.3877821535513902E-3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5.72141081014493E-2</v>
      </c>
      <c r="F9">
        <v>6.5616609672749897E-3</v>
      </c>
      <c r="H9">
        <v>8</v>
      </c>
      <c r="I9">
        <v>2</v>
      </c>
      <c r="J9" t="s">
        <v>14</v>
      </c>
      <c r="K9">
        <v>24</v>
      </c>
      <c r="L9">
        <v>5.7357551476000003E-2</v>
      </c>
      <c r="M9">
        <v>7.61443501850301E-3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5.3803624600000002E-2</v>
      </c>
      <c r="F10">
        <v>5.3226639881274202E-3</v>
      </c>
      <c r="H10">
        <v>9</v>
      </c>
      <c r="I10">
        <v>3</v>
      </c>
      <c r="J10" t="s">
        <v>14</v>
      </c>
      <c r="K10">
        <v>24</v>
      </c>
      <c r="L10">
        <v>5.1413170684210502E-2</v>
      </c>
      <c r="M10">
        <v>6.2067787176241299E-3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5.0528855641304299E-2</v>
      </c>
      <c r="F11">
        <v>5.0845257270657499E-3</v>
      </c>
      <c r="H11">
        <v>10</v>
      </c>
      <c r="I11">
        <v>1</v>
      </c>
      <c r="J11" t="s">
        <v>15</v>
      </c>
      <c r="K11">
        <v>24</v>
      </c>
      <c r="L11">
        <v>6.4967694491428599E-2</v>
      </c>
      <c r="M11">
        <v>8.7467924511133704E-3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4.73976573E-2</v>
      </c>
      <c r="F12">
        <v>4.8688299184542197E-3</v>
      </c>
      <c r="H12">
        <v>11</v>
      </c>
      <c r="I12">
        <v>2</v>
      </c>
      <c r="J12" t="s">
        <v>15</v>
      </c>
      <c r="K12">
        <v>24</v>
      </c>
      <c r="L12">
        <v>5.8271495819999998E-2</v>
      </c>
      <c r="M12">
        <v>7.7773359381323702E-3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4.8294191531914901E-2</v>
      </c>
      <c r="F13">
        <v>5.9844646443003996E-3</v>
      </c>
      <c r="H13">
        <v>12</v>
      </c>
      <c r="I13">
        <v>3</v>
      </c>
      <c r="J13" t="s">
        <v>15</v>
      </c>
      <c r="K13">
        <v>24</v>
      </c>
      <c r="L13">
        <v>5.4391032454545497E-2</v>
      </c>
      <c r="M13">
        <v>8.8922245532348995E-3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4.5917852071428601E-2</v>
      </c>
      <c r="F14">
        <v>4.0308698194611798E-3</v>
      </c>
      <c r="H14">
        <v>13</v>
      </c>
      <c r="I14">
        <v>1</v>
      </c>
      <c r="J14" t="s">
        <v>14</v>
      </c>
      <c r="K14">
        <v>28</v>
      </c>
      <c r="L14">
        <v>7.27637919784173E-2</v>
      </c>
      <c r="M14">
        <v>8.2634341923764499E-3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4.35098176031746E-2</v>
      </c>
      <c r="F15">
        <v>3.96618502329368E-3</v>
      </c>
      <c r="H15">
        <v>14</v>
      </c>
      <c r="I15">
        <v>2</v>
      </c>
      <c r="J15" t="s">
        <v>14</v>
      </c>
      <c r="K15">
        <v>28</v>
      </c>
      <c r="L15">
        <v>6.3208757755434802E-2</v>
      </c>
      <c r="M15">
        <v>1.06938789877785E-2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6.7171350894736803E-2</v>
      </c>
      <c r="F16">
        <v>9.5689465005160505E-3</v>
      </c>
      <c r="H16">
        <v>15</v>
      </c>
      <c r="I16">
        <v>3</v>
      </c>
      <c r="J16" t="s">
        <v>14</v>
      </c>
      <c r="K16">
        <v>28</v>
      </c>
      <c r="L16">
        <v>6.3593154375000002E-2</v>
      </c>
      <c r="M16">
        <v>1.31407472371946E-2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6.1709373257425697E-2</v>
      </c>
      <c r="F17">
        <v>6.9505890059778997E-3</v>
      </c>
      <c r="H17">
        <v>16</v>
      </c>
      <c r="I17">
        <v>1</v>
      </c>
      <c r="J17" t="s">
        <v>15</v>
      </c>
      <c r="K17">
        <v>28</v>
      </c>
      <c r="L17">
        <v>7.5169583258823502E-2</v>
      </c>
      <c r="M17">
        <v>9.7218452412817999E-3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5.9896470204081599E-2</v>
      </c>
      <c r="F18">
        <v>6.4178035739903203E-3</v>
      </c>
      <c r="H18">
        <v>17</v>
      </c>
      <c r="I18">
        <v>2</v>
      </c>
      <c r="J18" t="s">
        <v>15</v>
      </c>
      <c r="K18">
        <v>28</v>
      </c>
      <c r="L18">
        <v>6.4651995811320806E-2</v>
      </c>
      <c r="M18">
        <v>1.02301661853802E-2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5.8612682041666697E-2</v>
      </c>
      <c r="F19">
        <v>7.5809955422431697E-3</v>
      </c>
      <c r="H19">
        <v>18</v>
      </c>
      <c r="I19">
        <v>3</v>
      </c>
      <c r="J19" t="s">
        <v>15</v>
      </c>
      <c r="K19">
        <v>28</v>
      </c>
      <c r="L19">
        <v>6.0486927058823498E-2</v>
      </c>
      <c r="M19">
        <v>1.27034328779662E-2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5.0724534951219501E-2</v>
      </c>
      <c r="F20">
        <v>5.70722474683654E-3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5.0867358666666702E-2</v>
      </c>
      <c r="F21">
        <v>5.7340877833706397E-3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5.1413170684210502E-2</v>
      </c>
      <c r="F22">
        <v>6.2067787176241299E-3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6.6219171487179498E-2</v>
      </c>
      <c r="F23">
        <v>9.5210075026244696E-3</v>
      </c>
      <c r="H23" t="s">
        <v>62</v>
      </c>
      <c r="I23" t="s">
        <v>30</v>
      </c>
      <c r="J23" t="s">
        <v>3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6.3961352164948498E-2</v>
      </c>
      <c r="F24">
        <v>7.9789399545949803E-3</v>
      </c>
      <c r="H24">
        <v>1</v>
      </c>
      <c r="I24">
        <v>1</v>
      </c>
      <c r="J24">
        <v>20</v>
      </c>
      <c r="K24">
        <v>5.4980408614457799E-2</v>
      </c>
      <c r="L24">
        <v>5.9603138914077498E-3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6.0381054232558101E-2</v>
      </c>
      <c r="F25">
        <v>7.65398484780611E-3</v>
      </c>
      <c r="H25">
        <v>2</v>
      </c>
      <c r="I25">
        <v>2</v>
      </c>
      <c r="J25">
        <v>20</v>
      </c>
      <c r="K25">
        <v>4.82792109778672E-2</v>
      </c>
      <c r="L25">
        <v>5.3924055729636603E-3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5.9135086524752502E-2</v>
      </c>
      <c r="F26">
        <v>7.9819456418964308E-3</v>
      </c>
      <c r="H26">
        <v>3</v>
      </c>
      <c r="I26">
        <v>3</v>
      </c>
      <c r="J26">
        <v>20</v>
      </c>
      <c r="K26">
        <v>4.2985682038759701E-2</v>
      </c>
      <c r="L26">
        <v>4.7395783739992503E-3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5.5069353534883701E-2</v>
      </c>
      <c r="F27">
        <v>5.9880221139893101E-3</v>
      </c>
      <c r="H27">
        <v>4</v>
      </c>
      <c r="I27">
        <v>1</v>
      </c>
      <c r="J27">
        <v>24</v>
      </c>
      <c r="K27">
        <v>6.4356637345345302E-2</v>
      </c>
      <c r="L27">
        <v>8.5896310528905898E-3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5.1723867499999999E-2</v>
      </c>
      <c r="F28">
        <v>4.8566674681115602E-3</v>
      </c>
      <c r="H28">
        <v>5</v>
      </c>
      <c r="I28">
        <v>2</v>
      </c>
      <c r="J28">
        <v>24</v>
      </c>
      <c r="K28">
        <v>5.7814523648E-2</v>
      </c>
      <c r="L28">
        <v>7.7021961504467199E-3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5.4391032454545497E-2</v>
      </c>
      <c r="F29">
        <v>8.8922245532348995E-3</v>
      </c>
      <c r="H29">
        <v>6</v>
      </c>
      <c r="I29">
        <v>3</v>
      </c>
      <c r="J29">
        <v>24</v>
      </c>
      <c r="K29">
        <v>5.3011047731707298E-2</v>
      </c>
      <c r="L29">
        <v>7.8762082602075699E-3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7.4879593685185195E-2</v>
      </c>
      <c r="F30">
        <v>9.9969738542943099E-3</v>
      </c>
      <c r="H30">
        <v>7</v>
      </c>
      <c r="I30">
        <v>1</v>
      </c>
      <c r="J30">
        <v>28</v>
      </c>
      <c r="K30">
        <v>7.4087366469255705E-2</v>
      </c>
      <c r="L30">
        <v>9.1592622078111308E-3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7.1419635600000003E-2</v>
      </c>
      <c r="F31">
        <v>6.6647037488639102E-3</v>
      </c>
      <c r="H31">
        <v>8</v>
      </c>
      <c r="I31">
        <v>2</v>
      </c>
      <c r="J31">
        <v>28</v>
      </c>
      <c r="K31">
        <v>6.3981400351010104E-2</v>
      </c>
      <c r="L31">
        <v>1.0459731682159201E-2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6.4217984292307698E-2</v>
      </c>
      <c r="F32">
        <v>9.4855097259900698E-3</v>
      </c>
      <c r="H32">
        <v>9</v>
      </c>
      <c r="I32">
        <v>3</v>
      </c>
      <c r="J32">
        <v>28</v>
      </c>
      <c r="K32">
        <v>6.1992976666666699E-2</v>
      </c>
      <c r="L32">
        <v>1.2810825659831699E-2</v>
      </c>
    </row>
    <row r="33" spans="1:8" x14ac:dyDescent="0.25">
      <c r="A33">
        <v>32</v>
      </c>
      <c r="B33" t="s">
        <v>8</v>
      </c>
      <c r="C33" t="s">
        <v>14</v>
      </c>
      <c r="D33">
        <v>28</v>
      </c>
      <c r="E33">
        <v>6.5481648000000003E-2</v>
      </c>
      <c r="F33">
        <v>1.12949292304672E-2</v>
      </c>
    </row>
    <row r="34" spans="1:8" x14ac:dyDescent="0.25">
      <c r="A34">
        <v>33</v>
      </c>
      <c r="B34" t="s">
        <v>9</v>
      </c>
      <c r="C34" t="s">
        <v>14</v>
      </c>
      <c r="D34">
        <v>28</v>
      </c>
      <c r="E34">
        <v>5.7982995777777803E-2</v>
      </c>
      <c r="F34">
        <v>8.8862822357908301E-3</v>
      </c>
    </row>
    <row r="35" spans="1:8" x14ac:dyDescent="0.25">
      <c r="A35">
        <v>34</v>
      </c>
      <c r="B35" t="s">
        <v>10</v>
      </c>
      <c r="C35" t="s">
        <v>14</v>
      </c>
      <c r="D35">
        <v>28</v>
      </c>
      <c r="E35">
        <v>5.2120642600000003E-2</v>
      </c>
      <c r="F35">
        <v>6.0182346264065802E-3</v>
      </c>
    </row>
    <row r="36" spans="1:8" x14ac:dyDescent="0.25">
      <c r="A36">
        <v>35</v>
      </c>
      <c r="B36" t="s">
        <v>11</v>
      </c>
      <c r="C36" t="s">
        <v>14</v>
      </c>
      <c r="D36">
        <v>28</v>
      </c>
      <c r="E36">
        <v>6.3593154375000002E-2</v>
      </c>
      <c r="F36">
        <v>1.31407472371946E-2</v>
      </c>
    </row>
    <row r="37" spans="1:8" x14ac:dyDescent="0.25">
      <c r="A37">
        <v>36</v>
      </c>
      <c r="B37" t="s">
        <v>4</v>
      </c>
      <c r="C37" t="s">
        <v>15</v>
      </c>
      <c r="D37">
        <v>28</v>
      </c>
      <c r="E37">
        <v>7.9630979078947395E-2</v>
      </c>
      <c r="F37">
        <v>1.0107172224713801E-2</v>
      </c>
    </row>
    <row r="38" spans="1:8" x14ac:dyDescent="0.25">
      <c r="A38">
        <v>37</v>
      </c>
      <c r="B38" t="s">
        <v>6</v>
      </c>
      <c r="C38" t="s">
        <v>15</v>
      </c>
      <c r="D38">
        <v>28</v>
      </c>
      <c r="E38">
        <v>7.1562497276595693E-2</v>
      </c>
      <c r="F38">
        <v>7.7428733544034701E-3</v>
      </c>
    </row>
    <row r="39" spans="1:8" x14ac:dyDescent="0.25">
      <c r="A39">
        <v>38</v>
      </c>
      <c r="B39" t="s">
        <v>7</v>
      </c>
      <c r="C39" t="s">
        <v>15</v>
      </c>
      <c r="D39">
        <v>28</v>
      </c>
      <c r="E39">
        <v>6.6252318631578905E-2</v>
      </c>
      <c r="F39">
        <v>9.2802244627989295E-3</v>
      </c>
    </row>
    <row r="40" spans="1:8" x14ac:dyDescent="0.25">
      <c r="A40">
        <v>39</v>
      </c>
      <c r="B40" t="s">
        <v>8</v>
      </c>
      <c r="C40" t="s">
        <v>15</v>
      </c>
      <c r="D40">
        <v>28</v>
      </c>
      <c r="E40">
        <v>6.71651296025641E-2</v>
      </c>
      <c r="F40">
        <v>1.0600666824939301E-2</v>
      </c>
      <c r="H40" s="36" t="s">
        <v>138</v>
      </c>
    </row>
    <row r="41" spans="1:8" x14ac:dyDescent="0.25">
      <c r="A41">
        <v>40</v>
      </c>
      <c r="B41" t="s">
        <v>9</v>
      </c>
      <c r="C41" t="s">
        <v>15</v>
      </c>
      <c r="D41">
        <v>28</v>
      </c>
      <c r="E41">
        <v>6.0366024681818203E-2</v>
      </c>
      <c r="F41">
        <v>9.25116022706793E-3</v>
      </c>
      <c r="H41" s="36" t="s">
        <v>139</v>
      </c>
    </row>
    <row r="42" spans="1:8" x14ac:dyDescent="0.25">
      <c r="A42">
        <v>41</v>
      </c>
      <c r="B42" t="s">
        <v>10</v>
      </c>
      <c r="C42" t="s">
        <v>15</v>
      </c>
      <c r="D42">
        <v>28</v>
      </c>
      <c r="E42">
        <v>5.5432978642857102E-2</v>
      </c>
      <c r="F42">
        <v>6.8217391897302301E-3</v>
      </c>
      <c r="H42" s="36" t="s">
        <v>140</v>
      </c>
    </row>
    <row r="43" spans="1:8" x14ac:dyDescent="0.25">
      <c r="A43">
        <v>42</v>
      </c>
      <c r="B43" t="s">
        <v>11</v>
      </c>
      <c r="C43" t="s">
        <v>15</v>
      </c>
      <c r="D43">
        <v>28</v>
      </c>
      <c r="E43">
        <v>6.0486927058823498E-2</v>
      </c>
      <c r="F43">
        <v>1.27034328779662E-2</v>
      </c>
      <c r="H43" s="36" t="s">
        <v>141</v>
      </c>
    </row>
    <row r="44" spans="1:8" x14ac:dyDescent="0.25">
      <c r="H44" s="36" t="s">
        <v>142</v>
      </c>
    </row>
    <row r="45" spans="1:8" x14ac:dyDescent="0.25">
      <c r="H45" s="36" t="s">
        <v>143</v>
      </c>
    </row>
    <row r="46" spans="1:8" x14ac:dyDescent="0.25">
      <c r="H46" s="36" t="s">
        <v>144</v>
      </c>
    </row>
    <row r="47" spans="1:8" x14ac:dyDescent="0.25">
      <c r="H47" s="36" t="s">
        <v>145</v>
      </c>
    </row>
    <row r="48" spans="1:8" x14ac:dyDescent="0.25">
      <c r="H48" s="36" t="s">
        <v>146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22" workbookViewId="0">
      <selection activeCell="L38" sqref="L3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  <c r="H1" t="s">
        <v>62</v>
      </c>
      <c r="I1" t="s">
        <v>59</v>
      </c>
      <c r="J1" t="s">
        <v>30</v>
      </c>
      <c r="K1" t="s">
        <v>3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4.8615384615384603</v>
      </c>
      <c r="F2">
        <v>0.80771520114075201</v>
      </c>
      <c r="H2">
        <v>1</v>
      </c>
      <c r="I2">
        <v>1</v>
      </c>
      <c r="J2" t="s">
        <v>14</v>
      </c>
      <c r="K2">
        <v>20</v>
      </c>
      <c r="L2">
        <v>4.86928104575163</v>
      </c>
      <c r="M2">
        <v>0.84052623285963801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4.875</v>
      </c>
      <c r="F3">
        <v>0.86851041722456401</v>
      </c>
      <c r="H3">
        <v>2</v>
      </c>
      <c r="I3">
        <v>2</v>
      </c>
      <c r="J3" t="s">
        <v>14</v>
      </c>
      <c r="K3">
        <v>20</v>
      </c>
      <c r="L3">
        <v>4.1062992125984303</v>
      </c>
      <c r="M3">
        <v>0.98231379927013696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4.0786516853932602</v>
      </c>
      <c r="F4">
        <v>1.03599665563171</v>
      </c>
      <c r="H4">
        <v>3</v>
      </c>
      <c r="I4">
        <v>3</v>
      </c>
      <c r="J4" t="s">
        <v>14</v>
      </c>
      <c r="K4">
        <v>20</v>
      </c>
      <c r="L4">
        <v>5.1969696969696999</v>
      </c>
      <c r="M4">
        <v>1.1795657215158899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4.4411764705882399</v>
      </c>
      <c r="F5">
        <v>0.939491429853204</v>
      </c>
      <c r="H5">
        <v>4</v>
      </c>
      <c r="I5">
        <v>1</v>
      </c>
      <c r="J5" t="s">
        <v>15</v>
      </c>
      <c r="K5">
        <v>20</v>
      </c>
      <c r="L5">
        <v>4.5977653631284898</v>
      </c>
      <c r="M5">
        <v>1.2156264999303299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3.5777777777777802</v>
      </c>
      <c r="F6">
        <v>0.81153302987978204</v>
      </c>
      <c r="H6">
        <v>5</v>
      </c>
      <c r="I6">
        <v>2</v>
      </c>
      <c r="J6" t="s">
        <v>15</v>
      </c>
      <c r="K6">
        <v>20</v>
      </c>
      <c r="L6">
        <v>3.8065843621399198</v>
      </c>
      <c r="M6">
        <v>0.98733606238454896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3.6666666666666701</v>
      </c>
      <c r="F7">
        <v>0.48507125007266599</v>
      </c>
      <c r="H7">
        <v>6</v>
      </c>
      <c r="I7">
        <v>3</v>
      </c>
      <c r="J7" t="s">
        <v>15</v>
      </c>
      <c r="K7">
        <v>20</v>
      </c>
      <c r="L7">
        <v>4.28571428571429</v>
      </c>
      <c r="M7">
        <v>1.03843199768925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5.1969696969696999</v>
      </c>
      <c r="F8">
        <v>1.1795657215158899</v>
      </c>
      <c r="H8">
        <v>7</v>
      </c>
      <c r="I8">
        <v>1</v>
      </c>
      <c r="J8" t="s">
        <v>14</v>
      </c>
      <c r="K8">
        <v>24</v>
      </c>
      <c r="L8">
        <v>3.1139240506329098</v>
      </c>
      <c r="M8">
        <v>0.65787424063262001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4.4782608695652204</v>
      </c>
      <c r="F9">
        <v>0.85075564426009498</v>
      </c>
      <c r="H9">
        <v>8</v>
      </c>
      <c r="I9">
        <v>2</v>
      </c>
      <c r="J9" t="s">
        <v>14</v>
      </c>
      <c r="K9">
        <v>24</v>
      </c>
      <c r="L9">
        <v>2.8519999999999999</v>
      </c>
      <c r="M9">
        <v>0.69860446088690598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4.6727272727272702</v>
      </c>
      <c r="F10">
        <v>1.39533357893268</v>
      </c>
      <c r="H10">
        <v>9</v>
      </c>
      <c r="I10">
        <v>3</v>
      </c>
      <c r="J10" t="s">
        <v>14</v>
      </c>
      <c r="K10">
        <v>24</v>
      </c>
      <c r="L10">
        <v>2.71929824561404</v>
      </c>
      <c r="M10">
        <v>0.77354439259702201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4.1521739130434803</v>
      </c>
      <c r="F11">
        <v>1.02640718318103</v>
      </c>
      <c r="H11">
        <v>10</v>
      </c>
      <c r="I11">
        <v>1</v>
      </c>
      <c r="J11" t="s">
        <v>15</v>
      </c>
      <c r="K11">
        <v>24</v>
      </c>
      <c r="L11">
        <v>2.6914285714285699</v>
      </c>
      <c r="M11">
        <v>0.71654159369908299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3.74444444444444</v>
      </c>
      <c r="F12">
        <v>1.01185235756414</v>
      </c>
      <c r="H12">
        <v>11</v>
      </c>
      <c r="I12">
        <v>2</v>
      </c>
      <c r="J12" t="s">
        <v>15</v>
      </c>
      <c r="K12">
        <v>24</v>
      </c>
      <c r="L12">
        <v>2.6720000000000002</v>
      </c>
      <c r="M12">
        <v>0.77900152342211504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3.3617021276595702</v>
      </c>
      <c r="F13">
        <v>0.60524992735281802</v>
      </c>
      <c r="H13">
        <v>12</v>
      </c>
      <c r="I13">
        <v>3</v>
      </c>
      <c r="J13" t="s">
        <v>15</v>
      </c>
      <c r="K13">
        <v>24</v>
      </c>
      <c r="L13">
        <v>2.5303030303030298</v>
      </c>
      <c r="M13">
        <v>0.53261898546989805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3.4285714285714302</v>
      </c>
      <c r="F14">
        <v>0.85163062725264005</v>
      </c>
      <c r="H14">
        <v>13</v>
      </c>
      <c r="I14">
        <v>1</v>
      </c>
      <c r="J14" t="s">
        <v>14</v>
      </c>
      <c r="K14">
        <v>28</v>
      </c>
      <c r="L14">
        <v>2.1079136690647502</v>
      </c>
      <c r="M14">
        <v>0.41161835922658102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4.28571428571429</v>
      </c>
      <c r="F15">
        <v>1.03843199768925</v>
      </c>
      <c r="H15">
        <v>14</v>
      </c>
      <c r="I15">
        <v>2</v>
      </c>
      <c r="J15" t="s">
        <v>14</v>
      </c>
      <c r="K15">
        <v>28</v>
      </c>
      <c r="L15">
        <v>1.8695652173913</v>
      </c>
      <c r="M15">
        <v>0.50608086578923805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3.28070175438596</v>
      </c>
      <c r="F16">
        <v>0.70087664405046202</v>
      </c>
      <c r="H16">
        <v>15</v>
      </c>
      <c r="I16">
        <v>3</v>
      </c>
      <c r="J16" t="s">
        <v>14</v>
      </c>
      <c r="K16">
        <v>28</v>
      </c>
      <c r="L16">
        <v>2.0625</v>
      </c>
      <c r="M16">
        <v>0.25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3.0198019801980198</v>
      </c>
      <c r="F17">
        <v>0.61612008601898305</v>
      </c>
      <c r="H17">
        <v>16</v>
      </c>
      <c r="I17">
        <v>1</v>
      </c>
      <c r="J17" t="s">
        <v>15</v>
      </c>
      <c r="K17">
        <v>28</v>
      </c>
      <c r="L17">
        <v>1.9352941176470599</v>
      </c>
      <c r="M17">
        <v>0.437097982963495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2.8979591836734699</v>
      </c>
      <c r="F18">
        <v>0.72495710386240397</v>
      </c>
      <c r="H18">
        <v>17</v>
      </c>
      <c r="I18">
        <v>2</v>
      </c>
      <c r="J18" t="s">
        <v>15</v>
      </c>
      <c r="K18">
        <v>28</v>
      </c>
      <c r="L18">
        <v>1.6698113207547201</v>
      </c>
      <c r="M18">
        <v>0.57961742756380996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3.0833333333333299</v>
      </c>
      <c r="F19">
        <v>0.57430354465518396</v>
      </c>
      <c r="H19">
        <v>18</v>
      </c>
      <c r="I19">
        <v>3</v>
      </c>
      <c r="J19" t="s">
        <v>15</v>
      </c>
      <c r="K19">
        <v>28</v>
      </c>
      <c r="L19">
        <v>1.8235294117647101</v>
      </c>
      <c r="M19">
        <v>0.63593377383645999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2.3414634146341502</v>
      </c>
      <c r="F20">
        <v>0.65611569473534803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2.4666666666666699</v>
      </c>
      <c r="F21">
        <v>0.51639777949432197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2.71929824561404</v>
      </c>
      <c r="F22">
        <v>0.77354439259702201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2.7692307692307701</v>
      </c>
      <c r="F23">
        <v>0.68230086144930602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2.6288659793814402</v>
      </c>
      <c r="F24">
        <v>0.74048952880377805</v>
      </c>
      <c r="H24" t="s">
        <v>62</v>
      </c>
      <c r="I24" t="s">
        <v>30</v>
      </c>
      <c r="J24" t="s">
        <v>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2.63953488372093</v>
      </c>
      <c r="F25">
        <v>0.75010259216243902</v>
      </c>
      <c r="H25">
        <v>1</v>
      </c>
      <c r="I25">
        <v>1</v>
      </c>
      <c r="J25">
        <v>20</v>
      </c>
      <c r="K25">
        <v>4.7228915662650603</v>
      </c>
      <c r="L25">
        <v>1.06652727828992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2.9306930693069302</v>
      </c>
      <c r="F26">
        <v>0.76495000807339397</v>
      </c>
      <c r="H26">
        <v>2</v>
      </c>
      <c r="I26">
        <v>2</v>
      </c>
      <c r="J26">
        <v>20</v>
      </c>
      <c r="K26">
        <v>3.9597585513078499</v>
      </c>
      <c r="L26">
        <v>0.99514463512134799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2.2558139534883699</v>
      </c>
      <c r="F27">
        <v>0.65802819652330402</v>
      </c>
      <c r="H27">
        <v>3</v>
      </c>
      <c r="I27">
        <v>3</v>
      </c>
      <c r="J27">
        <v>20</v>
      </c>
      <c r="K27">
        <v>4.75193798449612</v>
      </c>
      <c r="L27">
        <v>1.1991599126571999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2.4</v>
      </c>
      <c r="F28">
        <v>0.75393703492505204</v>
      </c>
      <c r="H28">
        <v>4</v>
      </c>
      <c r="I28">
        <v>1</v>
      </c>
      <c r="J28">
        <v>24</v>
      </c>
      <c r="K28">
        <v>2.8918918918918899</v>
      </c>
      <c r="L28">
        <v>0.71999855276818303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2.5303030303030298</v>
      </c>
      <c r="F29">
        <v>0.53261898546989805</v>
      </c>
      <c r="H29">
        <v>5</v>
      </c>
      <c r="I29">
        <v>2</v>
      </c>
      <c r="J29">
        <v>24</v>
      </c>
      <c r="K29">
        <v>2.762</v>
      </c>
      <c r="L29">
        <v>0.74462401912624299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2.1296296296296302</v>
      </c>
      <c r="F30">
        <v>0.47766319136870899</v>
      </c>
      <c r="H30">
        <v>6</v>
      </c>
      <c r="I30">
        <v>3</v>
      </c>
      <c r="J30">
        <v>24</v>
      </c>
      <c r="K30">
        <v>2.6178861788617902</v>
      </c>
      <c r="L30">
        <v>0.65936289671281101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2.0941176470588201</v>
      </c>
      <c r="F31">
        <v>0.36591468598973897</v>
      </c>
      <c r="H31">
        <v>7</v>
      </c>
      <c r="I31">
        <v>1</v>
      </c>
      <c r="J31">
        <v>28</v>
      </c>
      <c r="K31">
        <v>2.0129449838187701</v>
      </c>
      <c r="L31">
        <v>0.43375519782328498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1.86153846153846</v>
      </c>
      <c r="F32">
        <v>0.52669141454351298</v>
      </c>
      <c r="H32">
        <v>8</v>
      </c>
      <c r="I32">
        <v>2</v>
      </c>
      <c r="J32">
        <v>28</v>
      </c>
      <c r="K32">
        <v>1.7626262626262601</v>
      </c>
      <c r="L32">
        <v>0.55503875719815499</v>
      </c>
    </row>
    <row r="33" spans="1:12" x14ac:dyDescent="0.25">
      <c r="A33">
        <v>32</v>
      </c>
      <c r="B33" t="s">
        <v>8</v>
      </c>
      <c r="C33" t="s">
        <v>14</v>
      </c>
      <c r="D33">
        <v>28</v>
      </c>
      <c r="E33">
        <v>1.8048780487804901</v>
      </c>
      <c r="F33">
        <v>0.53145559238066997</v>
      </c>
      <c r="H33">
        <v>9</v>
      </c>
      <c r="I33">
        <v>3</v>
      </c>
      <c r="J33">
        <v>28</v>
      </c>
      <c r="K33">
        <v>1.9393939393939399</v>
      </c>
      <c r="L33">
        <v>0.49619766344887301</v>
      </c>
    </row>
    <row r="34" spans="1:12" x14ac:dyDescent="0.25">
      <c r="A34">
        <v>33</v>
      </c>
      <c r="B34" t="s">
        <v>9</v>
      </c>
      <c r="C34" t="s">
        <v>14</v>
      </c>
      <c r="D34">
        <v>28</v>
      </c>
      <c r="E34">
        <v>1.9629629629629599</v>
      </c>
      <c r="F34">
        <v>0.33757978902788899</v>
      </c>
    </row>
    <row r="35" spans="1:12" x14ac:dyDescent="0.25">
      <c r="A35">
        <v>34</v>
      </c>
      <c r="B35" t="s">
        <v>10</v>
      </c>
      <c r="C35" t="s">
        <v>14</v>
      </c>
      <c r="D35">
        <v>28</v>
      </c>
      <c r="E35">
        <v>2.2000000000000002</v>
      </c>
      <c r="F35">
        <v>0.42163702135578401</v>
      </c>
    </row>
    <row r="36" spans="1:12" x14ac:dyDescent="0.25">
      <c r="A36">
        <v>35</v>
      </c>
      <c r="B36" t="s">
        <v>11</v>
      </c>
      <c r="C36" t="s">
        <v>14</v>
      </c>
      <c r="D36">
        <v>28</v>
      </c>
      <c r="E36">
        <v>2.0625</v>
      </c>
      <c r="F36">
        <v>0.25</v>
      </c>
    </row>
    <row r="37" spans="1:12" x14ac:dyDescent="0.25">
      <c r="A37">
        <v>36</v>
      </c>
      <c r="B37" t="s">
        <v>4</v>
      </c>
      <c r="C37" t="s">
        <v>15</v>
      </c>
      <c r="D37">
        <v>28</v>
      </c>
      <c r="E37">
        <v>1.9473684210526301</v>
      </c>
      <c r="F37">
        <v>0.32227263166891301</v>
      </c>
    </row>
    <row r="38" spans="1:12" x14ac:dyDescent="0.25">
      <c r="A38">
        <v>37</v>
      </c>
      <c r="B38" t="s">
        <v>6</v>
      </c>
      <c r="C38" t="s">
        <v>15</v>
      </c>
      <c r="D38">
        <v>28</v>
      </c>
      <c r="E38">
        <v>1.9255319148936201</v>
      </c>
      <c r="F38">
        <v>0.51304198621131203</v>
      </c>
    </row>
    <row r="39" spans="1:12" x14ac:dyDescent="0.25">
      <c r="A39">
        <v>38</v>
      </c>
      <c r="B39" t="s">
        <v>7</v>
      </c>
      <c r="C39" t="s">
        <v>15</v>
      </c>
      <c r="D39">
        <v>28</v>
      </c>
      <c r="E39">
        <v>1.6447368421052599</v>
      </c>
      <c r="F39">
        <v>0.58204117536868605</v>
      </c>
    </row>
    <row r="40" spans="1:12" x14ac:dyDescent="0.25">
      <c r="A40">
        <v>39</v>
      </c>
      <c r="B40" t="s">
        <v>8</v>
      </c>
      <c r="C40" t="s">
        <v>15</v>
      </c>
      <c r="D40">
        <v>28</v>
      </c>
      <c r="E40">
        <v>1.6410256410256401</v>
      </c>
      <c r="F40">
        <v>0.60247021749656904</v>
      </c>
    </row>
    <row r="41" spans="1:12" x14ac:dyDescent="0.25">
      <c r="A41">
        <v>40</v>
      </c>
      <c r="B41" t="s">
        <v>9</v>
      </c>
      <c r="C41" t="s">
        <v>15</v>
      </c>
      <c r="D41">
        <v>28</v>
      </c>
      <c r="E41">
        <v>1.6590909090909101</v>
      </c>
      <c r="F41">
        <v>0.56827694763887704</v>
      </c>
    </row>
    <row r="42" spans="1:12" x14ac:dyDescent="0.25">
      <c r="A42">
        <v>41</v>
      </c>
      <c r="B42" t="s">
        <v>10</v>
      </c>
      <c r="C42" t="s">
        <v>15</v>
      </c>
      <c r="D42">
        <v>28</v>
      </c>
      <c r="E42">
        <v>2</v>
      </c>
      <c r="F42">
        <v>0.39223227027636798</v>
      </c>
    </row>
    <row r="43" spans="1:12" x14ac:dyDescent="0.25">
      <c r="A43">
        <v>42</v>
      </c>
      <c r="B43" t="s">
        <v>11</v>
      </c>
      <c r="C43" t="s">
        <v>15</v>
      </c>
      <c r="D43">
        <v>28</v>
      </c>
      <c r="E43">
        <v>1.8235294117647101</v>
      </c>
      <c r="F43">
        <v>0.63593377383645999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I48" workbookViewId="0">
      <selection activeCell="AF74" sqref="AF74"/>
    </sheetView>
  </sheetViews>
  <sheetFormatPr defaultRowHeight="15" x14ac:dyDescent="0.25"/>
  <sheetData>
    <row r="1" spans="2:14" x14ac:dyDescent="0.25">
      <c r="B1" t="s">
        <v>21</v>
      </c>
      <c r="C1" t="s">
        <v>59</v>
      </c>
      <c r="D1" t="s">
        <v>30</v>
      </c>
      <c r="E1" t="s">
        <v>3</v>
      </c>
      <c r="F1" t="s">
        <v>63</v>
      </c>
      <c r="G1" t="s">
        <v>61</v>
      </c>
    </row>
    <row r="2" spans="2:14" x14ac:dyDescent="0.25">
      <c r="B2">
        <v>1</v>
      </c>
      <c r="C2" t="s">
        <v>4</v>
      </c>
      <c r="D2" t="s">
        <v>14</v>
      </c>
      <c r="E2">
        <v>20</v>
      </c>
      <c r="F2">
        <v>2.7389523809523801</v>
      </c>
      <c r="G2">
        <v>0.121703159310575</v>
      </c>
      <c r="I2" t="s">
        <v>62</v>
      </c>
      <c r="J2" t="s">
        <v>59</v>
      </c>
      <c r="K2" t="s">
        <v>30</v>
      </c>
      <c r="L2" t="s">
        <v>3</v>
      </c>
      <c r="M2" t="s">
        <v>63</v>
      </c>
      <c r="N2" t="s">
        <v>61</v>
      </c>
    </row>
    <row r="3" spans="2:14" x14ac:dyDescent="0.25">
      <c r="B3">
        <v>2</v>
      </c>
      <c r="C3" t="s">
        <v>6</v>
      </c>
      <c r="D3" t="s">
        <v>14</v>
      </c>
      <c r="E3">
        <v>20</v>
      </c>
      <c r="F3">
        <v>2.73818181818182</v>
      </c>
      <c r="G3">
        <v>0.104078280160915</v>
      </c>
      <c r="I3">
        <v>1</v>
      </c>
      <c r="J3">
        <v>1</v>
      </c>
      <c r="K3" t="s">
        <v>14</v>
      </c>
      <c r="L3">
        <v>20</v>
      </c>
      <c r="M3">
        <v>2.7385033112582802</v>
      </c>
      <c r="N3">
        <v>0.11137784783772101</v>
      </c>
    </row>
    <row r="4" spans="2:14" x14ac:dyDescent="0.25">
      <c r="B4">
        <v>3</v>
      </c>
      <c r="C4" t="s">
        <v>7</v>
      </c>
      <c r="D4" t="s">
        <v>14</v>
      </c>
      <c r="E4">
        <v>20</v>
      </c>
      <c r="F4">
        <v>2.7714318181818198</v>
      </c>
      <c r="G4">
        <v>0.12535685113065001</v>
      </c>
      <c r="I4">
        <v>2</v>
      </c>
      <c r="J4">
        <v>2</v>
      </c>
      <c r="K4" t="s">
        <v>14</v>
      </c>
      <c r="L4">
        <v>20</v>
      </c>
      <c r="M4">
        <v>2.7811518715241901</v>
      </c>
      <c r="N4">
        <v>0.123948216129286</v>
      </c>
    </row>
    <row r="5" spans="2:14" x14ac:dyDescent="0.25">
      <c r="B5">
        <v>4</v>
      </c>
      <c r="C5" t="s">
        <v>8</v>
      </c>
      <c r="D5" t="s">
        <v>14</v>
      </c>
      <c r="E5">
        <v>20</v>
      </c>
      <c r="F5">
        <v>2.8000666413799999</v>
      </c>
      <c r="G5">
        <v>0.119848457692754</v>
      </c>
      <c r="I5">
        <v>3</v>
      </c>
      <c r="J5">
        <v>3</v>
      </c>
      <c r="K5" t="s">
        <v>14</v>
      </c>
      <c r="L5">
        <v>20</v>
      </c>
      <c r="M5">
        <v>3.0195538461538498</v>
      </c>
      <c r="N5">
        <v>0.125327075931494</v>
      </c>
    </row>
    <row r="6" spans="2:14" x14ac:dyDescent="0.25">
      <c r="B6">
        <v>5</v>
      </c>
      <c r="C6" t="s">
        <v>9</v>
      </c>
      <c r="D6" t="s">
        <v>14</v>
      </c>
      <c r="E6">
        <v>20</v>
      </c>
      <c r="F6">
        <v>2.7487619047619001</v>
      </c>
      <c r="G6">
        <v>0.120182951902467</v>
      </c>
      <c r="I6">
        <v>4</v>
      </c>
      <c r="J6">
        <v>1</v>
      </c>
      <c r="K6" t="s">
        <v>15</v>
      </c>
      <c r="L6">
        <v>20</v>
      </c>
      <c r="M6">
        <v>2.7868235294117598</v>
      </c>
      <c r="N6">
        <v>0.110758084532212</v>
      </c>
    </row>
    <row r="7" spans="2:14" x14ac:dyDescent="0.25">
      <c r="B7">
        <v>6</v>
      </c>
      <c r="C7" t="s">
        <v>10</v>
      </c>
      <c r="D7" t="s">
        <v>14</v>
      </c>
      <c r="E7">
        <v>20</v>
      </c>
      <c r="F7">
        <v>2.7991666666666699</v>
      </c>
      <c r="G7">
        <v>0.13706042033909499</v>
      </c>
      <c r="I7">
        <v>5</v>
      </c>
      <c r="J7">
        <v>2</v>
      </c>
      <c r="K7" t="s">
        <v>15</v>
      </c>
      <c r="L7">
        <v>20</v>
      </c>
      <c r="M7">
        <v>2.8254942339789899</v>
      </c>
      <c r="N7">
        <v>0.13056743316289399</v>
      </c>
    </row>
    <row r="8" spans="2:14" x14ac:dyDescent="0.25">
      <c r="B8">
        <v>7</v>
      </c>
      <c r="C8" t="s">
        <v>11</v>
      </c>
      <c r="D8" t="s">
        <v>14</v>
      </c>
      <c r="E8">
        <v>20</v>
      </c>
      <c r="F8">
        <v>3.0195538461538498</v>
      </c>
      <c r="G8">
        <v>0.125327075931494</v>
      </c>
      <c r="I8">
        <v>6</v>
      </c>
      <c r="J8">
        <v>3</v>
      </c>
      <c r="K8" t="s">
        <v>15</v>
      </c>
      <c r="L8">
        <v>20</v>
      </c>
      <c r="M8">
        <v>2.9781290322580598</v>
      </c>
      <c r="N8">
        <v>0.13290690491023599</v>
      </c>
    </row>
    <row r="9" spans="2:14" x14ac:dyDescent="0.25">
      <c r="B9">
        <v>8</v>
      </c>
      <c r="C9" t="s">
        <v>4</v>
      </c>
      <c r="D9" t="s">
        <v>15</v>
      </c>
      <c r="E9">
        <v>20</v>
      </c>
      <c r="F9">
        <v>2.7722318840579701</v>
      </c>
      <c r="G9">
        <v>0.11069182776141499</v>
      </c>
      <c r="I9">
        <v>7</v>
      </c>
      <c r="J9">
        <v>1</v>
      </c>
      <c r="K9" t="s">
        <v>14</v>
      </c>
      <c r="L9">
        <v>24</v>
      </c>
      <c r="M9">
        <v>2.5735324675324698</v>
      </c>
      <c r="N9">
        <v>0.124895311394186</v>
      </c>
    </row>
    <row r="10" spans="2:14" x14ac:dyDescent="0.25">
      <c r="B10">
        <v>9</v>
      </c>
      <c r="C10" t="s">
        <v>6</v>
      </c>
      <c r="D10" t="s">
        <v>15</v>
      </c>
      <c r="E10">
        <v>20</v>
      </c>
      <c r="F10">
        <v>2.7967920792079202</v>
      </c>
      <c r="G10">
        <v>0.110239404645679</v>
      </c>
      <c r="I10">
        <v>8</v>
      </c>
      <c r="J10">
        <v>2</v>
      </c>
      <c r="K10" t="s">
        <v>14</v>
      </c>
      <c r="L10">
        <v>24</v>
      </c>
      <c r="M10">
        <v>2.6305473708223102</v>
      </c>
      <c r="N10">
        <v>0.12098601546047601</v>
      </c>
    </row>
    <row r="11" spans="2:14" x14ac:dyDescent="0.25">
      <c r="B11">
        <v>10</v>
      </c>
      <c r="C11" t="s">
        <v>7</v>
      </c>
      <c r="D11" t="s">
        <v>15</v>
      </c>
      <c r="E11">
        <v>20</v>
      </c>
      <c r="F11">
        <v>2.8350444444444398</v>
      </c>
      <c r="G11">
        <v>0.13882151754261299</v>
      </c>
      <c r="I11">
        <v>9</v>
      </c>
      <c r="J11">
        <v>3</v>
      </c>
      <c r="K11" t="s">
        <v>14</v>
      </c>
      <c r="L11">
        <v>24</v>
      </c>
      <c r="M11">
        <v>2.76981818181818</v>
      </c>
      <c r="N11">
        <v>0.109572585600375</v>
      </c>
    </row>
    <row r="12" spans="2:14" x14ac:dyDescent="0.25">
      <c r="B12">
        <v>11</v>
      </c>
      <c r="C12" t="s">
        <v>8</v>
      </c>
      <c r="D12" t="s">
        <v>15</v>
      </c>
      <c r="E12">
        <v>20</v>
      </c>
      <c r="F12">
        <v>2.8131321328068202</v>
      </c>
      <c r="G12">
        <v>0.114780209983717</v>
      </c>
      <c r="I12">
        <v>10</v>
      </c>
      <c r="J12">
        <v>1</v>
      </c>
      <c r="K12" t="s">
        <v>15</v>
      </c>
      <c r="L12">
        <v>24</v>
      </c>
      <c r="M12">
        <v>2.6306227544910201</v>
      </c>
      <c r="N12">
        <v>0.125667069076184</v>
      </c>
    </row>
    <row r="13" spans="2:14" x14ac:dyDescent="0.25">
      <c r="B13">
        <v>12</v>
      </c>
      <c r="C13" t="s">
        <v>9</v>
      </c>
      <c r="D13" t="s">
        <v>15</v>
      </c>
      <c r="E13">
        <v>20</v>
      </c>
      <c r="F13">
        <v>2.8090212765957401</v>
      </c>
      <c r="G13">
        <v>0.13301658761576901</v>
      </c>
      <c r="I13">
        <v>11</v>
      </c>
      <c r="J13">
        <v>2</v>
      </c>
      <c r="K13" t="s">
        <v>15</v>
      </c>
      <c r="L13">
        <v>24</v>
      </c>
      <c r="M13">
        <v>2.7020504477242802</v>
      </c>
      <c r="N13">
        <v>0.14567084051402701</v>
      </c>
    </row>
    <row r="14" spans="2:14" x14ac:dyDescent="0.25">
      <c r="B14">
        <v>13</v>
      </c>
      <c r="C14" t="s">
        <v>10</v>
      </c>
      <c r="D14" t="s">
        <v>15</v>
      </c>
      <c r="E14">
        <v>20</v>
      </c>
      <c r="F14">
        <v>2.9026153846153799</v>
      </c>
      <c r="G14">
        <v>0.14530917524456699</v>
      </c>
      <c r="I14">
        <v>12</v>
      </c>
      <c r="J14">
        <v>3</v>
      </c>
      <c r="K14" t="s">
        <v>15</v>
      </c>
      <c r="L14">
        <v>24</v>
      </c>
      <c r="M14">
        <v>2.7746825396825399</v>
      </c>
      <c r="N14">
        <v>0.118603272733611</v>
      </c>
    </row>
    <row r="15" spans="2:14" x14ac:dyDescent="0.25">
      <c r="B15">
        <v>14</v>
      </c>
      <c r="C15" t="s">
        <v>11</v>
      </c>
      <c r="D15" t="s">
        <v>15</v>
      </c>
      <c r="E15">
        <v>20</v>
      </c>
      <c r="F15">
        <v>2.9781290322580598</v>
      </c>
      <c r="G15">
        <v>0.13290690491023599</v>
      </c>
      <c r="I15">
        <v>13</v>
      </c>
      <c r="J15">
        <v>1</v>
      </c>
      <c r="K15" t="s">
        <v>14</v>
      </c>
      <c r="L15">
        <v>28</v>
      </c>
      <c r="M15">
        <v>2.4936471014492798</v>
      </c>
      <c r="N15">
        <v>0.114591598010512</v>
      </c>
    </row>
    <row r="16" spans="2:14" x14ac:dyDescent="0.25">
      <c r="B16">
        <v>15</v>
      </c>
      <c r="C16" t="s">
        <v>4</v>
      </c>
      <c r="D16" t="s">
        <v>14</v>
      </c>
      <c r="E16">
        <v>24</v>
      </c>
      <c r="F16">
        <v>2.6098035714285701</v>
      </c>
      <c r="G16">
        <v>0.121065935400036</v>
      </c>
      <c r="I16">
        <v>14</v>
      </c>
      <c r="J16">
        <v>2</v>
      </c>
      <c r="K16" t="s">
        <v>14</v>
      </c>
      <c r="L16">
        <v>28</v>
      </c>
      <c r="M16">
        <v>2.48998858068156</v>
      </c>
      <c r="N16">
        <v>0.137612043011724</v>
      </c>
    </row>
    <row r="17" spans="2:14" x14ac:dyDescent="0.25">
      <c r="B17">
        <v>16</v>
      </c>
      <c r="C17" t="s">
        <v>6</v>
      </c>
      <c r="D17" t="s">
        <v>14</v>
      </c>
      <c r="E17">
        <v>24</v>
      </c>
      <c r="F17">
        <v>2.5528061224489802</v>
      </c>
      <c r="G17">
        <v>0.122882783655117</v>
      </c>
      <c r="I17">
        <v>15</v>
      </c>
      <c r="J17">
        <v>3</v>
      </c>
      <c r="K17" t="s">
        <v>14</v>
      </c>
      <c r="L17">
        <v>28</v>
      </c>
      <c r="M17">
        <v>2.6284375</v>
      </c>
      <c r="N17">
        <v>0.106593913991372</v>
      </c>
    </row>
    <row r="18" spans="2:14" x14ac:dyDescent="0.25">
      <c r="B18">
        <v>17</v>
      </c>
      <c r="C18" t="s">
        <v>7</v>
      </c>
      <c r="D18" t="s">
        <v>14</v>
      </c>
      <c r="E18">
        <v>24</v>
      </c>
      <c r="F18">
        <v>2.6240526315789499</v>
      </c>
      <c r="G18">
        <v>0.10878021648406599</v>
      </c>
      <c r="I18">
        <v>16</v>
      </c>
      <c r="J18">
        <v>1</v>
      </c>
      <c r="K18" t="s">
        <v>15</v>
      </c>
      <c r="L18">
        <v>28</v>
      </c>
      <c r="M18">
        <v>2.57161445783133</v>
      </c>
      <c r="N18">
        <v>0.128752083250017</v>
      </c>
    </row>
    <row r="19" spans="2:14" x14ac:dyDescent="0.25">
      <c r="B19">
        <v>18</v>
      </c>
      <c r="C19" t="s">
        <v>8</v>
      </c>
      <c r="D19" t="s">
        <v>14</v>
      </c>
      <c r="E19">
        <v>24</v>
      </c>
      <c r="F19">
        <v>2.6090687631808498</v>
      </c>
      <c r="G19">
        <v>0.13343618265141499</v>
      </c>
      <c r="I19">
        <v>17</v>
      </c>
      <c r="J19">
        <v>2</v>
      </c>
      <c r="K19" t="s">
        <v>15</v>
      </c>
      <c r="L19">
        <v>28</v>
      </c>
      <c r="M19">
        <v>2.5599146772682899</v>
      </c>
      <c r="N19">
        <v>0.120065569574871</v>
      </c>
    </row>
    <row r="20" spans="2:14" x14ac:dyDescent="0.25">
      <c r="B20">
        <v>19</v>
      </c>
      <c r="C20" t="s">
        <v>9</v>
      </c>
      <c r="D20" t="s">
        <v>14</v>
      </c>
      <c r="E20">
        <v>24</v>
      </c>
      <c r="F20">
        <v>2.66333333333333</v>
      </c>
      <c r="G20">
        <v>0.111366000040013</v>
      </c>
      <c r="I20">
        <v>18</v>
      </c>
      <c r="J20">
        <v>3</v>
      </c>
      <c r="K20" t="s">
        <v>15</v>
      </c>
      <c r="L20">
        <v>28</v>
      </c>
      <c r="M20">
        <v>2.6636470588235301</v>
      </c>
      <c r="N20">
        <v>0.133915991005775</v>
      </c>
    </row>
    <row r="21" spans="2:14" x14ac:dyDescent="0.25">
      <c r="B21">
        <v>20</v>
      </c>
      <c r="C21" t="s">
        <v>10</v>
      </c>
      <c r="D21" t="s">
        <v>14</v>
      </c>
      <c r="E21">
        <v>24</v>
      </c>
      <c r="F21">
        <v>2.7275</v>
      </c>
      <c r="G21">
        <v>7.19420172510742E-2</v>
      </c>
    </row>
    <row r="22" spans="2:14" x14ac:dyDescent="0.25">
      <c r="B22">
        <v>21</v>
      </c>
      <c r="C22" t="s">
        <v>11</v>
      </c>
      <c r="D22" t="s">
        <v>14</v>
      </c>
      <c r="E22">
        <v>24</v>
      </c>
      <c r="F22">
        <v>2.76981818181818</v>
      </c>
      <c r="G22">
        <v>0.109572585600375</v>
      </c>
    </row>
    <row r="23" spans="2:14" x14ac:dyDescent="0.25">
      <c r="B23">
        <v>22</v>
      </c>
      <c r="C23" t="s">
        <v>4</v>
      </c>
      <c r="D23" t="s">
        <v>15</v>
      </c>
      <c r="E23">
        <v>24</v>
      </c>
      <c r="F23">
        <v>2.6530810810810799</v>
      </c>
      <c r="G23">
        <v>0.13486043082222099</v>
      </c>
    </row>
    <row r="24" spans="2:14" x14ac:dyDescent="0.25">
      <c r="B24">
        <v>23</v>
      </c>
      <c r="C24" t="s">
        <v>6</v>
      </c>
      <c r="D24" t="s">
        <v>15</v>
      </c>
      <c r="E24">
        <v>24</v>
      </c>
      <c r="F24">
        <v>2.6127526881720402</v>
      </c>
      <c r="G24">
        <v>0.11547676746522199</v>
      </c>
    </row>
    <row r="25" spans="2:14" x14ac:dyDescent="0.25">
      <c r="B25">
        <v>24</v>
      </c>
      <c r="C25" t="s">
        <v>7</v>
      </c>
      <c r="D25" t="s">
        <v>15</v>
      </c>
      <c r="E25">
        <v>24</v>
      </c>
      <c r="F25">
        <v>2.6640000000000001</v>
      </c>
      <c r="G25">
        <v>0.158349898882792</v>
      </c>
      <c r="I25" t="s">
        <v>62</v>
      </c>
      <c r="J25" t="s">
        <v>30</v>
      </c>
      <c r="K25" t="s">
        <v>3</v>
      </c>
    </row>
    <row r="26" spans="2:14" x14ac:dyDescent="0.25">
      <c r="B26">
        <v>25</v>
      </c>
      <c r="C26" t="s">
        <v>8</v>
      </c>
      <c r="D26" t="s">
        <v>15</v>
      </c>
      <c r="E26">
        <v>24</v>
      </c>
      <c r="F26">
        <v>2.69397202854082</v>
      </c>
      <c r="G26">
        <v>0.132322714553187</v>
      </c>
      <c r="I26">
        <v>1</v>
      </c>
      <c r="J26">
        <v>1</v>
      </c>
      <c r="K26">
        <v>20</v>
      </c>
      <c r="L26">
        <v>2.7640934579439298</v>
      </c>
      <c r="M26">
        <v>0.11347702405472999</v>
      </c>
    </row>
    <row r="27" spans="2:14" x14ac:dyDescent="0.25">
      <c r="B27">
        <v>26</v>
      </c>
      <c r="C27" t="s">
        <v>9</v>
      </c>
      <c r="D27" t="s">
        <v>15</v>
      </c>
      <c r="E27">
        <v>24</v>
      </c>
      <c r="F27">
        <v>2.7372195121951202</v>
      </c>
      <c r="G27">
        <v>0.10472356759467299</v>
      </c>
      <c r="I27">
        <v>2</v>
      </c>
      <c r="J27">
        <v>2</v>
      </c>
      <c r="K27">
        <v>20</v>
      </c>
      <c r="L27">
        <v>2.8028668556070002</v>
      </c>
      <c r="M27">
        <v>0.129023611415027</v>
      </c>
    </row>
    <row r="28" spans="2:14" x14ac:dyDescent="0.25">
      <c r="B28">
        <v>27</v>
      </c>
      <c r="C28" t="s">
        <v>10</v>
      </c>
      <c r="D28" t="s">
        <v>15</v>
      </c>
      <c r="E28">
        <v>24</v>
      </c>
      <c r="F28">
        <v>2.8380526315789498</v>
      </c>
      <c r="G28">
        <v>0.14147495800561299</v>
      </c>
      <c r="I28">
        <v>3</v>
      </c>
      <c r="J28">
        <v>3</v>
      </c>
      <c r="K28">
        <v>20</v>
      </c>
      <c r="L28">
        <v>2.9993307086614198</v>
      </c>
      <c r="M28">
        <v>0.130238246590203</v>
      </c>
    </row>
    <row r="29" spans="2:14" x14ac:dyDescent="0.25">
      <c r="B29">
        <v>28</v>
      </c>
      <c r="C29" t="s">
        <v>11</v>
      </c>
      <c r="D29" t="s">
        <v>15</v>
      </c>
      <c r="E29">
        <v>24</v>
      </c>
      <c r="F29">
        <v>2.7746825396825399</v>
      </c>
      <c r="G29">
        <v>0.118603272733611</v>
      </c>
      <c r="I29">
        <v>4</v>
      </c>
      <c r="J29">
        <v>1</v>
      </c>
      <c r="K29">
        <v>24</v>
      </c>
      <c r="L29">
        <v>2.6032336448598099</v>
      </c>
      <c r="M29">
        <v>0.12832161105786499</v>
      </c>
    </row>
    <row r="30" spans="2:14" x14ac:dyDescent="0.25">
      <c r="B30">
        <v>29</v>
      </c>
      <c r="C30" t="s">
        <v>4</v>
      </c>
      <c r="D30" t="s">
        <v>14</v>
      </c>
      <c r="E30">
        <v>28</v>
      </c>
      <c r="F30">
        <v>2.4836481481481498</v>
      </c>
      <c r="G30">
        <v>0.114917059082645</v>
      </c>
      <c r="I30">
        <v>5</v>
      </c>
      <c r="J30">
        <v>2</v>
      </c>
      <c r="K30">
        <v>24</v>
      </c>
      <c r="L30">
        <v>2.6663726237855698</v>
      </c>
      <c r="M30">
        <v>0.13848960162131499</v>
      </c>
    </row>
    <row r="31" spans="2:14" x14ac:dyDescent="0.25">
      <c r="B31">
        <v>30</v>
      </c>
      <c r="C31" t="s">
        <v>6</v>
      </c>
      <c r="D31" t="s">
        <v>14</v>
      </c>
      <c r="E31">
        <v>28</v>
      </c>
      <c r="F31">
        <v>2.5000749999999998</v>
      </c>
      <c r="G31">
        <v>0.11460751344721801</v>
      </c>
      <c r="I31">
        <v>6</v>
      </c>
      <c r="J31">
        <v>3</v>
      </c>
      <c r="K31">
        <v>24</v>
      </c>
      <c r="L31">
        <v>2.77241525423729</v>
      </c>
      <c r="M31">
        <v>0.114023713703277</v>
      </c>
    </row>
    <row r="32" spans="2:14" x14ac:dyDescent="0.25">
      <c r="B32">
        <v>31</v>
      </c>
      <c r="C32" t="s">
        <v>7</v>
      </c>
      <c r="D32" t="s">
        <v>14</v>
      </c>
      <c r="E32">
        <v>28</v>
      </c>
      <c r="F32">
        <v>2.4615238095238099</v>
      </c>
      <c r="G32">
        <v>0.15224257565910401</v>
      </c>
      <c r="I32">
        <v>7</v>
      </c>
      <c r="J32">
        <v>1</v>
      </c>
      <c r="K32">
        <v>28</v>
      </c>
      <c r="L32">
        <v>2.5362213815789501</v>
      </c>
      <c r="M32">
        <v>0.12835951716538099</v>
      </c>
    </row>
    <row r="33" spans="2:13" x14ac:dyDescent="0.25">
      <c r="B33">
        <v>32</v>
      </c>
      <c r="C33" t="s">
        <v>8</v>
      </c>
      <c r="D33" t="s">
        <v>14</v>
      </c>
      <c r="E33">
        <v>28</v>
      </c>
      <c r="F33">
        <v>2.4860619492749998</v>
      </c>
      <c r="G33">
        <v>0.13198885663704199</v>
      </c>
      <c r="I33">
        <v>8</v>
      </c>
      <c r="J33">
        <v>2</v>
      </c>
      <c r="K33">
        <v>28</v>
      </c>
      <c r="L33">
        <v>2.52731891870312</v>
      </c>
      <c r="M33">
        <v>0.13303904790642701</v>
      </c>
    </row>
    <row r="34" spans="2:13" x14ac:dyDescent="0.25">
      <c r="B34">
        <v>33</v>
      </c>
      <c r="C34" t="s">
        <v>9</v>
      </c>
      <c r="D34" t="s">
        <v>14</v>
      </c>
      <c r="E34">
        <v>28</v>
      </c>
      <c r="F34">
        <v>2.51565384615385</v>
      </c>
      <c r="G34">
        <v>9.3416462064324607E-2</v>
      </c>
      <c r="I34">
        <v>9</v>
      </c>
      <c r="J34">
        <v>3</v>
      </c>
      <c r="K34">
        <v>28</v>
      </c>
      <c r="L34">
        <v>2.6465757575757598</v>
      </c>
      <c r="M34">
        <v>0.12088063076415299</v>
      </c>
    </row>
    <row r="35" spans="2:13" x14ac:dyDescent="0.25">
      <c r="B35">
        <v>34</v>
      </c>
      <c r="C35" t="s">
        <v>10</v>
      </c>
      <c r="D35" t="s">
        <v>14</v>
      </c>
      <c r="E35">
        <v>28</v>
      </c>
      <c r="F35">
        <v>2.6339999999999999</v>
      </c>
      <c r="G35">
        <v>8.3365327191691499E-2</v>
      </c>
    </row>
    <row r="36" spans="2:13" x14ac:dyDescent="0.25">
      <c r="B36">
        <v>35</v>
      </c>
      <c r="C36" t="s">
        <v>11</v>
      </c>
      <c r="D36" t="s">
        <v>14</v>
      </c>
      <c r="E36">
        <v>28</v>
      </c>
      <c r="F36">
        <v>2.6284375</v>
      </c>
      <c r="G36">
        <v>0.106593913991372</v>
      </c>
    </row>
    <row r="37" spans="2:13" x14ac:dyDescent="0.25">
      <c r="B37">
        <v>36</v>
      </c>
      <c r="C37" t="s">
        <v>4</v>
      </c>
      <c r="D37" t="s">
        <v>15</v>
      </c>
      <c r="E37">
        <v>28</v>
      </c>
      <c r="F37">
        <v>2.57485526315789</v>
      </c>
      <c r="G37">
        <v>0.12212078217321</v>
      </c>
    </row>
    <row r="38" spans="2:13" x14ac:dyDescent="0.25">
      <c r="B38">
        <v>37</v>
      </c>
      <c r="C38" t="s">
        <v>6</v>
      </c>
      <c r="D38" t="s">
        <v>15</v>
      </c>
      <c r="E38">
        <v>28</v>
      </c>
      <c r="F38">
        <v>2.56887777777778</v>
      </c>
      <c r="G38">
        <v>0.134717250947573</v>
      </c>
    </row>
    <row r="39" spans="2:13" x14ac:dyDescent="0.25">
      <c r="B39">
        <v>38</v>
      </c>
      <c r="C39" t="s">
        <v>7</v>
      </c>
      <c r="D39" t="s">
        <v>15</v>
      </c>
      <c r="E39">
        <v>28</v>
      </c>
      <c r="F39">
        <v>2.5235205479452101</v>
      </c>
      <c r="G39">
        <v>0.109301330375791</v>
      </c>
    </row>
    <row r="40" spans="2:13" x14ac:dyDescent="0.25">
      <c r="B40">
        <v>39</v>
      </c>
      <c r="C40" t="s">
        <v>8</v>
      </c>
      <c r="D40" t="s">
        <v>15</v>
      </c>
      <c r="E40">
        <v>28</v>
      </c>
      <c r="F40">
        <v>2.5565134511999998</v>
      </c>
      <c r="G40">
        <v>0.11337732709614</v>
      </c>
    </row>
    <row r="41" spans="2:13" x14ac:dyDescent="0.25">
      <c r="B41">
        <v>40</v>
      </c>
      <c r="C41" t="s">
        <v>9</v>
      </c>
      <c r="D41" t="s">
        <v>15</v>
      </c>
      <c r="E41">
        <v>28</v>
      </c>
      <c r="F41">
        <v>2.5811162790697701</v>
      </c>
      <c r="G41">
        <v>0.112235553594157</v>
      </c>
    </row>
    <row r="42" spans="2:13" x14ac:dyDescent="0.25">
      <c r="B42">
        <v>41</v>
      </c>
      <c r="C42" t="s">
        <v>10</v>
      </c>
      <c r="D42" t="s">
        <v>15</v>
      </c>
      <c r="E42">
        <v>28</v>
      </c>
      <c r="F42">
        <v>2.7027857142857101</v>
      </c>
      <c r="G42">
        <v>0.12331708882228901</v>
      </c>
    </row>
    <row r="43" spans="2:13" x14ac:dyDescent="0.25">
      <c r="B43">
        <v>42</v>
      </c>
      <c r="C43" t="s">
        <v>11</v>
      </c>
      <c r="D43" t="s">
        <v>15</v>
      </c>
      <c r="E43">
        <v>28</v>
      </c>
      <c r="F43">
        <v>2.6636470588235301</v>
      </c>
      <c r="G43">
        <v>0.133915991005775</v>
      </c>
    </row>
    <row r="47" spans="2:13" x14ac:dyDescent="0.25">
      <c r="H47" t="s">
        <v>148</v>
      </c>
      <c r="I47">
        <v>2.5870000000000002</v>
      </c>
      <c r="J47">
        <v>1.108396E-2</v>
      </c>
    </row>
    <row r="48" spans="2:13" x14ac:dyDescent="0.25">
      <c r="H48" t="s">
        <v>147</v>
      </c>
      <c r="I48">
        <v>2.7117344700000001</v>
      </c>
      <c r="J48">
        <v>1.162321E-2</v>
      </c>
    </row>
    <row r="49" spans="1:10" x14ac:dyDescent="0.25">
      <c r="H49" t="s">
        <v>12</v>
      </c>
      <c r="I49">
        <v>2.5787846609999998</v>
      </c>
      <c r="J49">
        <v>8.9508290000000004E-3</v>
      </c>
    </row>
    <row r="50" spans="1:10" x14ac:dyDescent="0.25">
      <c r="B50" t="s">
        <v>21</v>
      </c>
      <c r="C50" t="s">
        <v>59</v>
      </c>
      <c r="D50" t="s">
        <v>30</v>
      </c>
      <c r="E50" t="s">
        <v>3</v>
      </c>
      <c r="H50" t="s">
        <v>13</v>
      </c>
      <c r="I50">
        <v>2.5085354510000002</v>
      </c>
      <c r="J50">
        <v>3.8364950000000001E-3</v>
      </c>
    </row>
    <row r="51" spans="1:10" x14ac:dyDescent="0.25">
      <c r="A51">
        <f>ABS(B51)</f>
        <v>2.8639999999999999</v>
      </c>
      <c r="B51">
        <v>-2.8639999999999999</v>
      </c>
      <c r="C51" t="s">
        <v>4</v>
      </c>
      <c r="D51" t="s">
        <v>14</v>
      </c>
      <c r="E51">
        <v>20</v>
      </c>
      <c r="F51">
        <v>2.7389523809523801</v>
      </c>
      <c r="G51">
        <v>0.121703159310575</v>
      </c>
    </row>
    <row r="52" spans="1:10" x14ac:dyDescent="0.25">
      <c r="A52">
        <f t="shared" ref="A52:A92" si="0">ABS(B52)</f>
        <v>3.028</v>
      </c>
      <c r="B52">
        <v>-3.028</v>
      </c>
      <c r="C52" t="s">
        <v>6</v>
      </c>
      <c r="D52" t="s">
        <v>14</v>
      </c>
      <c r="E52">
        <v>20</v>
      </c>
      <c r="F52">
        <v>2.73818181818182</v>
      </c>
      <c r="G52">
        <v>0.104078280160915</v>
      </c>
    </row>
    <row r="53" spans="1:10" x14ac:dyDescent="0.25">
      <c r="A53">
        <f t="shared" si="0"/>
        <v>8.7420000000000009</v>
      </c>
      <c r="B53">
        <v>-8.7420000000000009</v>
      </c>
      <c r="C53" t="s">
        <v>7</v>
      </c>
      <c r="D53" t="s">
        <v>14</v>
      </c>
      <c r="E53">
        <v>20</v>
      </c>
      <c r="F53">
        <v>2.7714318181818198</v>
      </c>
      <c r="G53">
        <v>0.12535685113065001</v>
      </c>
    </row>
    <row r="54" spans="1:10" x14ac:dyDescent="0.25">
      <c r="A54">
        <f t="shared" si="0"/>
        <v>9.2230000000000008</v>
      </c>
      <c r="B54">
        <v>-9.2230000000000008</v>
      </c>
      <c r="C54" t="s">
        <v>8</v>
      </c>
      <c r="D54" t="s">
        <v>14</v>
      </c>
      <c r="E54">
        <v>20</v>
      </c>
      <c r="F54">
        <v>2.8000666413799999</v>
      </c>
      <c r="G54">
        <v>0.119848457692754</v>
      </c>
    </row>
    <row r="55" spans="1:10" x14ac:dyDescent="0.25">
      <c r="A55">
        <f t="shared" si="0"/>
        <v>10.7</v>
      </c>
      <c r="B55">
        <v>-10.7</v>
      </c>
      <c r="C55" t="s">
        <v>9</v>
      </c>
      <c r="D55" t="s">
        <v>14</v>
      </c>
      <c r="E55">
        <v>20</v>
      </c>
      <c r="F55">
        <v>2.7487619047619001</v>
      </c>
      <c r="G55">
        <v>0.120182951902467</v>
      </c>
    </row>
    <row r="56" spans="1:10" x14ac:dyDescent="0.25">
      <c r="A56">
        <f t="shared" si="0"/>
        <v>10.795999999999999</v>
      </c>
      <c r="B56">
        <v>-10.795999999999999</v>
      </c>
      <c r="C56" t="s">
        <v>10</v>
      </c>
      <c r="D56" t="s">
        <v>14</v>
      </c>
      <c r="E56">
        <v>20</v>
      </c>
      <c r="F56">
        <v>2.7991666666666699</v>
      </c>
      <c r="G56">
        <v>0.13706042033909499</v>
      </c>
    </row>
    <row r="57" spans="1:10" x14ac:dyDescent="0.25">
      <c r="A57">
        <f t="shared" si="0"/>
        <v>22.611000000000001</v>
      </c>
      <c r="B57">
        <v>-22.611000000000001</v>
      </c>
      <c r="C57" t="s">
        <v>11</v>
      </c>
      <c r="D57" t="s">
        <v>14</v>
      </c>
      <c r="E57">
        <v>20</v>
      </c>
      <c r="F57">
        <v>3.0195538461538498</v>
      </c>
      <c r="G57">
        <v>0.125327075931494</v>
      </c>
    </row>
    <row r="58" spans="1:10" x14ac:dyDescent="0.25">
      <c r="A58">
        <f t="shared" si="0"/>
        <v>2.8639999999999999</v>
      </c>
      <c r="B58">
        <v>-2.8639999999999999</v>
      </c>
      <c r="C58" t="s">
        <v>4</v>
      </c>
      <c r="D58" t="s">
        <v>15</v>
      </c>
      <c r="E58">
        <v>20</v>
      </c>
      <c r="F58">
        <v>2.7722318840579701</v>
      </c>
      <c r="G58">
        <v>0.11069182776141499</v>
      </c>
    </row>
    <row r="59" spans="1:10" x14ac:dyDescent="0.25">
      <c r="A59">
        <f t="shared" si="0"/>
        <v>3.028</v>
      </c>
      <c r="B59">
        <v>-3.028</v>
      </c>
      <c r="C59" t="s">
        <v>6</v>
      </c>
      <c r="D59" t="s">
        <v>15</v>
      </c>
      <c r="E59">
        <v>20</v>
      </c>
      <c r="F59">
        <v>2.7967920792079202</v>
      </c>
      <c r="G59">
        <v>0.110239404645679</v>
      </c>
    </row>
    <row r="60" spans="1:10" x14ac:dyDescent="0.25">
      <c r="A60">
        <f t="shared" si="0"/>
        <v>8.7420000000000009</v>
      </c>
      <c r="B60">
        <v>-8.7420000000000009</v>
      </c>
      <c r="C60" t="s">
        <v>7</v>
      </c>
      <c r="D60" t="s">
        <v>15</v>
      </c>
      <c r="E60">
        <v>20</v>
      </c>
      <c r="F60">
        <v>2.8350444444444398</v>
      </c>
      <c r="G60">
        <v>0.13882151754261299</v>
      </c>
    </row>
    <row r="61" spans="1:10" x14ac:dyDescent="0.25">
      <c r="A61">
        <f t="shared" si="0"/>
        <v>9.2230000000000008</v>
      </c>
      <c r="B61">
        <v>-9.2230000000000008</v>
      </c>
      <c r="C61" t="s">
        <v>8</v>
      </c>
      <c r="D61" t="s">
        <v>15</v>
      </c>
      <c r="E61">
        <v>20</v>
      </c>
      <c r="F61">
        <v>2.8131321328068202</v>
      </c>
      <c r="G61">
        <v>0.114780209983717</v>
      </c>
    </row>
    <row r="62" spans="1:10" x14ac:dyDescent="0.25">
      <c r="A62">
        <f t="shared" si="0"/>
        <v>10.7</v>
      </c>
      <c r="B62">
        <v>-10.7</v>
      </c>
      <c r="C62" t="s">
        <v>9</v>
      </c>
      <c r="D62" t="s">
        <v>15</v>
      </c>
      <c r="E62">
        <v>20</v>
      </c>
      <c r="F62">
        <v>2.8090212765957401</v>
      </c>
      <c r="G62">
        <v>0.13301658761576901</v>
      </c>
    </row>
    <row r="63" spans="1:10" x14ac:dyDescent="0.25">
      <c r="A63">
        <f t="shared" si="0"/>
        <v>10.795999999999999</v>
      </c>
      <c r="B63">
        <v>-10.795999999999999</v>
      </c>
      <c r="C63" t="s">
        <v>10</v>
      </c>
      <c r="D63" t="s">
        <v>15</v>
      </c>
      <c r="E63">
        <v>20</v>
      </c>
      <c r="F63">
        <v>2.9026153846153799</v>
      </c>
      <c r="G63">
        <v>0.14530917524456699</v>
      </c>
    </row>
    <row r="64" spans="1:10" x14ac:dyDescent="0.25">
      <c r="A64">
        <f t="shared" si="0"/>
        <v>22.611000000000001</v>
      </c>
      <c r="B64">
        <v>-22.611000000000001</v>
      </c>
      <c r="C64" t="s">
        <v>11</v>
      </c>
      <c r="D64" t="s">
        <v>15</v>
      </c>
      <c r="E64">
        <v>20</v>
      </c>
      <c r="F64">
        <v>2.9781290322580598</v>
      </c>
      <c r="G64">
        <v>0.13290690491023599</v>
      </c>
    </row>
    <row r="65" spans="1:7" x14ac:dyDescent="0.25">
      <c r="A65">
        <f t="shared" si="0"/>
        <v>2.8639999999999999</v>
      </c>
      <c r="B65">
        <v>-2.8639999999999999</v>
      </c>
      <c r="C65" t="s">
        <v>4</v>
      </c>
      <c r="D65" t="s">
        <v>14</v>
      </c>
      <c r="E65">
        <v>24</v>
      </c>
      <c r="F65">
        <v>2.6098035714285701</v>
      </c>
      <c r="G65">
        <v>0.121065935400036</v>
      </c>
    </row>
    <row r="66" spans="1:7" x14ac:dyDescent="0.25">
      <c r="A66">
        <f t="shared" si="0"/>
        <v>3.028</v>
      </c>
      <c r="B66">
        <v>-3.028</v>
      </c>
      <c r="C66" t="s">
        <v>6</v>
      </c>
      <c r="D66" t="s">
        <v>14</v>
      </c>
      <c r="E66">
        <v>24</v>
      </c>
      <c r="F66">
        <v>2.5528061224489802</v>
      </c>
      <c r="G66">
        <v>0.122882783655117</v>
      </c>
    </row>
    <row r="67" spans="1:7" x14ac:dyDescent="0.25">
      <c r="A67">
        <f t="shared" si="0"/>
        <v>8.7420000000000009</v>
      </c>
      <c r="B67">
        <v>-8.7420000000000009</v>
      </c>
      <c r="C67" t="s">
        <v>7</v>
      </c>
      <c r="D67" t="s">
        <v>14</v>
      </c>
      <c r="E67">
        <v>24</v>
      </c>
      <c r="F67">
        <v>2.6240526315789499</v>
      </c>
      <c r="G67">
        <v>0.10878021648406599</v>
      </c>
    </row>
    <row r="68" spans="1:7" x14ac:dyDescent="0.25">
      <c r="A68">
        <f t="shared" si="0"/>
        <v>9.2230000000000008</v>
      </c>
      <c r="B68">
        <v>-9.2230000000000008</v>
      </c>
      <c r="C68" t="s">
        <v>8</v>
      </c>
      <c r="D68" t="s">
        <v>14</v>
      </c>
      <c r="E68">
        <v>24</v>
      </c>
      <c r="F68">
        <v>2.6090687631808498</v>
      </c>
      <c r="G68">
        <v>0.13343618265141499</v>
      </c>
    </row>
    <row r="69" spans="1:7" x14ac:dyDescent="0.25">
      <c r="A69">
        <f t="shared" si="0"/>
        <v>10.7</v>
      </c>
      <c r="B69">
        <v>-10.7</v>
      </c>
      <c r="C69" t="s">
        <v>9</v>
      </c>
      <c r="D69" t="s">
        <v>14</v>
      </c>
      <c r="E69">
        <v>24</v>
      </c>
      <c r="F69">
        <v>2.66333333333333</v>
      </c>
      <c r="G69">
        <v>0.111366000040013</v>
      </c>
    </row>
    <row r="70" spans="1:7" x14ac:dyDescent="0.25">
      <c r="A70">
        <f t="shared" si="0"/>
        <v>10.795999999999999</v>
      </c>
      <c r="B70">
        <v>-10.795999999999999</v>
      </c>
      <c r="C70" t="s">
        <v>10</v>
      </c>
      <c r="D70" t="s">
        <v>14</v>
      </c>
      <c r="E70">
        <v>24</v>
      </c>
      <c r="F70">
        <v>2.7275</v>
      </c>
      <c r="G70">
        <v>7.19420172510742E-2</v>
      </c>
    </row>
    <row r="71" spans="1:7" x14ac:dyDescent="0.25">
      <c r="A71">
        <f t="shared" si="0"/>
        <v>22.611000000000001</v>
      </c>
      <c r="B71">
        <v>-22.611000000000001</v>
      </c>
      <c r="C71" t="s">
        <v>11</v>
      </c>
      <c r="D71" t="s">
        <v>14</v>
      </c>
      <c r="E71">
        <v>24</v>
      </c>
      <c r="F71">
        <v>2.76981818181818</v>
      </c>
      <c r="G71">
        <v>0.109572585600375</v>
      </c>
    </row>
    <row r="72" spans="1:7" x14ac:dyDescent="0.25">
      <c r="A72">
        <f t="shared" si="0"/>
        <v>2.8639999999999999</v>
      </c>
      <c r="B72">
        <v>-2.8639999999999999</v>
      </c>
      <c r="C72" t="s">
        <v>4</v>
      </c>
      <c r="D72" t="s">
        <v>15</v>
      </c>
      <c r="E72">
        <v>24</v>
      </c>
      <c r="F72">
        <v>2.6530810810810799</v>
      </c>
      <c r="G72">
        <v>0.13486043082222099</v>
      </c>
    </row>
    <row r="73" spans="1:7" x14ac:dyDescent="0.25">
      <c r="A73">
        <f t="shared" si="0"/>
        <v>3.028</v>
      </c>
      <c r="B73">
        <v>-3.028</v>
      </c>
      <c r="C73" t="s">
        <v>6</v>
      </c>
      <c r="D73" t="s">
        <v>15</v>
      </c>
      <c r="E73">
        <v>24</v>
      </c>
      <c r="F73">
        <v>2.6127526881720402</v>
      </c>
      <c r="G73">
        <v>0.11547676746522199</v>
      </c>
    </row>
    <row r="74" spans="1:7" x14ac:dyDescent="0.25">
      <c r="A74">
        <f t="shared" si="0"/>
        <v>8.7420000000000009</v>
      </c>
      <c r="B74">
        <v>-8.7420000000000009</v>
      </c>
      <c r="C74" t="s">
        <v>7</v>
      </c>
      <c r="D74" t="s">
        <v>15</v>
      </c>
      <c r="E74">
        <v>24</v>
      </c>
      <c r="F74">
        <v>2.6640000000000001</v>
      </c>
      <c r="G74">
        <v>0.158349898882792</v>
      </c>
    </row>
    <row r="75" spans="1:7" x14ac:dyDescent="0.25">
      <c r="A75">
        <f t="shared" si="0"/>
        <v>9.2230000000000008</v>
      </c>
      <c r="B75">
        <v>-9.2230000000000008</v>
      </c>
      <c r="C75" t="s">
        <v>8</v>
      </c>
      <c r="D75" t="s">
        <v>15</v>
      </c>
      <c r="E75">
        <v>24</v>
      </c>
      <c r="F75">
        <v>2.69397202854082</v>
      </c>
      <c r="G75">
        <v>0.132322714553187</v>
      </c>
    </row>
    <row r="76" spans="1:7" x14ac:dyDescent="0.25">
      <c r="A76">
        <f t="shared" si="0"/>
        <v>10.7</v>
      </c>
      <c r="B76">
        <v>-10.7</v>
      </c>
      <c r="C76" t="s">
        <v>9</v>
      </c>
      <c r="D76" t="s">
        <v>15</v>
      </c>
      <c r="E76">
        <v>24</v>
      </c>
      <c r="F76">
        <v>2.7372195121951202</v>
      </c>
      <c r="G76">
        <v>0.10472356759467299</v>
      </c>
    </row>
    <row r="77" spans="1:7" x14ac:dyDescent="0.25">
      <c r="A77">
        <f t="shared" si="0"/>
        <v>10.795999999999999</v>
      </c>
      <c r="B77">
        <v>-10.795999999999999</v>
      </c>
      <c r="C77" t="s">
        <v>10</v>
      </c>
      <c r="D77" t="s">
        <v>15</v>
      </c>
      <c r="E77">
        <v>24</v>
      </c>
      <c r="F77">
        <v>2.8380526315789498</v>
      </c>
      <c r="G77">
        <v>0.14147495800561299</v>
      </c>
    </row>
    <row r="78" spans="1:7" x14ac:dyDescent="0.25">
      <c r="A78">
        <f t="shared" si="0"/>
        <v>22.611000000000001</v>
      </c>
      <c r="B78">
        <v>-22.611000000000001</v>
      </c>
      <c r="C78" t="s">
        <v>11</v>
      </c>
      <c r="D78" t="s">
        <v>15</v>
      </c>
      <c r="E78">
        <v>24</v>
      </c>
      <c r="F78">
        <v>2.7746825396825399</v>
      </c>
      <c r="G78">
        <v>0.118603272733611</v>
      </c>
    </row>
    <row r="79" spans="1:7" x14ac:dyDescent="0.25">
      <c r="A79">
        <f t="shared" si="0"/>
        <v>2.8639999999999999</v>
      </c>
      <c r="B79">
        <v>-2.8639999999999999</v>
      </c>
      <c r="C79" t="s">
        <v>4</v>
      </c>
      <c r="D79" t="s">
        <v>14</v>
      </c>
      <c r="E79">
        <v>28</v>
      </c>
      <c r="F79">
        <v>2.4836481481481498</v>
      </c>
      <c r="G79">
        <v>0.114917059082645</v>
      </c>
    </row>
    <row r="80" spans="1:7" x14ac:dyDescent="0.25">
      <c r="A80">
        <f t="shared" si="0"/>
        <v>3.028</v>
      </c>
      <c r="B80">
        <v>-3.028</v>
      </c>
      <c r="C80" t="s">
        <v>6</v>
      </c>
      <c r="D80" t="s">
        <v>14</v>
      </c>
      <c r="E80">
        <v>28</v>
      </c>
      <c r="F80">
        <v>2.5000749999999998</v>
      </c>
      <c r="G80">
        <v>0.11460751344721801</v>
      </c>
    </row>
    <row r="81" spans="1:7" x14ac:dyDescent="0.25">
      <c r="A81">
        <f t="shared" si="0"/>
        <v>8.7420000000000009</v>
      </c>
      <c r="B81">
        <v>-8.7420000000000009</v>
      </c>
      <c r="C81" t="s">
        <v>7</v>
      </c>
      <c r="D81" t="s">
        <v>14</v>
      </c>
      <c r="E81">
        <v>28</v>
      </c>
      <c r="F81">
        <v>2.4615238095238099</v>
      </c>
      <c r="G81">
        <v>0.15224257565910401</v>
      </c>
    </row>
    <row r="82" spans="1:7" x14ac:dyDescent="0.25">
      <c r="A82">
        <f t="shared" si="0"/>
        <v>9.2230000000000008</v>
      </c>
      <c r="B82">
        <v>-9.2230000000000008</v>
      </c>
      <c r="C82" t="s">
        <v>8</v>
      </c>
      <c r="D82" t="s">
        <v>14</v>
      </c>
      <c r="E82">
        <v>28</v>
      </c>
      <c r="F82">
        <v>2.4860619492749998</v>
      </c>
      <c r="G82">
        <v>0.13198885663704199</v>
      </c>
    </row>
    <row r="83" spans="1:7" x14ac:dyDescent="0.25">
      <c r="A83">
        <f t="shared" si="0"/>
        <v>10.7</v>
      </c>
      <c r="B83">
        <v>-10.7</v>
      </c>
      <c r="C83" t="s">
        <v>9</v>
      </c>
      <c r="D83" t="s">
        <v>14</v>
      </c>
      <c r="E83">
        <v>28</v>
      </c>
      <c r="F83">
        <v>2.51565384615385</v>
      </c>
      <c r="G83">
        <v>9.3416462064324607E-2</v>
      </c>
    </row>
    <row r="84" spans="1:7" x14ac:dyDescent="0.25">
      <c r="A84">
        <f t="shared" si="0"/>
        <v>10.795999999999999</v>
      </c>
      <c r="B84">
        <v>-10.795999999999999</v>
      </c>
      <c r="C84" t="s">
        <v>10</v>
      </c>
      <c r="D84" t="s">
        <v>14</v>
      </c>
      <c r="E84">
        <v>28</v>
      </c>
      <c r="F84">
        <v>2.6339999999999999</v>
      </c>
      <c r="G84">
        <v>8.3365327191691499E-2</v>
      </c>
    </row>
    <row r="85" spans="1:7" x14ac:dyDescent="0.25">
      <c r="A85">
        <f t="shared" si="0"/>
        <v>22.611000000000001</v>
      </c>
      <c r="B85">
        <v>-22.611000000000001</v>
      </c>
      <c r="C85" t="s">
        <v>11</v>
      </c>
      <c r="D85" t="s">
        <v>14</v>
      </c>
      <c r="E85">
        <v>28</v>
      </c>
      <c r="F85">
        <v>2.6284375</v>
      </c>
      <c r="G85">
        <v>0.106593913991372</v>
      </c>
    </row>
    <row r="86" spans="1:7" x14ac:dyDescent="0.25">
      <c r="A86">
        <f t="shared" si="0"/>
        <v>2.8639999999999999</v>
      </c>
      <c r="B86">
        <v>-2.8639999999999999</v>
      </c>
      <c r="C86" t="s">
        <v>4</v>
      </c>
      <c r="D86" t="s">
        <v>15</v>
      </c>
      <c r="E86">
        <v>28</v>
      </c>
      <c r="F86">
        <v>2.57485526315789</v>
      </c>
      <c r="G86">
        <v>0.12212078217321</v>
      </c>
    </row>
    <row r="87" spans="1:7" x14ac:dyDescent="0.25">
      <c r="A87">
        <f t="shared" si="0"/>
        <v>3.028</v>
      </c>
      <c r="B87">
        <v>-3.028</v>
      </c>
      <c r="C87" t="s">
        <v>6</v>
      </c>
      <c r="D87" t="s">
        <v>15</v>
      </c>
      <c r="E87">
        <v>28</v>
      </c>
      <c r="F87">
        <v>2.56887777777778</v>
      </c>
      <c r="G87">
        <v>0.134717250947573</v>
      </c>
    </row>
    <row r="88" spans="1:7" x14ac:dyDescent="0.25">
      <c r="A88">
        <f t="shared" si="0"/>
        <v>8.7420000000000009</v>
      </c>
      <c r="B88">
        <v>-8.7420000000000009</v>
      </c>
      <c r="C88" t="s">
        <v>7</v>
      </c>
      <c r="D88" t="s">
        <v>15</v>
      </c>
      <c r="E88">
        <v>28</v>
      </c>
      <c r="F88">
        <v>2.5235205479452101</v>
      </c>
      <c r="G88">
        <v>0.109301330375791</v>
      </c>
    </row>
    <row r="89" spans="1:7" x14ac:dyDescent="0.25">
      <c r="A89">
        <f t="shared" si="0"/>
        <v>9.2230000000000008</v>
      </c>
      <c r="B89">
        <v>-9.2230000000000008</v>
      </c>
      <c r="C89" t="s">
        <v>8</v>
      </c>
      <c r="D89" t="s">
        <v>15</v>
      </c>
      <c r="E89">
        <v>28</v>
      </c>
      <c r="F89">
        <v>2.5565134511999998</v>
      </c>
      <c r="G89">
        <v>0.11337732709614</v>
      </c>
    </row>
    <row r="90" spans="1:7" x14ac:dyDescent="0.25">
      <c r="A90">
        <f t="shared" si="0"/>
        <v>10.7</v>
      </c>
      <c r="B90">
        <v>-10.7</v>
      </c>
      <c r="C90" t="s">
        <v>9</v>
      </c>
      <c r="D90" t="s">
        <v>15</v>
      </c>
      <c r="E90">
        <v>28</v>
      </c>
      <c r="F90">
        <v>2.5811162790697701</v>
      </c>
      <c r="G90">
        <v>0.112235553594157</v>
      </c>
    </row>
    <row r="91" spans="1:7" x14ac:dyDescent="0.25">
      <c r="A91">
        <f t="shared" si="0"/>
        <v>10.795999999999999</v>
      </c>
      <c r="B91">
        <v>-10.795999999999999</v>
      </c>
      <c r="C91" t="s">
        <v>10</v>
      </c>
      <c r="D91" t="s">
        <v>15</v>
      </c>
      <c r="E91">
        <v>28</v>
      </c>
      <c r="F91">
        <v>2.7027857142857101</v>
      </c>
      <c r="G91">
        <v>0.12331708882228901</v>
      </c>
    </row>
    <row r="92" spans="1:7" x14ac:dyDescent="0.25">
      <c r="A92">
        <f t="shared" si="0"/>
        <v>22.611000000000001</v>
      </c>
      <c r="B92">
        <v>-22.611000000000001</v>
      </c>
      <c r="C92" t="s">
        <v>11</v>
      </c>
      <c r="D92" t="s">
        <v>15</v>
      </c>
      <c r="E92">
        <v>28</v>
      </c>
      <c r="F92">
        <v>2.6636470588235301</v>
      </c>
      <c r="G92">
        <v>0.133915991005775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opLeftCell="B1" workbookViewId="0">
      <selection activeCell="J17" sqref="J17:U25"/>
    </sheetView>
  </sheetViews>
  <sheetFormatPr defaultRowHeight="15" x14ac:dyDescent="0.25"/>
  <cols>
    <col min="4" max="4" width="20.5703125" bestFit="1" customWidth="1"/>
    <col min="10" max="10" width="16" bestFit="1" customWidth="1"/>
    <col min="11" max="11" width="9.42578125" bestFit="1" customWidth="1"/>
    <col min="12" max="12" width="24" bestFit="1" customWidth="1"/>
    <col min="13" max="13" width="9.42578125" bestFit="1" customWidth="1"/>
    <col min="14" max="14" width="16" bestFit="1" customWidth="1"/>
    <col min="15" max="15" width="9.42578125" bestFit="1" customWidth="1"/>
    <col min="16" max="16" width="24" bestFit="1" customWidth="1"/>
    <col min="17" max="17" width="9.42578125" bestFit="1" customWidth="1"/>
    <col min="18" max="18" width="15.7109375" bestFit="1" customWidth="1"/>
    <col min="19" max="19" width="9.42578125" bestFit="1" customWidth="1"/>
    <col min="20" max="20" width="22.85546875" bestFit="1" customWidth="1"/>
    <col min="21" max="21" width="10.5703125" bestFit="1" customWidth="1"/>
  </cols>
  <sheetData>
    <row r="1" spans="3:22" ht="15.75" thickBot="1" x14ac:dyDescent="0.3"/>
    <row r="2" spans="3:22" ht="15.75" x14ac:dyDescent="0.25">
      <c r="C2" t="s">
        <v>87</v>
      </c>
      <c r="J2" s="45" t="s">
        <v>91</v>
      </c>
      <c r="K2" s="46"/>
      <c r="L2" s="46"/>
      <c r="M2" s="47"/>
      <c r="N2" s="48" t="s">
        <v>95</v>
      </c>
      <c r="O2" s="46"/>
      <c r="P2" s="46"/>
      <c r="Q2" s="47"/>
    </row>
    <row r="3" spans="3:22" ht="15.75" x14ac:dyDescent="0.25">
      <c r="C3" t="s">
        <v>88</v>
      </c>
      <c r="D3" t="s">
        <v>89</v>
      </c>
      <c r="E3" t="s">
        <v>90</v>
      </c>
      <c r="J3" s="20" t="s">
        <v>88</v>
      </c>
      <c r="K3" s="44" t="s">
        <v>103</v>
      </c>
      <c r="L3" s="44" t="s">
        <v>102</v>
      </c>
      <c r="M3" s="43" t="s">
        <v>90</v>
      </c>
      <c r="N3" s="21" t="s">
        <v>88</v>
      </c>
      <c r="O3" s="44" t="s">
        <v>103</v>
      </c>
      <c r="P3" s="44" t="s">
        <v>102</v>
      </c>
      <c r="Q3" s="43" t="s">
        <v>90</v>
      </c>
    </row>
    <row r="4" spans="3:22" ht="15.75" x14ac:dyDescent="0.25">
      <c r="J4" s="20" t="s">
        <v>92</v>
      </c>
      <c r="K4" s="44"/>
      <c r="L4" s="44"/>
      <c r="M4" s="43"/>
      <c r="N4" s="21" t="s">
        <v>92</v>
      </c>
      <c r="O4" s="44"/>
      <c r="P4" s="44"/>
      <c r="Q4" s="43"/>
    </row>
    <row r="5" spans="3:22" ht="15.75" x14ac:dyDescent="0.25">
      <c r="J5" s="22">
        <v>1</v>
      </c>
      <c r="K5" s="11"/>
      <c r="L5" s="11" t="s">
        <v>93</v>
      </c>
      <c r="M5" s="23"/>
      <c r="N5" s="24">
        <v>1</v>
      </c>
      <c r="O5" s="11"/>
      <c r="P5" s="11" t="s">
        <v>93</v>
      </c>
      <c r="Q5" s="23"/>
      <c r="U5" s="10" t="s">
        <v>106</v>
      </c>
      <c r="V5" s="10" t="s">
        <v>107</v>
      </c>
    </row>
    <row r="6" spans="3:22" ht="15.75" x14ac:dyDescent="0.25">
      <c r="D6" t="s">
        <v>100</v>
      </c>
      <c r="F6" t="s">
        <v>104</v>
      </c>
      <c r="G6" t="s">
        <v>105</v>
      </c>
      <c r="H6" s="10" t="s">
        <v>106</v>
      </c>
      <c r="I6" s="10" t="s">
        <v>107</v>
      </c>
      <c r="J6" s="22">
        <v>2</v>
      </c>
      <c r="K6" s="11">
        <v>-1.1003000000000001</v>
      </c>
      <c r="L6" s="12" t="s">
        <v>108</v>
      </c>
      <c r="M6" s="25" t="s">
        <v>94</v>
      </c>
      <c r="N6" s="24">
        <v>2</v>
      </c>
      <c r="O6" s="11">
        <v>-0.96150000000000002</v>
      </c>
      <c r="P6" s="12" t="str">
        <f>S6&amp; " (" &amp;V6&amp;", "&amp;U6&amp;")"</f>
        <v>0.3823 (0.3212, 0.4434)</v>
      </c>
      <c r="Q6" s="25" t="s">
        <v>94</v>
      </c>
      <c r="S6">
        <v>0.38229999999999997</v>
      </c>
      <c r="T6">
        <v>6.1100000000000002E-2</v>
      </c>
      <c r="U6">
        <f>S6+T6</f>
        <v>0.44339999999999996</v>
      </c>
      <c r="V6">
        <f>S6-T6</f>
        <v>0.32119999999999999</v>
      </c>
    </row>
    <row r="7" spans="3:22" ht="15.75" x14ac:dyDescent="0.25">
      <c r="D7" t="s">
        <v>101</v>
      </c>
      <c r="F7">
        <v>0.33279999999999998</v>
      </c>
      <c r="G7">
        <v>6.6000000000000003E-2</v>
      </c>
      <c r="H7">
        <f>F7+G7</f>
        <v>0.39879999999999999</v>
      </c>
      <c r="I7">
        <f>F7-G7</f>
        <v>0.26679999999999998</v>
      </c>
      <c r="J7" s="22">
        <v>3</v>
      </c>
      <c r="K7" s="11">
        <v>-1.8787</v>
      </c>
      <c r="L7" s="12" t="str">
        <f>F8&amp; " (" &amp;I8&amp;", "&amp;H8&amp;")"</f>
        <v>0.1528 (0.044, 0.2616)</v>
      </c>
      <c r="M7" s="25" t="s">
        <v>94</v>
      </c>
      <c r="N7" s="24">
        <v>3</v>
      </c>
      <c r="O7" s="11">
        <v>-1.7690999999999999</v>
      </c>
      <c r="P7" s="12" t="str">
        <f>S7&amp; " (" &amp;V7&amp;", "&amp;U7&amp;")"</f>
        <v>0.1705 (0.0678, 0.2732)</v>
      </c>
      <c r="Q7" s="25" t="s">
        <v>94</v>
      </c>
      <c r="S7">
        <v>0.17050000000000001</v>
      </c>
      <c r="T7">
        <v>0.1027</v>
      </c>
      <c r="U7">
        <f t="shared" ref="U7:U9" si="0">S7+T7</f>
        <v>0.2732</v>
      </c>
      <c r="V7">
        <f t="shared" ref="V7:V9" si="1">S7-T7</f>
        <v>6.7800000000000013E-2</v>
      </c>
    </row>
    <row r="8" spans="3:22" ht="15.75" x14ac:dyDescent="0.25">
      <c r="F8">
        <v>0.15279999999999999</v>
      </c>
      <c r="G8">
        <v>0.10879999999999999</v>
      </c>
      <c r="H8">
        <f t="shared" ref="H8:H10" si="2">F8+G8</f>
        <v>0.2616</v>
      </c>
      <c r="I8">
        <f t="shared" ref="I8:I10" si="3">F8-G8</f>
        <v>4.3999999999999997E-2</v>
      </c>
      <c r="J8" s="20" t="s">
        <v>30</v>
      </c>
      <c r="K8" s="11"/>
      <c r="L8" s="11"/>
      <c r="M8" s="23"/>
      <c r="N8" s="21" t="s">
        <v>30</v>
      </c>
      <c r="O8" s="11"/>
      <c r="P8" s="12"/>
      <c r="Q8" s="23"/>
      <c r="S8">
        <v>4.8346999999999998</v>
      </c>
      <c r="T8">
        <v>7.3099999999999998E-2</v>
      </c>
      <c r="U8">
        <f t="shared" si="0"/>
        <v>4.9077999999999999</v>
      </c>
      <c r="V8">
        <f t="shared" si="1"/>
        <v>4.7615999999999996</v>
      </c>
    </row>
    <row r="9" spans="3:22" ht="15.75" x14ac:dyDescent="0.25">
      <c r="F9">
        <v>4.7416999999999998</v>
      </c>
      <c r="G9">
        <v>7.5300000000000006E-2</v>
      </c>
      <c r="H9">
        <f t="shared" si="2"/>
        <v>4.8170000000000002</v>
      </c>
      <c r="I9">
        <f t="shared" si="3"/>
        <v>4.6663999999999994</v>
      </c>
      <c r="J9" s="22">
        <v>20</v>
      </c>
      <c r="K9" s="11"/>
      <c r="L9" s="11" t="s">
        <v>93</v>
      </c>
      <c r="M9" s="23"/>
      <c r="N9" s="24">
        <v>20</v>
      </c>
      <c r="O9" s="11"/>
      <c r="P9" s="11" t="s">
        <v>93</v>
      </c>
      <c r="Q9" s="23"/>
      <c r="S9">
        <v>13.3491</v>
      </c>
      <c r="T9">
        <v>8.4599999999999995E-2</v>
      </c>
      <c r="U9">
        <f t="shared" si="0"/>
        <v>13.4337</v>
      </c>
      <c r="V9">
        <f t="shared" si="1"/>
        <v>13.2645</v>
      </c>
    </row>
    <row r="10" spans="3:22" ht="15.75" x14ac:dyDescent="0.25">
      <c r="F10">
        <v>13.553599999999999</v>
      </c>
      <c r="G10">
        <v>8.9700000000000002E-2</v>
      </c>
      <c r="H10">
        <f t="shared" si="2"/>
        <v>13.6433</v>
      </c>
      <c r="I10">
        <f t="shared" si="3"/>
        <v>13.463899999999999</v>
      </c>
      <c r="J10" s="22">
        <v>24</v>
      </c>
      <c r="K10" s="11">
        <v>1.5564</v>
      </c>
      <c r="L10" s="12" t="s">
        <v>109</v>
      </c>
      <c r="M10" s="25" t="s">
        <v>94</v>
      </c>
      <c r="N10" s="24">
        <v>24</v>
      </c>
      <c r="O10" s="11">
        <v>1.5758000000000001</v>
      </c>
      <c r="P10" s="11" t="s">
        <v>111</v>
      </c>
      <c r="Q10" s="25" t="s">
        <v>94</v>
      </c>
    </row>
    <row r="11" spans="3:22" ht="16.5" thickBot="1" x14ac:dyDescent="0.3">
      <c r="J11" s="26">
        <v>28</v>
      </c>
      <c r="K11" s="27">
        <v>2.6067</v>
      </c>
      <c r="L11" s="28" t="s">
        <v>110</v>
      </c>
      <c r="M11" s="29" t="s">
        <v>94</v>
      </c>
      <c r="N11" s="30">
        <v>28</v>
      </c>
      <c r="O11" s="27">
        <v>2.5914000000000001</v>
      </c>
      <c r="P11" s="27" t="s">
        <v>112</v>
      </c>
      <c r="Q11" s="29" t="s">
        <v>94</v>
      </c>
    </row>
    <row r="16" spans="3:22" ht="15.75" thickBot="1" x14ac:dyDescent="0.3"/>
    <row r="17" spans="10:21" ht="15.75" x14ac:dyDescent="0.25">
      <c r="J17" s="45" t="s">
        <v>96</v>
      </c>
      <c r="K17" s="46"/>
      <c r="L17" s="46"/>
      <c r="M17" s="47"/>
      <c r="N17" s="45" t="s">
        <v>97</v>
      </c>
      <c r="O17" s="46"/>
      <c r="P17" s="46"/>
      <c r="Q17" s="47"/>
      <c r="R17" s="48" t="s">
        <v>98</v>
      </c>
      <c r="S17" s="46"/>
      <c r="T17" s="46"/>
      <c r="U17" s="47"/>
    </row>
    <row r="18" spans="10:21" ht="15.75" x14ac:dyDescent="0.25">
      <c r="J18" s="20" t="s">
        <v>88</v>
      </c>
      <c r="K18" s="44" t="s">
        <v>103</v>
      </c>
      <c r="L18" s="44" t="s">
        <v>102</v>
      </c>
      <c r="M18" s="43" t="s">
        <v>90</v>
      </c>
      <c r="N18" s="20" t="s">
        <v>88</v>
      </c>
      <c r="O18" s="44" t="s">
        <v>103</v>
      </c>
      <c r="P18" s="44" t="s">
        <v>102</v>
      </c>
      <c r="Q18" s="43" t="s">
        <v>90</v>
      </c>
      <c r="R18" s="21" t="s">
        <v>88</v>
      </c>
      <c r="S18" s="44" t="s">
        <v>103</v>
      </c>
      <c r="T18" s="44" t="s">
        <v>102</v>
      </c>
      <c r="U18" s="43" t="s">
        <v>90</v>
      </c>
    </row>
    <row r="19" spans="10:21" ht="15.75" x14ac:dyDescent="0.25">
      <c r="J19" s="20" t="s">
        <v>92</v>
      </c>
      <c r="K19" s="44"/>
      <c r="L19" s="44"/>
      <c r="M19" s="43"/>
      <c r="N19" s="20" t="s">
        <v>92</v>
      </c>
      <c r="O19" s="44"/>
      <c r="P19" s="44"/>
      <c r="Q19" s="43"/>
      <c r="R19" s="21" t="s">
        <v>92</v>
      </c>
      <c r="S19" s="44"/>
      <c r="T19" s="44"/>
      <c r="U19" s="43"/>
    </row>
    <row r="20" spans="10:21" ht="15.75" x14ac:dyDescent="0.25">
      <c r="J20" s="22">
        <v>1</v>
      </c>
      <c r="K20" s="11"/>
      <c r="L20" s="11" t="s">
        <v>93</v>
      </c>
      <c r="M20" s="23"/>
      <c r="N20" s="22">
        <v>1</v>
      </c>
      <c r="O20" s="11"/>
      <c r="P20" s="11" t="s">
        <v>93</v>
      </c>
      <c r="Q20" s="23"/>
      <c r="R20" s="24">
        <v>1</v>
      </c>
      <c r="S20" s="11"/>
      <c r="T20" s="11" t="s">
        <v>93</v>
      </c>
      <c r="U20" s="23"/>
    </row>
    <row r="21" spans="10:21" ht="15.75" x14ac:dyDescent="0.25">
      <c r="J21" s="22">
        <v>2</v>
      </c>
      <c r="K21" s="11">
        <v>-1.1200000000000001</v>
      </c>
      <c r="L21" s="12" t="s">
        <v>113</v>
      </c>
      <c r="M21" s="25" t="s">
        <v>94</v>
      </c>
      <c r="N21" s="22">
        <v>2</v>
      </c>
      <c r="O21" s="11">
        <v>-7.8899999999999998E-2</v>
      </c>
      <c r="P21" s="12" t="s">
        <v>114</v>
      </c>
      <c r="Q21" s="25" t="s">
        <v>94</v>
      </c>
      <c r="R21" s="24">
        <v>2</v>
      </c>
      <c r="S21" s="11">
        <v>-1.0329999999999999</v>
      </c>
      <c r="T21" s="12" t="s">
        <v>115</v>
      </c>
      <c r="U21" s="25" t="s">
        <v>94</v>
      </c>
    </row>
    <row r="22" spans="10:21" ht="15.75" x14ac:dyDescent="0.25">
      <c r="J22" s="22">
        <v>3</v>
      </c>
      <c r="K22" s="11">
        <v>-2.04</v>
      </c>
      <c r="L22" s="12" t="s">
        <v>116</v>
      </c>
      <c r="M22" s="25" t="s">
        <v>94</v>
      </c>
      <c r="N22" s="22">
        <v>3</v>
      </c>
      <c r="O22" s="11">
        <v>-1.43</v>
      </c>
      <c r="P22" s="12" t="s">
        <v>117</v>
      </c>
      <c r="Q22" s="25" t="s">
        <v>94</v>
      </c>
      <c r="R22" s="24">
        <v>3</v>
      </c>
      <c r="S22" s="11">
        <v>-1.508</v>
      </c>
      <c r="T22" s="12" t="s">
        <v>118</v>
      </c>
      <c r="U22" s="31">
        <v>3.8999999999999998E-14</v>
      </c>
    </row>
    <row r="23" spans="10:21" ht="15.75" x14ac:dyDescent="0.25">
      <c r="J23" s="20" t="s">
        <v>59</v>
      </c>
      <c r="K23" s="32"/>
      <c r="L23" s="32"/>
      <c r="M23" s="33"/>
      <c r="N23" s="20" t="s">
        <v>59</v>
      </c>
      <c r="O23" s="32"/>
      <c r="P23" s="32"/>
      <c r="Q23" s="33"/>
      <c r="R23" s="21" t="s">
        <v>59</v>
      </c>
      <c r="S23" s="11"/>
      <c r="T23" s="11"/>
      <c r="U23" s="23"/>
    </row>
    <row r="24" spans="10:21" ht="15.75" x14ac:dyDescent="0.25">
      <c r="J24" s="22" t="s">
        <v>91</v>
      </c>
      <c r="K24" s="11">
        <v>1.83</v>
      </c>
      <c r="L24" s="12" t="s">
        <v>119</v>
      </c>
      <c r="M24" s="23">
        <v>0.98</v>
      </c>
      <c r="N24" s="22" t="s">
        <v>91</v>
      </c>
      <c r="O24" s="11">
        <v>1.84</v>
      </c>
      <c r="P24" s="12" t="s">
        <v>120</v>
      </c>
      <c r="Q24" s="23">
        <v>0.98</v>
      </c>
      <c r="R24" s="24" t="s">
        <v>91</v>
      </c>
      <c r="S24" s="11">
        <v>6.1779999999999999</v>
      </c>
      <c r="T24" s="12" t="s">
        <v>121</v>
      </c>
      <c r="U24" s="31">
        <v>7.5E-10</v>
      </c>
    </row>
    <row r="25" spans="10:21" ht="16.5" thickBot="1" x14ac:dyDescent="0.3">
      <c r="J25" s="26" t="s">
        <v>95</v>
      </c>
      <c r="K25" s="27">
        <v>1.84</v>
      </c>
      <c r="L25" s="28" t="s">
        <v>122</v>
      </c>
      <c r="M25" s="34">
        <v>0.98</v>
      </c>
      <c r="N25" s="26" t="s">
        <v>95</v>
      </c>
      <c r="O25" s="27">
        <v>1.86</v>
      </c>
      <c r="P25" s="28" t="s">
        <v>123</v>
      </c>
      <c r="Q25" s="34">
        <v>0.98</v>
      </c>
      <c r="R25" s="30" t="s">
        <v>95</v>
      </c>
      <c r="S25" s="27">
        <v>6.2729999999999997</v>
      </c>
      <c r="T25" s="28" t="s">
        <v>124</v>
      </c>
      <c r="U25" s="35">
        <v>4.0000000000000001E-10</v>
      </c>
    </row>
  </sheetData>
  <mergeCells count="20">
    <mergeCell ref="T18:T19"/>
    <mergeCell ref="U18:U19"/>
    <mergeCell ref="J2:M2"/>
    <mergeCell ref="N2:Q2"/>
    <mergeCell ref="J17:M17"/>
    <mergeCell ref="N17:Q17"/>
    <mergeCell ref="R17:U17"/>
    <mergeCell ref="K18:K19"/>
    <mergeCell ref="L18:L19"/>
    <mergeCell ref="M18:M19"/>
    <mergeCell ref="O18:O19"/>
    <mergeCell ref="P18:P19"/>
    <mergeCell ref="Q18:Q19"/>
    <mergeCell ref="K3:K4"/>
    <mergeCell ref="L3:L4"/>
    <mergeCell ref="M3:M4"/>
    <mergeCell ref="O3:O4"/>
    <mergeCell ref="P3:P4"/>
    <mergeCell ref="Q3:Q4"/>
    <mergeCell ref="S18:S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3" zoomScaleNormal="100" workbookViewId="0">
      <selection activeCell="H25" activeCellId="1" sqref="D25:D45 H25:H45"/>
    </sheetView>
  </sheetViews>
  <sheetFormatPr defaultRowHeight="15" x14ac:dyDescent="0.25"/>
  <sheetData>
    <row r="1" spans="1:4" x14ac:dyDescent="0.25">
      <c r="B1" t="s">
        <v>17</v>
      </c>
    </row>
    <row r="2" spans="1:4" x14ac:dyDescent="0.25">
      <c r="A2" t="s">
        <v>18</v>
      </c>
    </row>
    <row r="3" spans="1:4" x14ac:dyDescent="0.25">
      <c r="A3" t="s">
        <v>0</v>
      </c>
      <c r="B3" t="s">
        <v>1</v>
      </c>
      <c r="C3" t="s">
        <v>2</v>
      </c>
      <c r="D3" t="s">
        <v>16</v>
      </c>
    </row>
    <row r="4" spans="1:4" x14ac:dyDescent="0.25">
      <c r="A4" t="s">
        <v>4</v>
      </c>
      <c r="B4" t="s">
        <v>5</v>
      </c>
      <c r="D4">
        <v>0</v>
      </c>
    </row>
    <row r="5" spans="1:4" x14ac:dyDescent="0.25">
      <c r="A5" t="s">
        <v>6</v>
      </c>
      <c r="B5" t="s">
        <v>5</v>
      </c>
      <c r="D5">
        <v>0</v>
      </c>
    </row>
    <row r="6" spans="1:4" x14ac:dyDescent="0.25">
      <c r="A6" t="s">
        <v>7</v>
      </c>
      <c r="B6" t="s">
        <v>5</v>
      </c>
      <c r="D6">
        <v>0</v>
      </c>
    </row>
    <row r="7" spans="1:4" x14ac:dyDescent="0.25">
      <c r="A7" t="s">
        <v>8</v>
      </c>
      <c r="B7" t="s">
        <v>5</v>
      </c>
      <c r="D7">
        <v>0</v>
      </c>
    </row>
    <row r="8" spans="1:4" x14ac:dyDescent="0.25">
      <c r="A8" t="s">
        <v>9</v>
      </c>
      <c r="B8" t="s">
        <v>5</v>
      </c>
      <c r="D8">
        <v>0</v>
      </c>
    </row>
    <row r="9" spans="1:4" x14ac:dyDescent="0.25">
      <c r="A9" t="s">
        <v>10</v>
      </c>
      <c r="B9" t="s">
        <v>5</v>
      </c>
      <c r="D9">
        <v>0</v>
      </c>
    </row>
    <row r="10" spans="1:4" x14ac:dyDescent="0.25">
      <c r="A10" t="s">
        <v>11</v>
      </c>
      <c r="B10" t="s">
        <v>5</v>
      </c>
      <c r="D10">
        <v>0</v>
      </c>
    </row>
    <row r="11" spans="1:4" x14ac:dyDescent="0.25">
      <c r="A11" t="s">
        <v>4</v>
      </c>
      <c r="B11" t="s">
        <v>12</v>
      </c>
      <c r="D11">
        <v>0</v>
      </c>
    </row>
    <row r="12" spans="1:4" x14ac:dyDescent="0.25">
      <c r="A12" t="s">
        <v>6</v>
      </c>
      <c r="B12" t="s">
        <v>12</v>
      </c>
      <c r="D12">
        <v>0</v>
      </c>
    </row>
    <row r="13" spans="1:4" x14ac:dyDescent="0.25">
      <c r="A13" t="s">
        <v>7</v>
      </c>
      <c r="B13" t="s">
        <v>12</v>
      </c>
      <c r="D13">
        <v>0</v>
      </c>
    </row>
    <row r="14" spans="1:4" x14ac:dyDescent="0.25">
      <c r="A14" t="s">
        <v>8</v>
      </c>
      <c r="B14" t="s">
        <v>12</v>
      </c>
      <c r="D14">
        <v>0</v>
      </c>
    </row>
    <row r="15" spans="1:4" x14ac:dyDescent="0.25">
      <c r="A15" t="s">
        <v>9</v>
      </c>
      <c r="B15" t="s">
        <v>12</v>
      </c>
      <c r="D15">
        <v>0</v>
      </c>
    </row>
    <row r="16" spans="1:4" x14ac:dyDescent="0.25">
      <c r="A16" t="s">
        <v>10</v>
      </c>
      <c r="B16" t="s">
        <v>12</v>
      </c>
      <c r="D16">
        <v>0</v>
      </c>
    </row>
    <row r="17" spans="1:13" x14ac:dyDescent="0.25">
      <c r="A17" t="s">
        <v>11</v>
      </c>
      <c r="B17" t="s">
        <v>12</v>
      </c>
      <c r="D17">
        <v>0</v>
      </c>
    </row>
    <row r="18" spans="1:13" x14ac:dyDescent="0.25">
      <c r="A18" t="s">
        <v>4</v>
      </c>
      <c r="B18" t="s">
        <v>13</v>
      </c>
      <c r="D18">
        <v>0</v>
      </c>
    </row>
    <row r="19" spans="1:13" x14ac:dyDescent="0.25">
      <c r="A19" t="s">
        <v>6</v>
      </c>
      <c r="B19" t="s">
        <v>13</v>
      </c>
      <c r="D19">
        <v>0</v>
      </c>
    </row>
    <row r="20" spans="1:13" x14ac:dyDescent="0.25">
      <c r="A20" t="s">
        <v>7</v>
      </c>
      <c r="B20" t="s">
        <v>13</v>
      </c>
      <c r="D20">
        <v>0</v>
      </c>
    </row>
    <row r="21" spans="1:13" x14ac:dyDescent="0.25">
      <c r="A21" s="1" t="s">
        <v>8</v>
      </c>
      <c r="B21" s="1" t="s">
        <v>13</v>
      </c>
      <c r="C21" s="1"/>
      <c r="D21" s="1">
        <v>1</v>
      </c>
    </row>
    <row r="22" spans="1:13" x14ac:dyDescent="0.25">
      <c r="A22" t="s">
        <v>9</v>
      </c>
      <c r="B22" t="s">
        <v>13</v>
      </c>
      <c r="D22">
        <v>0</v>
      </c>
    </row>
    <row r="23" spans="1:13" x14ac:dyDescent="0.25">
      <c r="A23" t="s">
        <v>10</v>
      </c>
      <c r="B23" t="s">
        <v>13</v>
      </c>
      <c r="D23">
        <v>0</v>
      </c>
    </row>
    <row r="24" spans="1:13" x14ac:dyDescent="0.25">
      <c r="A24" t="s">
        <v>11</v>
      </c>
      <c r="B24" t="s">
        <v>13</v>
      </c>
      <c r="D24">
        <v>0</v>
      </c>
      <c r="K24" t="s">
        <v>24</v>
      </c>
    </row>
    <row r="25" spans="1:13" x14ac:dyDescent="0.25">
      <c r="A25" t="s">
        <v>4</v>
      </c>
      <c r="B25" t="s">
        <v>5</v>
      </c>
      <c r="C25" t="s">
        <v>14</v>
      </c>
      <c r="D25">
        <v>65</v>
      </c>
      <c r="E25" t="s">
        <v>4</v>
      </c>
      <c r="F25" t="s">
        <v>5</v>
      </c>
      <c r="G25" t="s">
        <v>15</v>
      </c>
      <c r="H25">
        <v>69</v>
      </c>
      <c r="K25" t="s">
        <v>4</v>
      </c>
      <c r="L25" t="s">
        <v>5</v>
      </c>
      <c r="M25">
        <f>SUM(D25,H25)</f>
        <v>134</v>
      </c>
    </row>
    <row r="26" spans="1:13" x14ac:dyDescent="0.25">
      <c r="A26" t="s">
        <v>6</v>
      </c>
      <c r="B26" t="s">
        <v>5</v>
      </c>
      <c r="C26" t="s">
        <v>14</v>
      </c>
      <c r="D26">
        <v>88</v>
      </c>
      <c r="E26" t="s">
        <v>6</v>
      </c>
      <c r="F26" t="s">
        <v>5</v>
      </c>
      <c r="G26" t="s">
        <v>15</v>
      </c>
      <c r="H26">
        <v>110</v>
      </c>
      <c r="K26" t="s">
        <v>6</v>
      </c>
      <c r="L26" t="s">
        <v>5</v>
      </c>
      <c r="M26">
        <f t="shared" ref="M26:M45" si="0">SUM(D26,H26)</f>
        <v>198</v>
      </c>
    </row>
    <row r="27" spans="1:13" x14ac:dyDescent="0.25">
      <c r="A27" t="s">
        <v>7</v>
      </c>
      <c r="B27" t="s">
        <v>5</v>
      </c>
      <c r="C27" t="s">
        <v>14</v>
      </c>
      <c r="D27">
        <v>89</v>
      </c>
      <c r="E27" t="s">
        <v>7</v>
      </c>
      <c r="F27" t="s">
        <v>5</v>
      </c>
      <c r="G27" t="s">
        <v>15</v>
      </c>
      <c r="H27">
        <v>92</v>
      </c>
      <c r="K27" t="s">
        <v>7</v>
      </c>
      <c r="L27" t="s">
        <v>5</v>
      </c>
      <c r="M27">
        <f t="shared" si="0"/>
        <v>181</v>
      </c>
    </row>
    <row r="28" spans="1:13" x14ac:dyDescent="0.25">
      <c r="A28" t="s">
        <v>8</v>
      </c>
      <c r="B28" t="s">
        <v>5</v>
      </c>
      <c r="C28" t="s">
        <v>14</v>
      </c>
      <c r="D28">
        <v>102</v>
      </c>
      <c r="E28" t="s">
        <v>8</v>
      </c>
      <c r="F28" t="s">
        <v>5</v>
      </c>
      <c r="G28" t="s">
        <v>15</v>
      </c>
      <c r="H28">
        <v>90</v>
      </c>
      <c r="K28" t="s">
        <v>8</v>
      </c>
      <c r="L28" t="s">
        <v>5</v>
      </c>
      <c r="M28">
        <f t="shared" si="0"/>
        <v>192</v>
      </c>
    </row>
    <row r="29" spans="1:13" x14ac:dyDescent="0.25">
      <c r="A29" t="s">
        <v>9</v>
      </c>
      <c r="B29" t="s">
        <v>5</v>
      </c>
      <c r="C29" t="s">
        <v>14</v>
      </c>
      <c r="D29">
        <v>45</v>
      </c>
      <c r="E29" t="s">
        <v>9</v>
      </c>
      <c r="F29" t="s">
        <v>5</v>
      </c>
      <c r="G29" t="s">
        <v>15</v>
      </c>
      <c r="H29">
        <v>47</v>
      </c>
      <c r="K29" t="s">
        <v>9</v>
      </c>
      <c r="L29" t="s">
        <v>5</v>
      </c>
      <c r="M29">
        <f t="shared" si="0"/>
        <v>92</v>
      </c>
    </row>
    <row r="30" spans="1:13" x14ac:dyDescent="0.25">
      <c r="A30" t="s">
        <v>10</v>
      </c>
      <c r="B30" t="s">
        <v>5</v>
      </c>
      <c r="C30" t="s">
        <v>14</v>
      </c>
      <c r="D30">
        <v>18</v>
      </c>
      <c r="E30" t="s">
        <v>10</v>
      </c>
      <c r="F30" t="s">
        <v>5</v>
      </c>
      <c r="G30" t="s">
        <v>15</v>
      </c>
      <c r="H30">
        <v>14</v>
      </c>
      <c r="K30" t="s">
        <v>10</v>
      </c>
      <c r="L30" t="s">
        <v>5</v>
      </c>
      <c r="M30">
        <f t="shared" si="0"/>
        <v>32</v>
      </c>
    </row>
    <row r="31" spans="1:13" x14ac:dyDescent="0.25">
      <c r="A31" t="s">
        <v>11</v>
      </c>
      <c r="B31" t="s">
        <v>5</v>
      </c>
      <c r="C31" t="s">
        <v>14</v>
      </c>
      <c r="D31">
        <v>66</v>
      </c>
      <c r="E31" t="s">
        <v>11</v>
      </c>
      <c r="F31" t="s">
        <v>5</v>
      </c>
      <c r="G31" t="s">
        <v>15</v>
      </c>
      <c r="H31">
        <v>63</v>
      </c>
      <c r="K31" t="s">
        <v>11</v>
      </c>
      <c r="L31" t="s">
        <v>5</v>
      </c>
      <c r="M31">
        <f t="shared" si="0"/>
        <v>129</v>
      </c>
    </row>
    <row r="32" spans="1:13" x14ac:dyDescent="0.25">
      <c r="A32" t="s">
        <v>4</v>
      </c>
      <c r="B32" t="s">
        <v>12</v>
      </c>
      <c r="C32" t="s">
        <v>14</v>
      </c>
      <c r="D32">
        <v>57</v>
      </c>
      <c r="E32" t="s">
        <v>4</v>
      </c>
      <c r="F32" t="s">
        <v>12</v>
      </c>
      <c r="G32" t="s">
        <v>15</v>
      </c>
      <c r="H32">
        <v>78</v>
      </c>
      <c r="K32" t="s">
        <v>4</v>
      </c>
      <c r="L32" t="s">
        <v>12</v>
      </c>
      <c r="M32">
        <f t="shared" si="0"/>
        <v>135</v>
      </c>
    </row>
    <row r="33" spans="1:13" x14ac:dyDescent="0.25">
      <c r="A33" t="s">
        <v>6</v>
      </c>
      <c r="B33" t="s">
        <v>12</v>
      </c>
      <c r="C33" t="s">
        <v>14</v>
      </c>
      <c r="D33">
        <v>101</v>
      </c>
      <c r="E33" t="s">
        <v>6</v>
      </c>
      <c r="F33" t="s">
        <v>12</v>
      </c>
      <c r="G33" t="s">
        <v>15</v>
      </c>
      <c r="H33">
        <v>97</v>
      </c>
      <c r="K33" t="s">
        <v>6</v>
      </c>
      <c r="L33" t="s">
        <v>12</v>
      </c>
      <c r="M33">
        <f t="shared" si="0"/>
        <v>198</v>
      </c>
    </row>
    <row r="34" spans="1:13" x14ac:dyDescent="0.25">
      <c r="A34" t="s">
        <v>7</v>
      </c>
      <c r="B34" t="s">
        <v>12</v>
      </c>
      <c r="C34" t="s">
        <v>14</v>
      </c>
      <c r="D34">
        <v>98</v>
      </c>
      <c r="E34" t="s">
        <v>7</v>
      </c>
      <c r="F34" t="s">
        <v>12</v>
      </c>
      <c r="G34" t="s">
        <v>15</v>
      </c>
      <c r="H34">
        <v>86</v>
      </c>
      <c r="K34" t="s">
        <v>7</v>
      </c>
      <c r="L34" t="s">
        <v>12</v>
      </c>
      <c r="M34">
        <f t="shared" si="0"/>
        <v>184</v>
      </c>
    </row>
    <row r="35" spans="1:13" x14ac:dyDescent="0.25">
      <c r="A35" t="s">
        <v>8</v>
      </c>
      <c r="B35" t="s">
        <v>12</v>
      </c>
      <c r="C35" t="s">
        <v>14</v>
      </c>
      <c r="D35">
        <v>96</v>
      </c>
      <c r="E35" t="s">
        <v>8</v>
      </c>
      <c r="F35" t="s">
        <v>12</v>
      </c>
      <c r="G35" t="s">
        <v>15</v>
      </c>
      <c r="H35">
        <v>101</v>
      </c>
      <c r="K35" t="s">
        <v>8</v>
      </c>
      <c r="L35" t="s">
        <v>12</v>
      </c>
      <c r="M35">
        <f t="shared" si="0"/>
        <v>197</v>
      </c>
    </row>
    <row r="36" spans="1:13" x14ac:dyDescent="0.25">
      <c r="A36" t="s">
        <v>9</v>
      </c>
      <c r="B36" t="s">
        <v>12</v>
      </c>
      <c r="C36" t="s">
        <v>14</v>
      </c>
      <c r="D36">
        <v>41</v>
      </c>
      <c r="E36" t="s">
        <v>9</v>
      </c>
      <c r="F36" t="s">
        <v>12</v>
      </c>
      <c r="G36" t="s">
        <v>15</v>
      </c>
      <c r="H36">
        <v>43</v>
      </c>
      <c r="K36" t="s">
        <v>9</v>
      </c>
      <c r="L36" t="s">
        <v>12</v>
      </c>
      <c r="M36">
        <f t="shared" si="0"/>
        <v>84</v>
      </c>
    </row>
    <row r="37" spans="1:13" x14ac:dyDescent="0.25">
      <c r="A37" t="s">
        <v>10</v>
      </c>
      <c r="B37" t="s">
        <v>12</v>
      </c>
      <c r="C37" t="s">
        <v>14</v>
      </c>
      <c r="D37">
        <v>15</v>
      </c>
      <c r="E37" t="s">
        <v>10</v>
      </c>
      <c r="F37" t="s">
        <v>12</v>
      </c>
      <c r="G37" t="s">
        <v>15</v>
      </c>
      <c r="H37">
        <v>20</v>
      </c>
      <c r="K37" t="s">
        <v>10</v>
      </c>
      <c r="L37" t="s">
        <v>12</v>
      </c>
      <c r="M37">
        <f t="shared" si="0"/>
        <v>35</v>
      </c>
    </row>
    <row r="38" spans="1:13" x14ac:dyDescent="0.25">
      <c r="A38" t="s">
        <v>11</v>
      </c>
      <c r="B38" t="s">
        <v>12</v>
      </c>
      <c r="C38" t="s">
        <v>14</v>
      </c>
      <c r="D38">
        <v>57</v>
      </c>
      <c r="E38" t="s">
        <v>11</v>
      </c>
      <c r="F38" t="s">
        <v>12</v>
      </c>
      <c r="G38" t="s">
        <v>15</v>
      </c>
      <c r="H38">
        <v>66</v>
      </c>
      <c r="K38" t="s">
        <v>11</v>
      </c>
      <c r="L38" t="s">
        <v>12</v>
      </c>
      <c r="M38">
        <f t="shared" si="0"/>
        <v>123</v>
      </c>
    </row>
    <row r="39" spans="1:13" x14ac:dyDescent="0.25">
      <c r="A39" t="s">
        <v>4</v>
      </c>
      <c r="B39" t="s">
        <v>13</v>
      </c>
      <c r="C39" t="s">
        <v>14</v>
      </c>
      <c r="D39">
        <v>54</v>
      </c>
      <c r="E39" t="s">
        <v>4</v>
      </c>
      <c r="F39" t="s">
        <v>13</v>
      </c>
      <c r="G39" t="s">
        <v>15</v>
      </c>
      <c r="H39">
        <v>76</v>
      </c>
      <c r="K39" t="s">
        <v>4</v>
      </c>
      <c r="L39" t="s">
        <v>13</v>
      </c>
      <c r="M39">
        <f t="shared" si="0"/>
        <v>130</v>
      </c>
    </row>
    <row r="40" spans="1:13" x14ac:dyDescent="0.25">
      <c r="A40" t="s">
        <v>6</v>
      </c>
      <c r="B40" t="s">
        <v>13</v>
      </c>
      <c r="C40" t="s">
        <v>14</v>
      </c>
      <c r="D40">
        <v>85</v>
      </c>
      <c r="E40" t="s">
        <v>6</v>
      </c>
      <c r="F40" t="s">
        <v>13</v>
      </c>
      <c r="G40" t="s">
        <v>15</v>
      </c>
      <c r="H40">
        <v>94</v>
      </c>
      <c r="K40" t="s">
        <v>6</v>
      </c>
      <c r="L40" t="s">
        <v>13</v>
      </c>
      <c r="M40">
        <f t="shared" si="0"/>
        <v>179</v>
      </c>
    </row>
    <row r="41" spans="1:13" x14ac:dyDescent="0.25">
      <c r="A41" t="s">
        <v>7</v>
      </c>
      <c r="B41" t="s">
        <v>13</v>
      </c>
      <c r="C41" t="s">
        <v>14</v>
      </c>
      <c r="D41">
        <v>65</v>
      </c>
      <c r="E41" t="s">
        <v>7</v>
      </c>
      <c r="F41" t="s">
        <v>13</v>
      </c>
      <c r="G41" t="s">
        <v>15</v>
      </c>
      <c r="H41">
        <v>76</v>
      </c>
      <c r="K41" t="s">
        <v>7</v>
      </c>
      <c r="L41" t="s">
        <v>13</v>
      </c>
      <c r="M41">
        <f t="shared" si="0"/>
        <v>141</v>
      </c>
    </row>
    <row r="42" spans="1:13" x14ac:dyDescent="0.25">
      <c r="A42" t="s">
        <v>8</v>
      </c>
      <c r="B42" t="s">
        <v>13</v>
      </c>
      <c r="C42" t="s">
        <v>14</v>
      </c>
      <c r="D42">
        <v>82</v>
      </c>
      <c r="E42" t="s">
        <v>8</v>
      </c>
      <c r="F42" t="s">
        <v>13</v>
      </c>
      <c r="G42" t="s">
        <v>15</v>
      </c>
      <c r="H42">
        <v>78</v>
      </c>
      <c r="K42" t="s">
        <v>8</v>
      </c>
      <c r="L42" t="s">
        <v>13</v>
      </c>
      <c r="M42">
        <f t="shared" si="0"/>
        <v>160</v>
      </c>
    </row>
    <row r="43" spans="1:13" x14ac:dyDescent="0.25">
      <c r="A43" t="s">
        <v>9</v>
      </c>
      <c r="B43" t="s">
        <v>13</v>
      </c>
      <c r="C43" t="s">
        <v>14</v>
      </c>
      <c r="D43">
        <v>27</v>
      </c>
      <c r="E43" t="s">
        <v>9</v>
      </c>
      <c r="F43" t="s">
        <v>13</v>
      </c>
      <c r="G43" t="s">
        <v>15</v>
      </c>
      <c r="H43">
        <v>44</v>
      </c>
      <c r="K43" t="s">
        <v>9</v>
      </c>
      <c r="L43" t="s">
        <v>13</v>
      </c>
      <c r="M43">
        <f t="shared" si="0"/>
        <v>71</v>
      </c>
    </row>
    <row r="44" spans="1:13" x14ac:dyDescent="0.25">
      <c r="A44" t="s">
        <v>10</v>
      </c>
      <c r="B44" t="s">
        <v>13</v>
      </c>
      <c r="C44" t="s">
        <v>14</v>
      </c>
      <c r="D44">
        <v>10</v>
      </c>
      <c r="E44" t="s">
        <v>10</v>
      </c>
      <c r="F44" t="s">
        <v>13</v>
      </c>
      <c r="G44" t="s">
        <v>15</v>
      </c>
      <c r="H44">
        <v>14</v>
      </c>
      <c r="K44" t="s">
        <v>10</v>
      </c>
      <c r="L44" t="s">
        <v>13</v>
      </c>
      <c r="M44">
        <f t="shared" si="0"/>
        <v>24</v>
      </c>
    </row>
    <row r="45" spans="1:13" x14ac:dyDescent="0.25">
      <c r="A45" t="s">
        <v>11</v>
      </c>
      <c r="B45" t="s">
        <v>13</v>
      </c>
      <c r="C45" t="s">
        <v>14</v>
      </c>
      <c r="D45">
        <v>16</v>
      </c>
      <c r="E45" t="s">
        <v>11</v>
      </c>
      <c r="F45" t="s">
        <v>13</v>
      </c>
      <c r="G45" t="s">
        <v>15</v>
      </c>
      <c r="H45">
        <v>17</v>
      </c>
      <c r="K45" t="s">
        <v>11</v>
      </c>
      <c r="L45" t="s">
        <v>13</v>
      </c>
      <c r="M4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7" sqref="F17"/>
    </sheetView>
  </sheetViews>
  <sheetFormatPr defaultRowHeight="15" x14ac:dyDescent="0.25"/>
  <sheetData>
    <row r="1" spans="1:3" x14ac:dyDescent="0.25">
      <c r="B1" t="s">
        <v>19</v>
      </c>
    </row>
    <row r="2" spans="1:3" x14ac:dyDescent="0.25">
      <c r="A2" t="s">
        <v>20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 t="s">
        <v>4</v>
      </c>
      <c r="B4" t="s">
        <v>5</v>
      </c>
      <c r="C4">
        <v>145</v>
      </c>
    </row>
    <row r="5" spans="1:3" x14ac:dyDescent="0.25">
      <c r="A5" t="s">
        <v>6</v>
      </c>
      <c r="B5" t="s">
        <v>5</v>
      </c>
      <c r="C5">
        <v>218</v>
      </c>
    </row>
    <row r="6" spans="1:3" x14ac:dyDescent="0.25">
      <c r="A6" t="s">
        <v>7</v>
      </c>
      <c r="B6" t="s">
        <v>5</v>
      </c>
      <c r="C6">
        <v>219</v>
      </c>
    </row>
    <row r="7" spans="1:3" x14ac:dyDescent="0.25">
      <c r="A7" t="s">
        <v>8</v>
      </c>
      <c r="B7" t="s">
        <v>5</v>
      </c>
      <c r="C7">
        <v>223</v>
      </c>
    </row>
    <row r="8" spans="1:3" x14ac:dyDescent="0.25">
      <c r="A8" t="s">
        <v>9</v>
      </c>
      <c r="B8" t="s">
        <v>5</v>
      </c>
      <c r="C8">
        <v>120</v>
      </c>
    </row>
    <row r="9" spans="1:3" x14ac:dyDescent="0.25">
      <c r="A9" t="s">
        <v>10</v>
      </c>
      <c r="B9" t="s">
        <v>5</v>
      </c>
      <c r="C9">
        <v>59</v>
      </c>
    </row>
    <row r="10" spans="1:3" x14ac:dyDescent="0.25">
      <c r="A10" t="s">
        <v>11</v>
      </c>
      <c r="B10" t="s">
        <v>5</v>
      </c>
      <c r="C10">
        <v>160</v>
      </c>
    </row>
    <row r="11" spans="1:3" x14ac:dyDescent="0.25">
      <c r="A11" t="s">
        <v>4</v>
      </c>
      <c r="B11" t="s">
        <v>12</v>
      </c>
      <c r="C11">
        <v>143</v>
      </c>
    </row>
    <row r="12" spans="1:3" x14ac:dyDescent="0.25">
      <c r="A12" t="s">
        <v>6</v>
      </c>
      <c r="B12" t="s">
        <v>12</v>
      </c>
      <c r="C12">
        <v>217</v>
      </c>
    </row>
    <row r="13" spans="1:3" x14ac:dyDescent="0.25">
      <c r="A13" t="s">
        <v>7</v>
      </c>
      <c r="B13" t="s">
        <v>12</v>
      </c>
      <c r="C13">
        <v>223</v>
      </c>
    </row>
    <row r="14" spans="1:3" x14ac:dyDescent="0.25">
      <c r="A14" t="s">
        <v>8</v>
      </c>
      <c r="B14" t="s">
        <v>12</v>
      </c>
      <c r="C14">
        <v>223</v>
      </c>
    </row>
    <row r="15" spans="1:3" x14ac:dyDescent="0.25">
      <c r="A15" t="s">
        <v>9</v>
      </c>
      <c r="B15" t="s">
        <v>12</v>
      </c>
      <c r="C15">
        <v>118</v>
      </c>
    </row>
    <row r="16" spans="1:3" x14ac:dyDescent="0.25">
      <c r="A16" t="s">
        <v>10</v>
      </c>
      <c r="B16" t="s">
        <v>12</v>
      </c>
      <c r="C16">
        <v>55</v>
      </c>
    </row>
    <row r="17" spans="1:3" x14ac:dyDescent="0.25">
      <c r="A17" t="s">
        <v>11</v>
      </c>
      <c r="B17" t="s">
        <v>12</v>
      </c>
      <c r="C17">
        <v>159</v>
      </c>
    </row>
    <row r="18" spans="1:3" x14ac:dyDescent="0.25">
      <c r="A18" t="s">
        <v>4</v>
      </c>
      <c r="B18" t="s">
        <v>13</v>
      </c>
      <c r="C18">
        <v>146</v>
      </c>
    </row>
    <row r="19" spans="1:3" x14ac:dyDescent="0.25">
      <c r="A19" t="s">
        <v>6</v>
      </c>
      <c r="B19" t="s">
        <v>13</v>
      </c>
      <c r="C19">
        <v>211</v>
      </c>
    </row>
    <row r="20" spans="1:3" x14ac:dyDescent="0.25">
      <c r="A20" t="s">
        <v>7</v>
      </c>
      <c r="B20" t="s">
        <v>13</v>
      </c>
      <c r="C20">
        <v>224</v>
      </c>
    </row>
    <row r="21" spans="1:3" x14ac:dyDescent="0.25">
      <c r="A21" t="s">
        <v>8</v>
      </c>
      <c r="B21" t="s">
        <v>13</v>
      </c>
      <c r="C21">
        <v>222</v>
      </c>
    </row>
    <row r="22" spans="1:3" x14ac:dyDescent="0.25">
      <c r="A22" t="s">
        <v>9</v>
      </c>
      <c r="B22" t="s">
        <v>13</v>
      </c>
      <c r="C22">
        <v>120</v>
      </c>
    </row>
    <row r="23" spans="1:3" x14ac:dyDescent="0.25">
      <c r="A23" t="s">
        <v>10</v>
      </c>
      <c r="B23" t="s">
        <v>13</v>
      </c>
      <c r="C23">
        <v>60</v>
      </c>
    </row>
    <row r="24" spans="1:3" x14ac:dyDescent="0.25">
      <c r="A24" t="s">
        <v>11</v>
      </c>
      <c r="B24" t="s">
        <v>13</v>
      </c>
      <c r="C2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V50"/>
  <sheetViews>
    <sheetView topLeftCell="A4" workbookViewId="0">
      <selection activeCell="P14" sqref="P14:V23"/>
    </sheetView>
  </sheetViews>
  <sheetFormatPr defaultRowHeight="15" x14ac:dyDescent="0.25"/>
  <sheetData>
    <row r="6" spans="2:22" x14ac:dyDescent="0.25">
      <c r="G6" s="2"/>
      <c r="H6" s="40" t="s">
        <v>5</v>
      </c>
      <c r="I6" s="40"/>
      <c r="J6" s="40" t="s">
        <v>12</v>
      </c>
      <c r="K6" s="40"/>
      <c r="L6" s="40" t="s">
        <v>13</v>
      </c>
      <c r="M6" s="40"/>
    </row>
    <row r="7" spans="2:22" x14ac:dyDescent="0.25">
      <c r="D7" t="s">
        <v>25</v>
      </c>
      <c r="E7" t="s">
        <v>26</v>
      </c>
      <c r="F7" t="s">
        <v>33</v>
      </c>
      <c r="G7" s="2" t="s">
        <v>21</v>
      </c>
      <c r="H7" s="2" t="s">
        <v>22</v>
      </c>
      <c r="I7" s="2" t="s">
        <v>23</v>
      </c>
      <c r="J7" s="2" t="s">
        <v>22</v>
      </c>
      <c r="K7" s="2" t="s">
        <v>23</v>
      </c>
      <c r="L7" s="2" t="s">
        <v>22</v>
      </c>
      <c r="M7" s="2" t="s">
        <v>23</v>
      </c>
    </row>
    <row r="8" spans="2:22" x14ac:dyDescent="0.25">
      <c r="B8" t="s">
        <v>4</v>
      </c>
      <c r="C8" t="s">
        <v>5</v>
      </c>
      <c r="D8">
        <v>145</v>
      </c>
      <c r="E8">
        <v>134</v>
      </c>
      <c r="F8">
        <f>D8-E8</f>
        <v>11</v>
      </c>
      <c r="G8" s="2" t="s">
        <v>4</v>
      </c>
      <c r="H8" s="2">
        <v>145</v>
      </c>
      <c r="I8" s="2">
        <v>134</v>
      </c>
      <c r="J8" s="2">
        <v>143</v>
      </c>
      <c r="K8" s="2">
        <v>135</v>
      </c>
      <c r="L8" s="2">
        <v>146</v>
      </c>
      <c r="M8" s="2">
        <v>130</v>
      </c>
    </row>
    <row r="9" spans="2:22" x14ac:dyDescent="0.25">
      <c r="B9" t="s">
        <v>6</v>
      </c>
      <c r="C9" t="s">
        <v>5</v>
      </c>
      <c r="D9">
        <v>218</v>
      </c>
      <c r="E9">
        <v>198</v>
      </c>
      <c r="F9">
        <f t="shared" ref="F9:F28" si="0">D9-E9</f>
        <v>20</v>
      </c>
      <c r="G9" s="2" t="s">
        <v>6</v>
      </c>
      <c r="H9" s="2">
        <v>218</v>
      </c>
      <c r="I9" s="2">
        <v>198</v>
      </c>
      <c r="J9" s="2">
        <v>217</v>
      </c>
      <c r="K9" s="2">
        <v>198</v>
      </c>
      <c r="L9" s="2">
        <v>211</v>
      </c>
      <c r="M9" s="2">
        <v>179</v>
      </c>
    </row>
    <row r="10" spans="2:22" x14ac:dyDescent="0.25">
      <c r="B10" t="s">
        <v>7</v>
      </c>
      <c r="C10" t="s">
        <v>5</v>
      </c>
      <c r="D10">
        <v>219</v>
      </c>
      <c r="E10">
        <v>181</v>
      </c>
      <c r="F10">
        <f t="shared" si="0"/>
        <v>38</v>
      </c>
      <c r="G10" s="2" t="s">
        <v>7</v>
      </c>
      <c r="H10" s="2">
        <v>219</v>
      </c>
      <c r="I10" s="2">
        <v>181</v>
      </c>
      <c r="J10" s="2">
        <v>223</v>
      </c>
      <c r="K10" s="2">
        <v>184</v>
      </c>
      <c r="L10" s="2">
        <v>224</v>
      </c>
      <c r="M10" s="2">
        <v>141</v>
      </c>
    </row>
    <row r="11" spans="2:22" x14ac:dyDescent="0.25">
      <c r="B11" t="s">
        <v>8</v>
      </c>
      <c r="C11" t="s">
        <v>5</v>
      </c>
      <c r="D11">
        <v>223</v>
      </c>
      <c r="E11">
        <v>192</v>
      </c>
      <c r="F11">
        <f t="shared" si="0"/>
        <v>31</v>
      </c>
      <c r="G11" s="2" t="s">
        <v>8</v>
      </c>
      <c r="H11" s="2">
        <v>223</v>
      </c>
      <c r="I11" s="2">
        <v>192</v>
      </c>
      <c r="J11" s="2">
        <v>223</v>
      </c>
      <c r="K11" s="2">
        <v>197</v>
      </c>
      <c r="L11" s="2">
        <v>222</v>
      </c>
      <c r="M11" s="2">
        <v>160</v>
      </c>
    </row>
    <row r="12" spans="2:22" x14ac:dyDescent="0.25">
      <c r="B12" t="s">
        <v>9</v>
      </c>
      <c r="C12" t="s">
        <v>5</v>
      </c>
      <c r="D12">
        <v>120</v>
      </c>
      <c r="E12">
        <v>92</v>
      </c>
      <c r="F12">
        <f t="shared" si="0"/>
        <v>28</v>
      </c>
      <c r="G12" s="2" t="s">
        <v>9</v>
      </c>
      <c r="H12" s="2">
        <v>120</v>
      </c>
      <c r="I12" s="2">
        <v>92</v>
      </c>
      <c r="J12" s="2">
        <v>118</v>
      </c>
      <c r="K12" s="2">
        <v>84</v>
      </c>
      <c r="L12" s="2">
        <v>120</v>
      </c>
      <c r="M12" s="2">
        <v>71</v>
      </c>
    </row>
    <row r="13" spans="2:22" x14ac:dyDescent="0.25">
      <c r="B13" t="s">
        <v>10</v>
      </c>
      <c r="C13" t="s">
        <v>5</v>
      </c>
      <c r="D13">
        <v>59</v>
      </c>
      <c r="E13">
        <v>32</v>
      </c>
      <c r="F13">
        <f t="shared" si="0"/>
        <v>27</v>
      </c>
      <c r="G13" s="2" t="s">
        <v>10</v>
      </c>
      <c r="H13" s="2">
        <v>59</v>
      </c>
      <c r="I13" s="2">
        <v>32</v>
      </c>
      <c r="J13" s="2">
        <v>55</v>
      </c>
      <c r="K13" s="2">
        <v>35</v>
      </c>
      <c r="L13" s="2">
        <v>60</v>
      </c>
      <c r="M13" s="2">
        <v>24</v>
      </c>
    </row>
    <row r="14" spans="2:22" ht="18" x14ac:dyDescent="0.25">
      <c r="B14" t="s">
        <v>11</v>
      </c>
      <c r="C14" t="s">
        <v>5</v>
      </c>
      <c r="D14">
        <v>160</v>
      </c>
      <c r="E14">
        <v>129</v>
      </c>
      <c r="F14">
        <f t="shared" si="0"/>
        <v>31</v>
      </c>
      <c r="G14" s="2" t="s">
        <v>11</v>
      </c>
      <c r="H14" s="2">
        <v>160</v>
      </c>
      <c r="I14" s="2">
        <v>129</v>
      </c>
      <c r="J14" s="2">
        <v>159</v>
      </c>
      <c r="K14" s="2">
        <v>123</v>
      </c>
      <c r="L14" s="2">
        <v>165</v>
      </c>
      <c r="M14" s="2">
        <v>33</v>
      </c>
      <c r="P14" s="16"/>
      <c r="Q14" s="37" t="s">
        <v>99</v>
      </c>
      <c r="R14" s="37"/>
      <c r="S14" s="37"/>
      <c r="T14" s="37"/>
      <c r="U14" s="37"/>
      <c r="V14" s="37"/>
    </row>
    <row r="15" spans="2:22" ht="15.75" x14ac:dyDescent="0.25">
      <c r="B15" t="s">
        <v>4</v>
      </c>
      <c r="C15" t="s">
        <v>12</v>
      </c>
      <c r="D15">
        <v>143</v>
      </c>
      <c r="E15">
        <v>135</v>
      </c>
      <c r="F15">
        <f t="shared" si="0"/>
        <v>8</v>
      </c>
      <c r="P15" s="17"/>
      <c r="Q15" s="41">
        <v>20</v>
      </c>
      <c r="R15" s="42"/>
      <c r="S15" s="42">
        <v>24</v>
      </c>
      <c r="T15" s="42"/>
      <c r="U15" s="42">
        <v>28</v>
      </c>
      <c r="V15" s="42"/>
    </row>
    <row r="16" spans="2:22" ht="15.75" x14ac:dyDescent="0.25">
      <c r="B16" t="s">
        <v>6</v>
      </c>
      <c r="C16" t="s">
        <v>12</v>
      </c>
      <c r="D16">
        <v>217</v>
      </c>
      <c r="E16">
        <v>198</v>
      </c>
      <c r="F16">
        <f t="shared" si="0"/>
        <v>19</v>
      </c>
      <c r="G16" s="2" t="s">
        <v>27</v>
      </c>
      <c r="H16" s="3" t="s">
        <v>5</v>
      </c>
      <c r="I16" s="3" t="s">
        <v>12</v>
      </c>
      <c r="J16" s="3" t="s">
        <v>13</v>
      </c>
      <c r="K16" s="4"/>
      <c r="P16" s="18" t="s">
        <v>72</v>
      </c>
      <c r="Q16" s="12" t="s">
        <v>28</v>
      </c>
      <c r="R16" s="12" t="s">
        <v>29</v>
      </c>
      <c r="S16" s="12" t="s">
        <v>28</v>
      </c>
      <c r="T16" s="12" t="s">
        <v>29</v>
      </c>
      <c r="U16" s="12" t="s">
        <v>28</v>
      </c>
      <c r="V16" s="12" t="s">
        <v>29</v>
      </c>
    </row>
    <row r="17" spans="1:22" ht="15.75" x14ac:dyDescent="0.25">
      <c r="B17" t="s">
        <v>7</v>
      </c>
      <c r="C17" t="s">
        <v>12</v>
      </c>
      <c r="D17">
        <v>223</v>
      </c>
      <c r="E17">
        <v>184</v>
      </c>
      <c r="F17">
        <f t="shared" si="0"/>
        <v>39</v>
      </c>
      <c r="G17" s="2" t="s">
        <v>21</v>
      </c>
      <c r="H17" s="2" t="s">
        <v>22</v>
      </c>
      <c r="I17" s="2" t="s">
        <v>22</v>
      </c>
      <c r="J17" s="2" t="s">
        <v>22</v>
      </c>
      <c r="K17" s="5"/>
      <c r="P17" s="12" t="s">
        <v>4</v>
      </c>
      <c r="Q17" s="19">
        <f t="shared" ref="Q17:Q23" si="1">B30/I8</f>
        <v>0.48507462686567165</v>
      </c>
      <c r="R17" s="19">
        <f t="shared" ref="R17:R23" si="2">C30/I8</f>
        <v>0.5149253731343284</v>
      </c>
      <c r="S17" s="19">
        <f t="shared" ref="S17:S23" si="3">B37/K8</f>
        <v>0.42222222222222222</v>
      </c>
      <c r="T17" s="19">
        <f t="shared" ref="T17:T23" si="4">C37/K8</f>
        <v>0.57777777777777772</v>
      </c>
      <c r="U17" s="19">
        <f t="shared" ref="U17:U23" si="5">B44/M8</f>
        <v>0.41538461538461541</v>
      </c>
      <c r="V17" s="19">
        <f t="shared" ref="V17:V23" si="6">C44/M8</f>
        <v>0.58461538461538465</v>
      </c>
    </row>
    <row r="18" spans="1:22" ht="15.75" x14ac:dyDescent="0.25">
      <c r="B18" t="s">
        <v>8</v>
      </c>
      <c r="C18" t="s">
        <v>12</v>
      </c>
      <c r="D18">
        <v>223</v>
      </c>
      <c r="E18">
        <v>197</v>
      </c>
      <c r="F18">
        <f t="shared" si="0"/>
        <v>26</v>
      </c>
      <c r="G18" s="2" t="s">
        <v>4</v>
      </c>
      <c r="H18" s="6">
        <f>I8/H8</f>
        <v>0.92413793103448272</v>
      </c>
      <c r="I18" s="6">
        <f>K8/J8</f>
        <v>0.94405594405594406</v>
      </c>
      <c r="J18" s="6">
        <f>M8/L8</f>
        <v>0.8904109589041096</v>
      </c>
      <c r="K18" s="5"/>
      <c r="P18" s="12" t="s">
        <v>6</v>
      </c>
      <c r="Q18" s="19">
        <f t="shared" si="1"/>
        <v>0.44444444444444442</v>
      </c>
      <c r="R18" s="19">
        <f t="shared" si="2"/>
        <v>0.55555555555555558</v>
      </c>
      <c r="S18" s="19">
        <f t="shared" si="3"/>
        <v>0.51010101010101006</v>
      </c>
      <c r="T18" s="19">
        <f t="shared" si="4"/>
        <v>0.48989898989898989</v>
      </c>
      <c r="U18" s="19">
        <f t="shared" si="5"/>
        <v>0.47486033519553073</v>
      </c>
      <c r="V18" s="19">
        <f t="shared" si="6"/>
        <v>0.52513966480446927</v>
      </c>
    </row>
    <row r="19" spans="1:22" ht="15.75" x14ac:dyDescent="0.25">
      <c r="B19" t="s">
        <v>9</v>
      </c>
      <c r="C19" t="s">
        <v>12</v>
      </c>
      <c r="D19">
        <v>118</v>
      </c>
      <c r="E19">
        <v>84</v>
      </c>
      <c r="F19">
        <f t="shared" si="0"/>
        <v>34</v>
      </c>
      <c r="G19" s="2" t="s">
        <v>6</v>
      </c>
      <c r="H19" s="6">
        <f t="shared" ref="H19:H24" si="7">I9/H9</f>
        <v>0.90825688073394495</v>
      </c>
      <c r="I19" s="6">
        <f t="shared" ref="I19:I24" si="8">K9/J9</f>
        <v>0.9124423963133641</v>
      </c>
      <c r="J19" s="6">
        <f t="shared" ref="J19:J24" si="9">M9/L9</f>
        <v>0.84834123222748814</v>
      </c>
      <c r="K19" s="5"/>
      <c r="P19" s="12" t="s">
        <v>7</v>
      </c>
      <c r="Q19" s="19">
        <f t="shared" si="1"/>
        <v>0.49171270718232046</v>
      </c>
      <c r="R19" s="19">
        <f t="shared" si="2"/>
        <v>0.50828729281767959</v>
      </c>
      <c r="S19" s="19">
        <f t="shared" si="3"/>
        <v>0.53260869565217395</v>
      </c>
      <c r="T19" s="19">
        <f t="shared" si="4"/>
        <v>0.46739130434782611</v>
      </c>
      <c r="U19" s="19">
        <f t="shared" si="5"/>
        <v>0.46099290780141844</v>
      </c>
      <c r="V19" s="19">
        <f t="shared" si="6"/>
        <v>0.53900709219858156</v>
      </c>
    </row>
    <row r="20" spans="1:22" ht="15.75" x14ac:dyDescent="0.25">
      <c r="B20" t="s">
        <v>10</v>
      </c>
      <c r="C20" t="s">
        <v>12</v>
      </c>
      <c r="D20">
        <v>55</v>
      </c>
      <c r="E20">
        <v>35</v>
      </c>
      <c r="F20">
        <f t="shared" si="0"/>
        <v>20</v>
      </c>
      <c r="G20" s="2" t="s">
        <v>7</v>
      </c>
      <c r="H20" s="6">
        <f t="shared" si="7"/>
        <v>0.82648401826484019</v>
      </c>
      <c r="I20" s="6">
        <f t="shared" si="8"/>
        <v>0.82511210762331844</v>
      </c>
      <c r="J20" s="6">
        <f t="shared" si="9"/>
        <v>0.6294642857142857</v>
      </c>
      <c r="K20" s="5"/>
      <c r="P20" s="12" t="s">
        <v>8</v>
      </c>
      <c r="Q20" s="19">
        <f t="shared" si="1"/>
        <v>0.53125</v>
      </c>
      <c r="R20" s="19">
        <f t="shared" si="2"/>
        <v>0.46875</v>
      </c>
      <c r="S20" s="19">
        <f t="shared" si="3"/>
        <v>0.48730964467005078</v>
      </c>
      <c r="T20" s="19">
        <f t="shared" si="4"/>
        <v>0.51269035532994922</v>
      </c>
      <c r="U20" s="19">
        <f t="shared" si="5"/>
        <v>0.51249999999999996</v>
      </c>
      <c r="V20" s="19">
        <f t="shared" si="6"/>
        <v>0.48749999999999999</v>
      </c>
    </row>
    <row r="21" spans="1:22" ht="15.75" x14ac:dyDescent="0.25">
      <c r="B21" t="s">
        <v>11</v>
      </c>
      <c r="C21" t="s">
        <v>12</v>
      </c>
      <c r="D21">
        <v>159</v>
      </c>
      <c r="E21">
        <v>123</v>
      </c>
      <c r="F21">
        <f t="shared" si="0"/>
        <v>36</v>
      </c>
      <c r="G21" s="2" t="s">
        <v>8</v>
      </c>
      <c r="H21" s="6">
        <f t="shared" si="7"/>
        <v>0.86098654708520184</v>
      </c>
      <c r="I21" s="6">
        <f t="shared" si="8"/>
        <v>0.88340807174887892</v>
      </c>
      <c r="J21" s="6">
        <f t="shared" si="9"/>
        <v>0.72072072072072069</v>
      </c>
      <c r="K21" s="5"/>
      <c r="P21" s="12" t="s">
        <v>9</v>
      </c>
      <c r="Q21" s="19">
        <f t="shared" si="1"/>
        <v>0.4891304347826087</v>
      </c>
      <c r="R21" s="19">
        <f t="shared" si="2"/>
        <v>0.51086956521739135</v>
      </c>
      <c r="S21" s="19">
        <f t="shared" si="3"/>
        <v>0.48809523809523808</v>
      </c>
      <c r="T21" s="19">
        <f t="shared" si="4"/>
        <v>0.51190476190476186</v>
      </c>
      <c r="U21" s="19">
        <f t="shared" si="5"/>
        <v>0.38028169014084506</v>
      </c>
      <c r="V21" s="19">
        <f t="shared" si="6"/>
        <v>0.61971830985915488</v>
      </c>
    </row>
    <row r="22" spans="1:22" ht="15.75" x14ac:dyDescent="0.25">
      <c r="B22" t="s">
        <v>4</v>
      </c>
      <c r="C22" t="s">
        <v>13</v>
      </c>
      <c r="D22">
        <v>146</v>
      </c>
      <c r="E22">
        <v>130</v>
      </c>
      <c r="F22">
        <f t="shared" si="0"/>
        <v>16</v>
      </c>
      <c r="G22" s="2" t="s">
        <v>9</v>
      </c>
      <c r="H22" s="6">
        <f t="shared" si="7"/>
        <v>0.76666666666666672</v>
      </c>
      <c r="I22" s="6">
        <f t="shared" si="8"/>
        <v>0.71186440677966101</v>
      </c>
      <c r="J22" s="6">
        <f t="shared" si="9"/>
        <v>0.59166666666666667</v>
      </c>
      <c r="K22" s="5"/>
      <c r="P22" s="12" t="s">
        <v>10</v>
      </c>
      <c r="Q22" s="19">
        <f t="shared" si="1"/>
        <v>0.5625</v>
      </c>
      <c r="R22" s="19">
        <f t="shared" si="2"/>
        <v>0.4375</v>
      </c>
      <c r="S22" s="19">
        <f t="shared" si="3"/>
        <v>0.42857142857142855</v>
      </c>
      <c r="T22" s="19">
        <f t="shared" si="4"/>
        <v>0.5714285714285714</v>
      </c>
      <c r="U22" s="19">
        <f t="shared" si="5"/>
        <v>0.41666666666666669</v>
      </c>
      <c r="V22" s="19">
        <f t="shared" si="6"/>
        <v>0.58333333333333337</v>
      </c>
    </row>
    <row r="23" spans="1:22" ht="15.75" x14ac:dyDescent="0.25">
      <c r="B23" t="s">
        <v>6</v>
      </c>
      <c r="C23" t="s">
        <v>13</v>
      </c>
      <c r="D23">
        <v>211</v>
      </c>
      <c r="E23">
        <v>179</v>
      </c>
      <c r="F23">
        <f t="shared" si="0"/>
        <v>32</v>
      </c>
      <c r="G23" s="2" t="s">
        <v>10</v>
      </c>
      <c r="H23" s="6">
        <f t="shared" si="7"/>
        <v>0.5423728813559322</v>
      </c>
      <c r="I23" s="6">
        <f t="shared" si="8"/>
        <v>0.63636363636363635</v>
      </c>
      <c r="J23" s="6">
        <f t="shared" si="9"/>
        <v>0.4</v>
      </c>
      <c r="K23" s="5"/>
      <c r="P23" s="12" t="s">
        <v>11</v>
      </c>
      <c r="Q23" s="19">
        <f t="shared" si="1"/>
        <v>0.51162790697674421</v>
      </c>
      <c r="R23" s="19">
        <f t="shared" si="2"/>
        <v>0.48837209302325579</v>
      </c>
      <c r="S23" s="19">
        <f t="shared" si="3"/>
        <v>0.46341463414634149</v>
      </c>
      <c r="T23" s="19">
        <f t="shared" si="4"/>
        <v>0.53658536585365857</v>
      </c>
      <c r="U23" s="19">
        <f t="shared" si="5"/>
        <v>0.48484848484848486</v>
      </c>
      <c r="V23" s="19">
        <f t="shared" si="6"/>
        <v>0.51515151515151514</v>
      </c>
    </row>
    <row r="24" spans="1:22" x14ac:dyDescent="0.25">
      <c r="B24" t="s">
        <v>7</v>
      </c>
      <c r="C24" t="s">
        <v>13</v>
      </c>
      <c r="D24">
        <v>224</v>
      </c>
      <c r="E24">
        <v>141</v>
      </c>
      <c r="F24">
        <f t="shared" si="0"/>
        <v>83</v>
      </c>
      <c r="G24" s="2" t="s">
        <v>11</v>
      </c>
      <c r="H24" s="6">
        <f t="shared" si="7"/>
        <v>0.80625000000000002</v>
      </c>
      <c r="I24" s="6">
        <f t="shared" si="8"/>
        <v>0.77358490566037741</v>
      </c>
      <c r="J24" s="6">
        <f t="shared" si="9"/>
        <v>0.2</v>
      </c>
      <c r="K24" s="5"/>
    </row>
    <row r="25" spans="1:22" x14ac:dyDescent="0.25">
      <c r="B25" t="s">
        <v>8</v>
      </c>
      <c r="C25" t="s">
        <v>13</v>
      </c>
      <c r="D25">
        <v>222</v>
      </c>
      <c r="E25">
        <v>160</v>
      </c>
      <c r="F25">
        <f t="shared" si="0"/>
        <v>62</v>
      </c>
    </row>
    <row r="26" spans="1:22" x14ac:dyDescent="0.25">
      <c r="B26" t="s">
        <v>9</v>
      </c>
      <c r="C26" t="s">
        <v>13</v>
      </c>
      <c r="D26">
        <v>120</v>
      </c>
      <c r="E26">
        <v>71</v>
      </c>
      <c r="F26">
        <f t="shared" si="0"/>
        <v>49</v>
      </c>
    </row>
    <row r="27" spans="1:22" x14ac:dyDescent="0.25">
      <c r="B27" t="s">
        <v>10</v>
      </c>
      <c r="C27" t="s">
        <v>13</v>
      </c>
      <c r="D27">
        <v>60</v>
      </c>
      <c r="E27">
        <v>24</v>
      </c>
      <c r="F27">
        <f t="shared" si="0"/>
        <v>36</v>
      </c>
    </row>
    <row r="28" spans="1:22" x14ac:dyDescent="0.25">
      <c r="B28" t="s">
        <v>11</v>
      </c>
      <c r="C28" t="s">
        <v>13</v>
      </c>
      <c r="D28">
        <v>165</v>
      </c>
      <c r="E28">
        <v>33</v>
      </c>
      <c r="F28">
        <f t="shared" si="0"/>
        <v>132</v>
      </c>
    </row>
    <row r="29" spans="1:22" x14ac:dyDescent="0.25">
      <c r="B29" t="s">
        <v>14</v>
      </c>
      <c r="C29" t="s">
        <v>15</v>
      </c>
      <c r="E29">
        <f>SUM(E8:E28)</f>
        <v>2652</v>
      </c>
    </row>
    <row r="30" spans="1:22" x14ac:dyDescent="0.25">
      <c r="A30" t="s">
        <v>5</v>
      </c>
      <c r="B30">
        <v>65</v>
      </c>
      <c r="C30">
        <v>69</v>
      </c>
    </row>
    <row r="31" spans="1:22" x14ac:dyDescent="0.25">
      <c r="A31" t="s">
        <v>5</v>
      </c>
      <c r="B31">
        <v>88</v>
      </c>
      <c r="C31">
        <v>110</v>
      </c>
    </row>
    <row r="32" spans="1:22" x14ac:dyDescent="0.25">
      <c r="A32" t="s">
        <v>5</v>
      </c>
      <c r="B32">
        <v>89</v>
      </c>
      <c r="C32">
        <v>92</v>
      </c>
    </row>
    <row r="33" spans="1:3" x14ac:dyDescent="0.25">
      <c r="A33" t="s">
        <v>5</v>
      </c>
      <c r="B33">
        <v>102</v>
      </c>
      <c r="C33">
        <v>90</v>
      </c>
    </row>
    <row r="34" spans="1:3" x14ac:dyDescent="0.25">
      <c r="A34" t="s">
        <v>5</v>
      </c>
      <c r="B34">
        <v>45</v>
      </c>
      <c r="C34">
        <v>47</v>
      </c>
    </row>
    <row r="35" spans="1:3" x14ac:dyDescent="0.25">
      <c r="A35" t="s">
        <v>5</v>
      </c>
      <c r="B35">
        <v>18</v>
      </c>
      <c r="C35">
        <v>14</v>
      </c>
    </row>
    <row r="36" spans="1:3" x14ac:dyDescent="0.25">
      <c r="A36" t="s">
        <v>5</v>
      </c>
      <c r="B36">
        <v>66</v>
      </c>
      <c r="C36">
        <v>63</v>
      </c>
    </row>
    <row r="37" spans="1:3" x14ac:dyDescent="0.25">
      <c r="A37" t="s">
        <v>12</v>
      </c>
      <c r="B37">
        <v>57</v>
      </c>
      <c r="C37">
        <v>78</v>
      </c>
    </row>
    <row r="38" spans="1:3" x14ac:dyDescent="0.25">
      <c r="A38" t="s">
        <v>12</v>
      </c>
      <c r="B38">
        <v>101</v>
      </c>
      <c r="C38">
        <v>97</v>
      </c>
    </row>
    <row r="39" spans="1:3" x14ac:dyDescent="0.25">
      <c r="A39" t="s">
        <v>12</v>
      </c>
      <c r="B39">
        <v>98</v>
      </c>
      <c r="C39">
        <v>86</v>
      </c>
    </row>
    <row r="40" spans="1:3" x14ac:dyDescent="0.25">
      <c r="A40" t="s">
        <v>12</v>
      </c>
      <c r="B40">
        <v>96</v>
      </c>
      <c r="C40">
        <v>101</v>
      </c>
    </row>
    <row r="41" spans="1:3" x14ac:dyDescent="0.25">
      <c r="A41" t="s">
        <v>12</v>
      </c>
      <c r="B41">
        <v>41</v>
      </c>
      <c r="C41">
        <v>43</v>
      </c>
    </row>
    <row r="42" spans="1:3" x14ac:dyDescent="0.25">
      <c r="A42" t="s">
        <v>12</v>
      </c>
      <c r="B42">
        <v>15</v>
      </c>
      <c r="C42">
        <v>20</v>
      </c>
    </row>
    <row r="43" spans="1:3" x14ac:dyDescent="0.25">
      <c r="A43" t="s">
        <v>12</v>
      </c>
      <c r="B43">
        <v>57</v>
      </c>
      <c r="C43">
        <v>66</v>
      </c>
    </row>
    <row r="44" spans="1:3" x14ac:dyDescent="0.25">
      <c r="A44" t="s">
        <v>13</v>
      </c>
      <c r="B44">
        <v>54</v>
      </c>
      <c r="C44">
        <v>76</v>
      </c>
    </row>
    <row r="45" spans="1:3" x14ac:dyDescent="0.25">
      <c r="A45" t="s">
        <v>13</v>
      </c>
      <c r="B45">
        <v>85</v>
      </c>
      <c r="C45">
        <v>94</v>
      </c>
    </row>
    <row r="46" spans="1:3" x14ac:dyDescent="0.25">
      <c r="A46" t="s">
        <v>13</v>
      </c>
      <c r="B46">
        <v>65</v>
      </c>
      <c r="C46">
        <v>76</v>
      </c>
    </row>
    <row r="47" spans="1:3" x14ac:dyDescent="0.25">
      <c r="A47" t="s">
        <v>13</v>
      </c>
      <c r="B47">
        <v>82</v>
      </c>
      <c r="C47">
        <v>78</v>
      </c>
    </row>
    <row r="48" spans="1:3" x14ac:dyDescent="0.25">
      <c r="A48" t="s">
        <v>13</v>
      </c>
      <c r="B48">
        <v>27</v>
      </c>
      <c r="C48">
        <v>44</v>
      </c>
    </row>
    <row r="49" spans="1:3" x14ac:dyDescent="0.25">
      <c r="A49" t="s">
        <v>13</v>
      </c>
      <c r="B49">
        <v>10</v>
      </c>
      <c r="C49">
        <v>14</v>
      </c>
    </row>
    <row r="50" spans="1:3" x14ac:dyDescent="0.25">
      <c r="A50" t="s">
        <v>13</v>
      </c>
      <c r="B50">
        <v>16</v>
      </c>
      <c r="C50">
        <v>17</v>
      </c>
    </row>
  </sheetData>
  <mergeCells count="7">
    <mergeCell ref="Q15:R15"/>
    <mergeCell ref="S15:T15"/>
    <mergeCell ref="U15:V15"/>
    <mergeCell ref="H6:I6"/>
    <mergeCell ref="J6:K6"/>
    <mergeCell ref="L6:M6"/>
    <mergeCell ref="Q14:V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2" max="2" width="12.5703125" bestFit="1" customWidth="1"/>
  </cols>
  <sheetData>
    <row r="1" spans="1:7" x14ac:dyDescent="0.25">
      <c r="A1" t="s">
        <v>21</v>
      </c>
      <c r="B1" t="s">
        <v>30</v>
      </c>
      <c r="C1" t="s">
        <v>28</v>
      </c>
      <c r="D1" t="s">
        <v>31</v>
      </c>
      <c r="E1" t="s">
        <v>32</v>
      </c>
      <c r="F1" t="s">
        <v>48</v>
      </c>
      <c r="G1" t="s">
        <v>51</v>
      </c>
    </row>
    <row r="2" spans="1:7" x14ac:dyDescent="0.25">
      <c r="A2" t="s">
        <v>4</v>
      </c>
      <c r="B2" t="s">
        <v>5</v>
      </c>
      <c r="C2">
        <v>65</v>
      </c>
      <c r="D2">
        <v>69</v>
      </c>
      <c r="E2">
        <v>11</v>
      </c>
      <c r="F2" t="s">
        <v>49</v>
      </c>
      <c r="G2" t="e">
        <f>sum</f>
        <v>#NAME?</v>
      </c>
    </row>
    <row r="3" spans="1:7" x14ac:dyDescent="0.25">
      <c r="A3" t="s">
        <v>6</v>
      </c>
      <c r="B3" t="s">
        <v>5</v>
      </c>
      <c r="C3">
        <v>88</v>
      </c>
      <c r="D3">
        <v>110</v>
      </c>
      <c r="E3">
        <v>20</v>
      </c>
      <c r="F3" t="s">
        <v>50</v>
      </c>
    </row>
    <row r="4" spans="1:7" x14ac:dyDescent="0.25">
      <c r="A4" t="s">
        <v>7</v>
      </c>
      <c r="B4" t="s">
        <v>5</v>
      </c>
      <c r="C4">
        <v>89</v>
      </c>
      <c r="D4">
        <v>92</v>
      </c>
      <c r="E4">
        <v>38</v>
      </c>
    </row>
    <row r="5" spans="1:7" x14ac:dyDescent="0.25">
      <c r="A5" t="s">
        <v>8</v>
      </c>
      <c r="B5" t="s">
        <v>5</v>
      </c>
      <c r="C5">
        <v>102</v>
      </c>
      <c r="D5">
        <v>90</v>
      </c>
      <c r="E5">
        <v>31</v>
      </c>
    </row>
    <row r="6" spans="1:7" x14ac:dyDescent="0.25">
      <c r="A6" t="s">
        <v>9</v>
      </c>
      <c r="B6" t="s">
        <v>5</v>
      </c>
      <c r="C6">
        <v>45</v>
      </c>
      <c r="D6">
        <v>47</v>
      </c>
      <c r="E6">
        <v>28</v>
      </c>
    </row>
    <row r="7" spans="1:7" x14ac:dyDescent="0.25">
      <c r="A7" t="s">
        <v>10</v>
      </c>
      <c r="B7" t="s">
        <v>5</v>
      </c>
      <c r="C7">
        <v>18</v>
      </c>
      <c r="D7">
        <v>14</v>
      </c>
      <c r="E7">
        <v>27</v>
      </c>
    </row>
    <row r="8" spans="1:7" x14ac:dyDescent="0.25">
      <c r="A8" t="s">
        <v>11</v>
      </c>
      <c r="B8" t="s">
        <v>5</v>
      </c>
      <c r="C8">
        <v>66</v>
      </c>
      <c r="D8">
        <v>63</v>
      </c>
      <c r="E8">
        <v>31</v>
      </c>
    </row>
    <row r="9" spans="1:7" x14ac:dyDescent="0.25">
      <c r="A9" t="s">
        <v>4</v>
      </c>
      <c r="B9" t="s">
        <v>12</v>
      </c>
      <c r="C9">
        <v>57</v>
      </c>
      <c r="D9">
        <v>78</v>
      </c>
      <c r="E9">
        <v>8</v>
      </c>
    </row>
    <row r="10" spans="1:7" x14ac:dyDescent="0.25">
      <c r="A10" t="s">
        <v>6</v>
      </c>
      <c r="B10" t="s">
        <v>12</v>
      </c>
      <c r="C10">
        <v>101</v>
      </c>
      <c r="D10">
        <v>97</v>
      </c>
      <c r="E10">
        <v>19</v>
      </c>
    </row>
    <row r="11" spans="1:7" x14ac:dyDescent="0.25">
      <c r="A11" t="s">
        <v>7</v>
      </c>
      <c r="B11" t="s">
        <v>12</v>
      </c>
      <c r="C11">
        <v>98</v>
      </c>
      <c r="D11">
        <v>86</v>
      </c>
      <c r="E11">
        <v>39</v>
      </c>
    </row>
    <row r="12" spans="1:7" x14ac:dyDescent="0.25">
      <c r="A12" t="s">
        <v>8</v>
      </c>
      <c r="B12" t="s">
        <v>12</v>
      </c>
      <c r="C12">
        <v>96</v>
      </c>
      <c r="D12">
        <v>101</v>
      </c>
      <c r="E12">
        <v>26</v>
      </c>
    </row>
    <row r="13" spans="1:7" x14ac:dyDescent="0.25">
      <c r="A13" t="s">
        <v>9</v>
      </c>
      <c r="B13" t="s">
        <v>12</v>
      </c>
      <c r="C13">
        <v>41</v>
      </c>
      <c r="D13">
        <v>43</v>
      </c>
      <c r="E13">
        <v>34</v>
      </c>
    </row>
    <row r="14" spans="1:7" x14ac:dyDescent="0.25">
      <c r="A14" t="s">
        <v>10</v>
      </c>
      <c r="B14" t="s">
        <v>12</v>
      </c>
      <c r="C14">
        <v>15</v>
      </c>
      <c r="D14">
        <v>20</v>
      </c>
      <c r="E14">
        <v>20</v>
      </c>
    </row>
    <row r="15" spans="1:7" x14ac:dyDescent="0.25">
      <c r="A15" t="s">
        <v>11</v>
      </c>
      <c r="B15" t="s">
        <v>12</v>
      </c>
      <c r="C15">
        <v>57</v>
      </c>
      <c r="D15">
        <v>66</v>
      </c>
      <c r="E15">
        <v>36</v>
      </c>
    </row>
    <row r="16" spans="1:7" x14ac:dyDescent="0.25">
      <c r="A16" t="s">
        <v>4</v>
      </c>
      <c r="B16" t="s">
        <v>13</v>
      </c>
      <c r="C16">
        <v>54</v>
      </c>
      <c r="D16">
        <v>76</v>
      </c>
      <c r="E16">
        <v>16</v>
      </c>
    </row>
    <row r="17" spans="1:5" x14ac:dyDescent="0.25">
      <c r="A17" t="s">
        <v>6</v>
      </c>
      <c r="B17" t="s">
        <v>13</v>
      </c>
      <c r="C17">
        <v>85</v>
      </c>
      <c r="D17">
        <v>94</v>
      </c>
      <c r="E17">
        <v>32</v>
      </c>
    </row>
    <row r="18" spans="1:5" x14ac:dyDescent="0.25">
      <c r="A18" t="s">
        <v>7</v>
      </c>
      <c r="B18" t="s">
        <v>13</v>
      </c>
      <c r="C18">
        <v>65</v>
      </c>
      <c r="D18">
        <v>76</v>
      </c>
      <c r="E18">
        <v>83</v>
      </c>
    </row>
    <row r="19" spans="1:5" x14ac:dyDescent="0.25">
      <c r="A19" t="s">
        <v>8</v>
      </c>
      <c r="B19" t="s">
        <v>13</v>
      </c>
      <c r="C19">
        <v>82</v>
      </c>
      <c r="D19">
        <v>78</v>
      </c>
      <c r="E19">
        <v>62</v>
      </c>
    </row>
    <row r="20" spans="1:5" x14ac:dyDescent="0.25">
      <c r="A20" t="s">
        <v>9</v>
      </c>
      <c r="B20" t="s">
        <v>13</v>
      </c>
      <c r="C20">
        <v>27</v>
      </c>
      <c r="D20">
        <v>44</v>
      </c>
      <c r="E20">
        <v>49</v>
      </c>
    </row>
    <row r="21" spans="1:5" x14ac:dyDescent="0.25">
      <c r="A21" t="s">
        <v>10</v>
      </c>
      <c r="B21" t="s">
        <v>13</v>
      </c>
      <c r="C21">
        <v>10</v>
      </c>
      <c r="D21">
        <v>14</v>
      </c>
      <c r="E21">
        <v>36</v>
      </c>
    </row>
    <row r="22" spans="1:5" x14ac:dyDescent="0.25">
      <c r="A22" t="s">
        <v>11</v>
      </c>
      <c r="B22" t="s">
        <v>13</v>
      </c>
      <c r="C22">
        <v>16</v>
      </c>
      <c r="D22">
        <v>17</v>
      </c>
      <c r="E22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21</v>
      </c>
      <c r="B1" t="s">
        <v>30</v>
      </c>
      <c r="C1" t="s">
        <v>48</v>
      </c>
      <c r="D1" t="s">
        <v>51</v>
      </c>
    </row>
    <row r="2" spans="1:4" x14ac:dyDescent="0.25">
      <c r="A2" t="s">
        <v>4</v>
      </c>
      <c r="B2" t="s">
        <v>5</v>
      </c>
      <c r="C2" t="s">
        <v>49</v>
      </c>
      <c r="D2">
        <v>134</v>
      </c>
    </row>
    <row r="3" spans="1:4" x14ac:dyDescent="0.25">
      <c r="A3" t="s">
        <v>6</v>
      </c>
      <c r="B3" t="s">
        <v>5</v>
      </c>
      <c r="C3" t="s">
        <v>49</v>
      </c>
      <c r="D3">
        <v>198</v>
      </c>
    </row>
    <row r="4" spans="1:4" x14ac:dyDescent="0.25">
      <c r="A4" t="s">
        <v>7</v>
      </c>
      <c r="B4" t="s">
        <v>5</v>
      </c>
      <c r="C4" t="s">
        <v>49</v>
      </c>
      <c r="D4">
        <v>181</v>
      </c>
    </row>
    <row r="5" spans="1:4" x14ac:dyDescent="0.25">
      <c r="A5" t="s">
        <v>8</v>
      </c>
      <c r="B5" t="s">
        <v>5</v>
      </c>
      <c r="C5" t="s">
        <v>49</v>
      </c>
      <c r="D5">
        <v>192</v>
      </c>
    </row>
    <row r="6" spans="1:4" x14ac:dyDescent="0.25">
      <c r="A6" t="s">
        <v>9</v>
      </c>
      <c r="B6" t="s">
        <v>5</v>
      </c>
      <c r="C6" t="s">
        <v>49</v>
      </c>
      <c r="D6">
        <v>92</v>
      </c>
    </row>
    <row r="7" spans="1:4" x14ac:dyDescent="0.25">
      <c r="A7" t="s">
        <v>10</v>
      </c>
      <c r="B7" t="s">
        <v>5</v>
      </c>
      <c r="C7" t="s">
        <v>49</v>
      </c>
      <c r="D7">
        <v>32</v>
      </c>
    </row>
    <row r="8" spans="1:4" x14ac:dyDescent="0.25">
      <c r="A8" t="s">
        <v>11</v>
      </c>
      <c r="B8" t="s">
        <v>5</v>
      </c>
      <c r="C8" t="s">
        <v>49</v>
      </c>
      <c r="D8">
        <v>129</v>
      </c>
    </row>
    <row r="9" spans="1:4" x14ac:dyDescent="0.25">
      <c r="A9" t="s">
        <v>4</v>
      </c>
      <c r="B9" t="s">
        <v>12</v>
      </c>
      <c r="C9" t="s">
        <v>49</v>
      </c>
      <c r="D9">
        <v>135</v>
      </c>
    </row>
    <row r="10" spans="1:4" x14ac:dyDescent="0.25">
      <c r="A10" t="s">
        <v>6</v>
      </c>
      <c r="B10" t="s">
        <v>12</v>
      </c>
      <c r="C10" t="s">
        <v>49</v>
      </c>
      <c r="D10">
        <v>198</v>
      </c>
    </row>
    <row r="11" spans="1:4" x14ac:dyDescent="0.25">
      <c r="A11" t="s">
        <v>7</v>
      </c>
      <c r="B11" t="s">
        <v>12</v>
      </c>
      <c r="C11" t="s">
        <v>49</v>
      </c>
      <c r="D11">
        <v>184</v>
      </c>
    </row>
    <row r="12" spans="1:4" x14ac:dyDescent="0.25">
      <c r="A12" t="s">
        <v>8</v>
      </c>
      <c r="B12" t="s">
        <v>12</v>
      </c>
      <c r="C12" t="s">
        <v>49</v>
      </c>
      <c r="D12">
        <v>197</v>
      </c>
    </row>
    <row r="13" spans="1:4" x14ac:dyDescent="0.25">
      <c r="A13" t="s">
        <v>9</v>
      </c>
      <c r="B13" t="s">
        <v>12</v>
      </c>
      <c r="C13" t="s">
        <v>49</v>
      </c>
      <c r="D13">
        <v>84</v>
      </c>
    </row>
    <row r="14" spans="1:4" x14ac:dyDescent="0.25">
      <c r="A14" t="s">
        <v>10</v>
      </c>
      <c r="B14" t="s">
        <v>12</v>
      </c>
      <c r="C14" t="s">
        <v>49</v>
      </c>
      <c r="D14">
        <v>35</v>
      </c>
    </row>
    <row r="15" spans="1:4" x14ac:dyDescent="0.25">
      <c r="A15" t="s">
        <v>11</v>
      </c>
      <c r="B15" t="s">
        <v>12</v>
      </c>
      <c r="C15" t="s">
        <v>49</v>
      </c>
      <c r="D15">
        <v>123</v>
      </c>
    </row>
    <row r="16" spans="1:4" x14ac:dyDescent="0.25">
      <c r="A16" t="s">
        <v>4</v>
      </c>
      <c r="B16" t="s">
        <v>13</v>
      </c>
      <c r="C16" t="s">
        <v>49</v>
      </c>
      <c r="D16">
        <v>130</v>
      </c>
    </row>
    <row r="17" spans="1:4" x14ac:dyDescent="0.25">
      <c r="A17" t="s">
        <v>6</v>
      </c>
      <c r="B17" t="s">
        <v>13</v>
      </c>
      <c r="C17" t="s">
        <v>49</v>
      </c>
      <c r="D17">
        <v>179</v>
      </c>
    </row>
    <row r="18" spans="1:4" x14ac:dyDescent="0.25">
      <c r="A18" t="s">
        <v>7</v>
      </c>
      <c r="B18" t="s">
        <v>13</v>
      </c>
      <c r="C18" t="s">
        <v>49</v>
      </c>
      <c r="D18">
        <v>141</v>
      </c>
    </row>
    <row r="19" spans="1:4" x14ac:dyDescent="0.25">
      <c r="A19" t="s">
        <v>8</v>
      </c>
      <c r="B19" t="s">
        <v>13</v>
      </c>
      <c r="C19" t="s">
        <v>49</v>
      </c>
      <c r="D19">
        <v>160</v>
      </c>
    </row>
    <row r="20" spans="1:4" x14ac:dyDescent="0.25">
      <c r="A20" t="s">
        <v>9</v>
      </c>
      <c r="B20" t="s">
        <v>13</v>
      </c>
      <c r="C20" t="s">
        <v>49</v>
      </c>
      <c r="D20">
        <v>71</v>
      </c>
    </row>
    <row r="21" spans="1:4" x14ac:dyDescent="0.25">
      <c r="A21" t="s">
        <v>10</v>
      </c>
      <c r="B21" t="s">
        <v>13</v>
      </c>
      <c r="C21" t="s">
        <v>49</v>
      </c>
      <c r="D21">
        <v>24</v>
      </c>
    </row>
    <row r="22" spans="1:4" x14ac:dyDescent="0.25">
      <c r="A22" t="s">
        <v>11</v>
      </c>
      <c r="B22" t="s">
        <v>13</v>
      </c>
      <c r="C22" t="s">
        <v>49</v>
      </c>
      <c r="D22">
        <v>33</v>
      </c>
    </row>
    <row r="23" spans="1:4" x14ac:dyDescent="0.25">
      <c r="A23" t="s">
        <v>4</v>
      </c>
      <c r="B23" t="s">
        <v>5</v>
      </c>
      <c r="C23" t="s">
        <v>50</v>
      </c>
      <c r="D23">
        <v>11</v>
      </c>
    </row>
    <row r="24" spans="1:4" x14ac:dyDescent="0.25">
      <c r="A24" t="s">
        <v>6</v>
      </c>
      <c r="B24" t="s">
        <v>5</v>
      </c>
      <c r="C24" t="s">
        <v>50</v>
      </c>
      <c r="D24">
        <v>20</v>
      </c>
    </row>
    <row r="25" spans="1:4" x14ac:dyDescent="0.25">
      <c r="A25" t="s">
        <v>7</v>
      </c>
      <c r="B25" t="s">
        <v>5</v>
      </c>
      <c r="C25" t="s">
        <v>50</v>
      </c>
      <c r="D25">
        <v>38</v>
      </c>
    </row>
    <row r="26" spans="1:4" x14ac:dyDescent="0.25">
      <c r="A26" t="s">
        <v>8</v>
      </c>
      <c r="B26" t="s">
        <v>5</v>
      </c>
      <c r="C26" t="s">
        <v>50</v>
      </c>
      <c r="D26">
        <v>31</v>
      </c>
    </row>
    <row r="27" spans="1:4" x14ac:dyDescent="0.25">
      <c r="A27" t="s">
        <v>9</v>
      </c>
      <c r="B27" t="s">
        <v>5</v>
      </c>
      <c r="C27" t="s">
        <v>50</v>
      </c>
      <c r="D27">
        <v>28</v>
      </c>
    </row>
    <row r="28" spans="1:4" x14ac:dyDescent="0.25">
      <c r="A28" t="s">
        <v>10</v>
      </c>
      <c r="B28" t="s">
        <v>5</v>
      </c>
      <c r="C28" t="s">
        <v>50</v>
      </c>
      <c r="D28">
        <v>27</v>
      </c>
    </row>
    <row r="29" spans="1:4" x14ac:dyDescent="0.25">
      <c r="A29" t="s">
        <v>11</v>
      </c>
      <c r="B29" t="s">
        <v>5</v>
      </c>
      <c r="C29" t="s">
        <v>50</v>
      </c>
      <c r="D29">
        <v>31</v>
      </c>
    </row>
    <row r="30" spans="1:4" x14ac:dyDescent="0.25">
      <c r="A30" t="s">
        <v>4</v>
      </c>
      <c r="B30" t="s">
        <v>12</v>
      </c>
      <c r="C30" t="s">
        <v>50</v>
      </c>
      <c r="D30">
        <v>8</v>
      </c>
    </row>
    <row r="31" spans="1:4" x14ac:dyDescent="0.25">
      <c r="A31" t="s">
        <v>6</v>
      </c>
      <c r="B31" t="s">
        <v>12</v>
      </c>
      <c r="C31" t="s">
        <v>50</v>
      </c>
      <c r="D31">
        <v>19</v>
      </c>
    </row>
    <row r="32" spans="1:4" x14ac:dyDescent="0.25">
      <c r="A32" t="s">
        <v>7</v>
      </c>
      <c r="B32" t="s">
        <v>12</v>
      </c>
      <c r="C32" t="s">
        <v>50</v>
      </c>
      <c r="D32">
        <v>39</v>
      </c>
    </row>
    <row r="33" spans="1:4" x14ac:dyDescent="0.25">
      <c r="A33" t="s">
        <v>8</v>
      </c>
      <c r="B33" t="s">
        <v>12</v>
      </c>
      <c r="C33" t="s">
        <v>50</v>
      </c>
      <c r="D33">
        <v>26</v>
      </c>
    </row>
    <row r="34" spans="1:4" x14ac:dyDescent="0.25">
      <c r="A34" t="s">
        <v>9</v>
      </c>
      <c r="B34" t="s">
        <v>12</v>
      </c>
      <c r="C34" t="s">
        <v>50</v>
      </c>
      <c r="D34">
        <v>34</v>
      </c>
    </row>
    <row r="35" spans="1:4" x14ac:dyDescent="0.25">
      <c r="A35" t="s">
        <v>10</v>
      </c>
      <c r="B35" t="s">
        <v>12</v>
      </c>
      <c r="C35" t="s">
        <v>50</v>
      </c>
      <c r="D35">
        <v>20</v>
      </c>
    </row>
    <row r="36" spans="1:4" x14ac:dyDescent="0.25">
      <c r="A36" t="s">
        <v>11</v>
      </c>
      <c r="B36" t="s">
        <v>12</v>
      </c>
      <c r="C36" t="s">
        <v>50</v>
      </c>
      <c r="D36">
        <v>36</v>
      </c>
    </row>
    <row r="37" spans="1:4" x14ac:dyDescent="0.25">
      <c r="A37" t="s">
        <v>4</v>
      </c>
      <c r="B37" t="s">
        <v>13</v>
      </c>
      <c r="C37" t="s">
        <v>50</v>
      </c>
      <c r="D37">
        <v>16</v>
      </c>
    </row>
    <row r="38" spans="1:4" x14ac:dyDescent="0.25">
      <c r="A38" t="s">
        <v>6</v>
      </c>
      <c r="B38" t="s">
        <v>13</v>
      </c>
      <c r="C38" t="s">
        <v>50</v>
      </c>
      <c r="D38">
        <v>32</v>
      </c>
    </row>
    <row r="39" spans="1:4" x14ac:dyDescent="0.25">
      <c r="A39" t="s">
        <v>7</v>
      </c>
      <c r="B39" t="s">
        <v>13</v>
      </c>
      <c r="C39" t="s">
        <v>50</v>
      </c>
      <c r="D39">
        <v>83</v>
      </c>
    </row>
    <row r="40" spans="1:4" x14ac:dyDescent="0.25">
      <c r="A40" t="s">
        <v>8</v>
      </c>
      <c r="B40" t="s">
        <v>13</v>
      </c>
      <c r="C40" t="s">
        <v>50</v>
      </c>
      <c r="D40">
        <v>62</v>
      </c>
    </row>
    <row r="41" spans="1:4" x14ac:dyDescent="0.25">
      <c r="A41" t="s">
        <v>9</v>
      </c>
      <c r="B41" t="s">
        <v>13</v>
      </c>
      <c r="C41" t="s">
        <v>50</v>
      </c>
      <c r="D41">
        <v>49</v>
      </c>
    </row>
    <row r="42" spans="1:4" x14ac:dyDescent="0.25">
      <c r="A42" t="s">
        <v>10</v>
      </c>
      <c r="B42" t="s">
        <v>13</v>
      </c>
      <c r="C42" t="s">
        <v>50</v>
      </c>
      <c r="D42">
        <v>36</v>
      </c>
    </row>
    <row r="43" spans="1:4" x14ac:dyDescent="0.25">
      <c r="A43" t="s">
        <v>11</v>
      </c>
      <c r="B43" t="s">
        <v>13</v>
      </c>
      <c r="C43" t="s">
        <v>50</v>
      </c>
      <c r="D43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>
      <selection activeCell="F16" sqref="F16"/>
    </sheetView>
  </sheetViews>
  <sheetFormatPr defaultRowHeight="15" x14ac:dyDescent="0.25"/>
  <sheetData>
    <row r="2" spans="1:1" x14ac:dyDescent="0.25">
      <c r="A2" s="9" t="s">
        <v>47</v>
      </c>
    </row>
    <row r="3" spans="1:1" x14ac:dyDescent="0.25">
      <c r="A3" s="8" t="s">
        <v>42</v>
      </c>
    </row>
    <row r="4" spans="1:1" x14ac:dyDescent="0.25">
      <c r="A4" s="7"/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37</v>
      </c>
    </row>
    <row r="8" spans="1:1" x14ac:dyDescent="0.25">
      <c r="A8" s="8" t="s">
        <v>38</v>
      </c>
    </row>
    <row r="9" spans="1:1" x14ac:dyDescent="0.25">
      <c r="A9" s="8" t="s">
        <v>45</v>
      </c>
    </row>
    <row r="10" spans="1:1" x14ac:dyDescent="0.25">
      <c r="A10" s="8" t="s">
        <v>46</v>
      </c>
    </row>
    <row r="11" spans="1:1" x14ac:dyDescent="0.25">
      <c r="A11" s="8"/>
    </row>
    <row r="12" spans="1:1" x14ac:dyDescent="0.25">
      <c r="A12" s="9" t="s">
        <v>41</v>
      </c>
    </row>
    <row r="13" spans="1:1" x14ac:dyDescent="0.25">
      <c r="A13" s="8" t="s">
        <v>34</v>
      </c>
    </row>
    <row r="14" spans="1:1" x14ac:dyDescent="0.25">
      <c r="A14" s="7"/>
    </row>
    <row r="15" spans="1:1" x14ac:dyDescent="0.25">
      <c r="A15" s="8" t="s">
        <v>35</v>
      </c>
    </row>
    <row r="16" spans="1:1" x14ac:dyDescent="0.25">
      <c r="A16" s="8" t="s">
        <v>36</v>
      </c>
    </row>
    <row r="17" spans="1:1" x14ac:dyDescent="0.25">
      <c r="A17" s="8" t="s">
        <v>37</v>
      </c>
    </row>
    <row r="18" spans="1:1" x14ac:dyDescent="0.25">
      <c r="A18" s="8" t="s">
        <v>38</v>
      </c>
    </row>
    <row r="19" spans="1:1" x14ac:dyDescent="0.25">
      <c r="A19" s="8" t="s">
        <v>39</v>
      </c>
    </row>
    <row r="20" spans="1:1" x14ac:dyDescent="0.25">
      <c r="A20" s="8" t="s">
        <v>40</v>
      </c>
    </row>
    <row r="21" spans="1:1" x14ac:dyDescent="0.25">
      <c r="A21" s="8"/>
    </row>
    <row r="22" spans="1:1" x14ac:dyDescent="0.25">
      <c r="A22" s="9" t="s">
        <v>58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s="8" t="s">
        <v>55</v>
      </c>
    </row>
    <row r="27" spans="1:1" x14ac:dyDescent="0.25">
      <c r="A27" s="7"/>
    </row>
    <row r="28" spans="1:1" x14ac:dyDescent="0.25">
      <c r="A28" s="8" t="s">
        <v>56</v>
      </c>
    </row>
    <row r="29" spans="1:1" x14ac:dyDescent="0.25">
      <c r="A29" s="8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G1" zoomScaleNormal="100" workbookViewId="0">
      <selection activeCell="AE23" sqref="AE23"/>
    </sheetView>
  </sheetViews>
  <sheetFormatPr defaultRowHeight="15" x14ac:dyDescent="0.25"/>
  <sheetData>
    <row r="1" spans="1:18" x14ac:dyDescent="0.25">
      <c r="A1" t="s">
        <v>21</v>
      </c>
      <c r="B1" t="s">
        <v>59</v>
      </c>
      <c r="C1" t="s">
        <v>30</v>
      </c>
      <c r="D1" t="s">
        <v>60</v>
      </c>
      <c r="E1" t="s">
        <v>61</v>
      </c>
      <c r="H1" t="s">
        <v>28</v>
      </c>
      <c r="I1" t="s">
        <v>62</v>
      </c>
      <c r="J1" t="s">
        <v>30</v>
      </c>
      <c r="K1" t="s">
        <v>63</v>
      </c>
      <c r="L1" t="s">
        <v>61</v>
      </c>
      <c r="N1" t="s">
        <v>62</v>
      </c>
      <c r="O1" t="s">
        <v>59</v>
      </c>
      <c r="P1" t="s">
        <v>30</v>
      </c>
      <c r="Q1" t="s">
        <v>63</v>
      </c>
      <c r="R1" t="s">
        <v>61</v>
      </c>
    </row>
    <row r="2" spans="1:18" x14ac:dyDescent="0.25">
      <c r="A2" t="s">
        <v>4</v>
      </c>
      <c r="B2" t="s">
        <v>14</v>
      </c>
      <c r="C2">
        <v>20</v>
      </c>
      <c r="D2">
        <v>20.984615384615399</v>
      </c>
      <c r="E2">
        <v>2.2395054399095802</v>
      </c>
      <c r="I2">
        <v>1</v>
      </c>
      <c r="J2">
        <v>20</v>
      </c>
      <c r="K2">
        <v>21.2679738562091</v>
      </c>
      <c r="L2">
        <v>2.0583799708934101</v>
      </c>
      <c r="N2">
        <v>1</v>
      </c>
      <c r="O2" t="s">
        <v>15</v>
      </c>
      <c r="P2">
        <v>20</v>
      </c>
      <c r="Q2">
        <v>21.301675977653598</v>
      </c>
      <c r="R2">
        <v>2.16419990302707</v>
      </c>
    </row>
    <row r="3" spans="1:18" x14ac:dyDescent="0.25">
      <c r="A3" t="s">
        <v>6</v>
      </c>
      <c r="B3" t="s">
        <v>14</v>
      </c>
      <c r="C3">
        <v>20</v>
      </c>
      <c r="D3">
        <v>21.477272727272702</v>
      </c>
      <c r="E3">
        <v>1.89965074059921</v>
      </c>
      <c r="I3">
        <v>2</v>
      </c>
      <c r="J3">
        <v>20</v>
      </c>
      <c r="K3">
        <v>24.003937007874001</v>
      </c>
      <c r="L3">
        <v>2.4227153477235701</v>
      </c>
      <c r="N3">
        <v>2</v>
      </c>
      <c r="O3" t="s">
        <v>15</v>
      </c>
      <c r="P3">
        <v>20</v>
      </c>
      <c r="Q3">
        <v>23.773662551440299</v>
      </c>
      <c r="R3">
        <v>2.2750455815333899</v>
      </c>
    </row>
    <row r="4" spans="1:18" x14ac:dyDescent="0.25">
      <c r="A4" t="s">
        <v>7</v>
      </c>
      <c r="B4" t="s">
        <v>14</v>
      </c>
      <c r="C4">
        <v>20</v>
      </c>
      <c r="D4">
        <v>23.4943820224719</v>
      </c>
      <c r="E4">
        <v>2.0841588422366302</v>
      </c>
      <c r="I4">
        <v>3</v>
      </c>
      <c r="J4">
        <v>20</v>
      </c>
      <c r="K4">
        <v>27.060606060606101</v>
      </c>
      <c r="L4">
        <v>2.9293148995773399</v>
      </c>
      <c r="N4">
        <v>3</v>
      </c>
      <c r="O4" t="s">
        <v>15</v>
      </c>
      <c r="P4">
        <v>20</v>
      </c>
      <c r="Q4">
        <v>26.428571428571399</v>
      </c>
      <c r="R4">
        <v>1.9486495382806699</v>
      </c>
    </row>
    <row r="5" spans="1:18" x14ac:dyDescent="0.25">
      <c r="A5" t="s">
        <v>8</v>
      </c>
      <c r="B5" t="s">
        <v>14</v>
      </c>
      <c r="C5">
        <v>20</v>
      </c>
      <c r="D5">
        <v>24.529411764705898</v>
      </c>
      <c r="E5">
        <v>2.57830200611017</v>
      </c>
      <c r="I5">
        <v>1</v>
      </c>
      <c r="J5">
        <v>24</v>
      </c>
      <c r="K5">
        <v>17.848101265822802</v>
      </c>
      <c r="L5">
        <v>2.1060338405283598</v>
      </c>
      <c r="N5">
        <v>1</v>
      </c>
      <c r="O5" t="s">
        <v>15</v>
      </c>
      <c r="P5">
        <v>24</v>
      </c>
      <c r="Q5">
        <v>17.600000000000001</v>
      </c>
      <c r="R5">
        <v>2.1199653000846999</v>
      </c>
    </row>
    <row r="6" spans="1:18" x14ac:dyDescent="0.25">
      <c r="A6" t="s">
        <v>9</v>
      </c>
      <c r="B6" t="s">
        <v>14</v>
      </c>
      <c r="C6">
        <v>20</v>
      </c>
      <c r="D6">
        <v>23.866666666666699</v>
      </c>
      <c r="E6">
        <v>2.7435875650820298</v>
      </c>
      <c r="I6">
        <v>2</v>
      </c>
      <c r="J6">
        <v>24</v>
      </c>
      <c r="K6">
        <v>19.632000000000001</v>
      </c>
      <c r="L6">
        <v>2.4512467117299899</v>
      </c>
      <c r="N6">
        <v>2</v>
      </c>
      <c r="O6" t="s">
        <v>15</v>
      </c>
      <c r="P6">
        <v>24</v>
      </c>
      <c r="Q6">
        <v>19.38</v>
      </c>
      <c r="R6">
        <v>2.35153542935292</v>
      </c>
    </row>
    <row r="7" spans="1:18" x14ac:dyDescent="0.25">
      <c r="A7" t="s">
        <v>10</v>
      </c>
      <c r="B7" t="s">
        <v>14</v>
      </c>
      <c r="C7">
        <v>20</v>
      </c>
      <c r="D7">
        <v>23.8888888888889</v>
      </c>
      <c r="E7">
        <v>1.6764419215528701</v>
      </c>
      <c r="I7">
        <v>3</v>
      </c>
      <c r="J7">
        <v>24</v>
      </c>
      <c r="K7">
        <v>21.754385964912299</v>
      </c>
      <c r="L7">
        <v>2.3244100768826899</v>
      </c>
      <c r="N7">
        <v>3</v>
      </c>
      <c r="O7" t="s">
        <v>15</v>
      </c>
      <c r="P7">
        <v>24</v>
      </c>
      <c r="Q7">
        <v>20.818181818181799</v>
      </c>
      <c r="R7">
        <v>2.9918303680270601</v>
      </c>
    </row>
    <row r="8" spans="1:18" x14ac:dyDescent="0.25">
      <c r="A8" t="s">
        <v>11</v>
      </c>
      <c r="B8" t="s">
        <v>14</v>
      </c>
      <c r="C8">
        <v>20</v>
      </c>
      <c r="D8">
        <v>27.060606060606101</v>
      </c>
      <c r="E8">
        <v>2.9293148995773399</v>
      </c>
      <c r="I8">
        <v>1</v>
      </c>
      <c r="J8">
        <v>28</v>
      </c>
      <c r="K8">
        <v>15.5251798561151</v>
      </c>
      <c r="L8">
        <v>1.5385431432524901</v>
      </c>
      <c r="N8">
        <v>1</v>
      </c>
      <c r="O8" t="s">
        <v>15</v>
      </c>
      <c r="P8">
        <v>28</v>
      </c>
      <c r="Q8">
        <v>15.2117647058824</v>
      </c>
      <c r="R8">
        <v>1.8176916087570401</v>
      </c>
    </row>
    <row r="9" spans="1:18" x14ac:dyDescent="0.25">
      <c r="A9" t="s">
        <v>4</v>
      </c>
      <c r="B9" t="s">
        <v>15</v>
      </c>
      <c r="C9">
        <v>20</v>
      </c>
      <c r="D9">
        <v>20.6376811594203</v>
      </c>
      <c r="E9">
        <v>2.1141749502761402</v>
      </c>
      <c r="I9">
        <v>2</v>
      </c>
      <c r="J9">
        <v>28</v>
      </c>
      <c r="K9">
        <v>17.521739130434799</v>
      </c>
      <c r="L9">
        <v>2.6218012448774202</v>
      </c>
      <c r="N9">
        <v>2</v>
      </c>
      <c r="O9" t="s">
        <v>15</v>
      </c>
      <c r="P9">
        <v>28</v>
      </c>
      <c r="Q9">
        <v>17.1698113207547</v>
      </c>
      <c r="R9">
        <v>2.4435685896620698</v>
      </c>
    </row>
    <row r="10" spans="1:18" x14ac:dyDescent="0.25">
      <c r="A10" t="s">
        <v>6</v>
      </c>
      <c r="B10" t="s">
        <v>15</v>
      </c>
      <c r="C10">
        <v>20</v>
      </c>
      <c r="D10">
        <v>21.718181818181801</v>
      </c>
      <c r="E10">
        <v>2.0990684617243498</v>
      </c>
      <c r="I10">
        <v>3</v>
      </c>
      <c r="J10">
        <v>28</v>
      </c>
      <c r="K10">
        <v>17.4375</v>
      </c>
      <c r="L10">
        <v>3.3059290171851301</v>
      </c>
      <c r="N10">
        <v>3</v>
      </c>
      <c r="O10" t="s">
        <v>15</v>
      </c>
      <c r="P10">
        <v>28</v>
      </c>
      <c r="Q10">
        <v>18.647058823529399</v>
      </c>
      <c r="R10">
        <v>3.7071076405768899</v>
      </c>
    </row>
    <row r="11" spans="1:18" x14ac:dyDescent="0.25">
      <c r="A11" t="s">
        <v>7</v>
      </c>
      <c r="B11" t="s">
        <v>15</v>
      </c>
      <c r="C11">
        <v>20</v>
      </c>
      <c r="D11">
        <v>23.1086956521739</v>
      </c>
      <c r="E11">
        <v>1.9970116231104</v>
      </c>
    </row>
    <row r="12" spans="1:18" x14ac:dyDescent="0.25">
      <c r="A12" t="s">
        <v>8</v>
      </c>
      <c r="B12" t="s">
        <v>15</v>
      </c>
      <c r="C12">
        <v>20</v>
      </c>
      <c r="D12">
        <v>24.411111111111101</v>
      </c>
      <c r="E12">
        <v>2.2077211009150899</v>
      </c>
    </row>
    <row r="13" spans="1:18" x14ac:dyDescent="0.25">
      <c r="A13" t="s">
        <v>9</v>
      </c>
      <c r="B13" t="s">
        <v>15</v>
      </c>
      <c r="C13">
        <v>20</v>
      </c>
      <c r="D13">
        <v>23.595744680851102</v>
      </c>
      <c r="E13">
        <v>2.60984402722432</v>
      </c>
    </row>
    <row r="14" spans="1:18" x14ac:dyDescent="0.25">
      <c r="A14" t="s">
        <v>10</v>
      </c>
      <c r="B14" t="s">
        <v>15</v>
      </c>
      <c r="C14">
        <v>20</v>
      </c>
      <c r="D14">
        <v>24.6428571428571</v>
      </c>
      <c r="E14">
        <v>2.0232168923292901</v>
      </c>
    </row>
    <row r="15" spans="1:18" x14ac:dyDescent="0.25">
      <c r="A15" t="s">
        <v>11</v>
      </c>
      <c r="B15" t="s">
        <v>15</v>
      </c>
      <c r="C15">
        <v>20</v>
      </c>
      <c r="D15">
        <v>26.428571428571399</v>
      </c>
      <c r="E15">
        <v>1.9486495382806699</v>
      </c>
    </row>
    <row r="16" spans="1:18" x14ac:dyDescent="0.25">
      <c r="A16" t="s">
        <v>4</v>
      </c>
      <c r="B16" t="s">
        <v>14</v>
      </c>
      <c r="C16">
        <v>24</v>
      </c>
      <c r="D16">
        <v>17.087719298245599</v>
      </c>
      <c r="E16">
        <v>2.1152566692820902</v>
      </c>
    </row>
    <row r="17" spans="1:11" x14ac:dyDescent="0.25">
      <c r="A17" t="s">
        <v>6</v>
      </c>
      <c r="B17" t="s">
        <v>14</v>
      </c>
      <c r="C17">
        <v>24</v>
      </c>
      <c r="D17">
        <v>18.277227722772299</v>
      </c>
      <c r="E17">
        <v>1.9855417995156299</v>
      </c>
    </row>
    <row r="18" spans="1:11" x14ac:dyDescent="0.25">
      <c r="A18" t="s">
        <v>7</v>
      </c>
      <c r="B18" t="s">
        <v>14</v>
      </c>
      <c r="C18">
        <v>24</v>
      </c>
      <c r="D18">
        <v>18.765306122449001</v>
      </c>
      <c r="E18">
        <v>1.9677870788774801</v>
      </c>
    </row>
    <row r="19" spans="1:11" x14ac:dyDescent="0.25">
      <c r="A19" t="s">
        <v>8</v>
      </c>
      <c r="B19" t="s">
        <v>14</v>
      </c>
      <c r="C19">
        <v>24</v>
      </c>
      <c r="D19">
        <v>19.2604166666667</v>
      </c>
      <c r="E19">
        <v>2.3984415627287201</v>
      </c>
    </row>
    <row r="20" spans="1:11" x14ac:dyDescent="0.25">
      <c r="A20" t="s">
        <v>9</v>
      </c>
      <c r="B20" t="s">
        <v>14</v>
      </c>
      <c r="C20">
        <v>24</v>
      </c>
      <c r="D20">
        <v>21.780487804878</v>
      </c>
      <c r="E20">
        <v>2.0677547620783199</v>
      </c>
    </row>
    <row r="21" spans="1:11" x14ac:dyDescent="0.25">
      <c r="A21" t="s">
        <v>10</v>
      </c>
      <c r="B21" t="s">
        <v>14</v>
      </c>
      <c r="C21">
        <v>24</v>
      </c>
      <c r="D21">
        <v>21.8</v>
      </c>
      <c r="E21">
        <v>2.0071301473924001</v>
      </c>
    </row>
    <row r="22" spans="1:11" x14ac:dyDescent="0.25">
      <c r="A22" t="s">
        <v>11</v>
      </c>
      <c r="B22" t="s">
        <v>14</v>
      </c>
      <c r="C22">
        <v>24</v>
      </c>
      <c r="D22">
        <v>21.754385964912299</v>
      </c>
      <c r="E22">
        <v>2.3244100768826899</v>
      </c>
    </row>
    <row r="23" spans="1:11" x14ac:dyDescent="0.25">
      <c r="A23" t="s">
        <v>4</v>
      </c>
      <c r="B23" t="s">
        <v>15</v>
      </c>
      <c r="C23">
        <v>24</v>
      </c>
      <c r="D23">
        <v>17.3589743589744</v>
      </c>
      <c r="E23">
        <v>2.2676399939565202</v>
      </c>
    </row>
    <row r="24" spans="1:11" x14ac:dyDescent="0.25">
      <c r="A24" t="s">
        <v>6</v>
      </c>
      <c r="B24" t="s">
        <v>15</v>
      </c>
      <c r="C24">
        <v>24</v>
      </c>
      <c r="D24">
        <v>17.793814432989699</v>
      </c>
      <c r="E24">
        <v>1.98398874497972</v>
      </c>
    </row>
    <row r="25" spans="1:11" x14ac:dyDescent="0.25">
      <c r="A25" t="s">
        <v>7</v>
      </c>
      <c r="B25" t="s">
        <v>15</v>
      </c>
      <c r="C25">
        <v>24</v>
      </c>
      <c r="D25">
        <v>18.802325581395301</v>
      </c>
      <c r="E25">
        <v>2.3455578412964599</v>
      </c>
    </row>
    <row r="26" spans="1:11" x14ac:dyDescent="0.25">
      <c r="A26" t="s">
        <v>8</v>
      </c>
      <c r="B26" t="s">
        <v>15</v>
      </c>
      <c r="C26">
        <v>24</v>
      </c>
      <c r="D26">
        <v>19.138613861386101</v>
      </c>
      <c r="E26">
        <v>2.3749934861817898</v>
      </c>
    </row>
    <row r="27" spans="1:11" x14ac:dyDescent="0.25">
      <c r="A27" t="s">
        <v>9</v>
      </c>
      <c r="B27" t="s">
        <v>15</v>
      </c>
      <c r="C27">
        <v>24</v>
      </c>
      <c r="D27">
        <v>20.232558139534898</v>
      </c>
      <c r="E27">
        <v>1.8751153526716799</v>
      </c>
    </row>
    <row r="28" spans="1:11" x14ac:dyDescent="0.25">
      <c r="A28" t="s">
        <v>10</v>
      </c>
      <c r="B28" t="s">
        <v>15</v>
      </c>
      <c r="C28">
        <v>24</v>
      </c>
      <c r="D28">
        <v>21.25</v>
      </c>
      <c r="E28">
        <v>1.8027756377319899</v>
      </c>
    </row>
    <row r="29" spans="1:11" x14ac:dyDescent="0.25">
      <c r="A29" t="s">
        <v>11</v>
      </c>
      <c r="B29" t="s">
        <v>15</v>
      </c>
      <c r="C29">
        <v>24</v>
      </c>
      <c r="D29">
        <v>20.818181818181799</v>
      </c>
      <c r="E29">
        <v>2.9918303680270601</v>
      </c>
    </row>
    <row r="30" spans="1:11" x14ac:dyDescent="0.25">
      <c r="A30" t="s">
        <v>4</v>
      </c>
      <c r="B30" t="s">
        <v>14</v>
      </c>
      <c r="C30">
        <v>28</v>
      </c>
      <c r="D30">
        <v>15.1666666666667</v>
      </c>
      <c r="E30">
        <v>1.6682382527458499</v>
      </c>
    </row>
    <row r="31" spans="1:11" x14ac:dyDescent="0.25">
      <c r="A31" t="s">
        <v>6</v>
      </c>
      <c r="B31" t="s">
        <v>14</v>
      </c>
      <c r="C31">
        <v>28</v>
      </c>
      <c r="D31">
        <v>15.7529411764706</v>
      </c>
      <c r="E31">
        <v>1.41342106381696</v>
      </c>
    </row>
    <row r="32" spans="1:11" x14ac:dyDescent="0.25">
      <c r="A32" t="s">
        <v>7</v>
      </c>
      <c r="B32" t="s">
        <v>14</v>
      </c>
      <c r="C32">
        <v>28</v>
      </c>
      <c r="D32">
        <v>17.153846153846199</v>
      </c>
      <c r="E32">
        <v>2.29286099414281</v>
      </c>
      <c r="H32" t="s">
        <v>62</v>
      </c>
      <c r="I32" t="s">
        <v>30</v>
      </c>
      <c r="J32" t="s">
        <v>60</v>
      </c>
      <c r="K32" t="s">
        <v>61</v>
      </c>
    </row>
    <row r="33" spans="1:11" x14ac:dyDescent="0.25">
      <c r="A33" t="s">
        <v>8</v>
      </c>
      <c r="B33" t="s">
        <v>14</v>
      </c>
      <c r="C33">
        <v>28</v>
      </c>
      <c r="D33">
        <v>17.048780487804901</v>
      </c>
      <c r="E33">
        <v>2.5958296992990002</v>
      </c>
      <c r="H33">
        <v>1</v>
      </c>
      <c r="I33">
        <v>20</v>
      </c>
      <c r="J33">
        <v>21.286144578313301</v>
      </c>
      <c r="K33">
        <v>2.1129840764025301</v>
      </c>
    </row>
    <row r="34" spans="1:11" x14ac:dyDescent="0.25">
      <c r="A34" t="s">
        <v>9</v>
      </c>
      <c r="B34" t="s">
        <v>14</v>
      </c>
      <c r="C34">
        <v>28</v>
      </c>
      <c r="D34">
        <v>18.740740740740701</v>
      </c>
      <c r="E34">
        <v>2.6831753948316899</v>
      </c>
      <c r="H34">
        <v>2</v>
      </c>
      <c r="I34">
        <v>20</v>
      </c>
      <c r="J34">
        <v>23.891348088531199</v>
      </c>
      <c r="K34">
        <v>2.3521321816515899</v>
      </c>
    </row>
    <row r="35" spans="1:11" x14ac:dyDescent="0.25">
      <c r="A35" t="s">
        <v>10</v>
      </c>
      <c r="B35" t="s">
        <v>14</v>
      </c>
      <c r="C35">
        <v>28</v>
      </c>
      <c r="D35">
        <v>20.5</v>
      </c>
      <c r="E35">
        <v>1.9002923751652301</v>
      </c>
      <c r="H35">
        <v>3</v>
      </c>
      <c r="I35">
        <v>20</v>
      </c>
      <c r="J35">
        <v>26.751937984496099</v>
      </c>
      <c r="K35">
        <v>2.5094540235126899</v>
      </c>
    </row>
    <row r="36" spans="1:11" x14ac:dyDescent="0.25">
      <c r="A36" t="s">
        <v>11</v>
      </c>
      <c r="B36" t="s">
        <v>14</v>
      </c>
      <c r="C36">
        <v>28</v>
      </c>
      <c r="D36">
        <v>17.4375</v>
      </c>
      <c r="E36">
        <v>3.3059290171851301</v>
      </c>
      <c r="H36">
        <v>1</v>
      </c>
      <c r="I36">
        <v>24</v>
      </c>
      <c r="J36">
        <v>17.717717717717701</v>
      </c>
      <c r="K36">
        <v>2.1138281562827101</v>
      </c>
    </row>
    <row r="37" spans="1:11" x14ac:dyDescent="0.25">
      <c r="A37" t="s">
        <v>4</v>
      </c>
      <c r="B37" t="s">
        <v>15</v>
      </c>
      <c r="C37">
        <v>28</v>
      </c>
      <c r="D37">
        <v>14.473684210526301</v>
      </c>
      <c r="E37">
        <v>1.6122339301770201</v>
      </c>
      <c r="H37">
        <v>2</v>
      </c>
      <c r="I37">
        <v>24</v>
      </c>
      <c r="J37">
        <v>19.506</v>
      </c>
      <c r="K37">
        <v>2.4028131475510301</v>
      </c>
    </row>
    <row r="38" spans="1:11" x14ac:dyDescent="0.25">
      <c r="A38" t="s">
        <v>6</v>
      </c>
      <c r="B38" t="s">
        <v>15</v>
      </c>
      <c r="C38">
        <v>28</v>
      </c>
      <c r="D38">
        <v>15.8085106382979</v>
      </c>
      <c r="E38">
        <v>1.7614546514551299</v>
      </c>
      <c r="H38">
        <v>3</v>
      </c>
      <c r="I38">
        <v>24</v>
      </c>
      <c r="J38">
        <v>21.252032520325201</v>
      </c>
      <c r="K38">
        <v>2.7329006266235401</v>
      </c>
    </row>
    <row r="39" spans="1:11" x14ac:dyDescent="0.25">
      <c r="A39" t="s">
        <v>7</v>
      </c>
      <c r="B39" t="s">
        <v>15</v>
      </c>
      <c r="C39">
        <v>28</v>
      </c>
      <c r="D39">
        <v>16.710526315789501</v>
      </c>
      <c r="E39">
        <v>2.2200047415786299</v>
      </c>
      <c r="H39">
        <v>1</v>
      </c>
      <c r="I39">
        <v>28</v>
      </c>
      <c r="J39">
        <v>15.352750809061501</v>
      </c>
      <c r="K39">
        <v>1.70231904640529</v>
      </c>
    </row>
    <row r="40" spans="1:11" x14ac:dyDescent="0.25">
      <c r="A40" t="s">
        <v>8</v>
      </c>
      <c r="B40" t="s">
        <v>15</v>
      </c>
      <c r="C40">
        <v>28</v>
      </c>
      <c r="D40">
        <v>16.6794871794872</v>
      </c>
      <c r="E40">
        <v>2.2706117360036799</v>
      </c>
      <c r="H40">
        <v>2</v>
      </c>
      <c r="I40">
        <v>28</v>
      </c>
      <c r="J40">
        <v>17.3333333333333</v>
      </c>
      <c r="K40">
        <v>2.5308226510641201</v>
      </c>
    </row>
    <row r="41" spans="1:11" x14ac:dyDescent="0.25">
      <c r="A41" t="s">
        <v>9</v>
      </c>
      <c r="B41" t="s">
        <v>15</v>
      </c>
      <c r="C41">
        <v>28</v>
      </c>
      <c r="D41">
        <v>18.113636363636399</v>
      </c>
      <c r="E41">
        <v>2.58093104789643</v>
      </c>
      <c r="H41">
        <v>3</v>
      </c>
      <c r="I41">
        <v>28</v>
      </c>
      <c r="J41">
        <v>18.060606060606101</v>
      </c>
      <c r="K41">
        <v>3.5172733930151199</v>
      </c>
    </row>
    <row r="42" spans="1:11" x14ac:dyDescent="0.25">
      <c r="A42" t="s">
        <v>10</v>
      </c>
      <c r="B42" t="s">
        <v>15</v>
      </c>
      <c r="C42">
        <v>28</v>
      </c>
      <c r="D42">
        <v>19.428571428571399</v>
      </c>
      <c r="E42">
        <v>2.1737697038266801</v>
      </c>
    </row>
    <row r="43" spans="1:11" x14ac:dyDescent="0.25">
      <c r="A43" t="s">
        <v>11</v>
      </c>
      <c r="B43" t="s">
        <v>15</v>
      </c>
      <c r="C43">
        <v>28</v>
      </c>
      <c r="D43">
        <v>18.647058823529399</v>
      </c>
      <c r="E43">
        <v>3.7071076405768899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First descriptive table</vt:lpstr>
      <vt:lpstr>Counts of survivng adults</vt:lpstr>
      <vt:lpstr>Total samples input</vt:lpstr>
      <vt:lpstr>Total table</vt:lpstr>
      <vt:lpstr>Total survive csv</vt:lpstr>
      <vt:lpstr>Sheet7</vt:lpstr>
      <vt:lpstr>Sheet1</vt:lpstr>
      <vt:lpstr>Contingency table results</vt:lpstr>
      <vt:lpstr>Emergence time</vt:lpstr>
      <vt:lpstr>AdRate</vt:lpstr>
      <vt:lpstr>LarvRate</vt:lpstr>
      <vt:lpstr>AL</vt:lpstr>
      <vt:lpstr>Winglength</vt:lpstr>
      <vt:lpstr>Cox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2017-10-19T12:44:48Z</dcterms:created>
  <dcterms:modified xsi:type="dcterms:W3CDTF">2017-10-25T20:59:27Z</dcterms:modified>
</cp:coreProperties>
</file>