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1765" windowHeight="10245" firstSheet="6" activeTab="11"/>
  </bookViews>
  <sheets>
    <sheet name="GLMAdrate and all data" sheetId="1" r:id="rId1"/>
    <sheet name="GLMAd rate and females" sheetId="2" r:id="rId2"/>
    <sheet name="KM survdiff" sheetId="4" r:id="rId3"/>
    <sheet name="Cox regression 1" sheetId="3" r:id="rId4"/>
    <sheet name="Cox -all lat temp" sheetId="5" r:id="rId5"/>
    <sheet name="Cox- lat and sex temp" sheetId="6" r:id="rId6"/>
    <sheet name="Emergence time" sheetId="7" r:id="rId7"/>
    <sheet name="AdRate" sheetId="8" r:id="rId8"/>
    <sheet name="LarvRate" sheetId="9" r:id="rId9"/>
    <sheet name="Larv rate by temp" sheetId="12" r:id="rId10"/>
    <sheet name="Ad rate by temp" sheetId="13" r:id="rId11"/>
    <sheet name="Adult life by temp" sheetId="14" r:id="rId12"/>
    <sheet name="Wing size" sheetId="11" r:id="rId13"/>
    <sheet name="length of adult life" sheetId="10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6" l="1"/>
  <c r="I25" i="6"/>
  <c r="I24" i="6"/>
  <c r="I23" i="6"/>
  <c r="I11" i="6"/>
  <c r="I10" i="6"/>
  <c r="I9" i="6"/>
  <c r="I8" i="6"/>
</calcChain>
</file>

<file path=xl/sharedStrings.xml><?xml version="1.0" encoding="utf-8"?>
<sst xmlns="http://schemas.openxmlformats.org/spreadsheetml/2006/main" count="1555" uniqueCount="1137">
  <si>
    <t>GLM building for rate of development</t>
  </si>
  <si>
    <t>df</t>
  </si>
  <si>
    <t>&lt;dbl&gt;</t>
  </si>
  <si>
    <t>AIC</t>
  </si>
  <si>
    <t>mod1</t>
  </si>
  <si>
    <t>mod2</t>
  </si>
  <si>
    <t>mod3</t>
  </si>
  <si>
    <t>mod4</t>
  </si>
  <si>
    <t>mod5</t>
  </si>
  <si>
    <t>mod6</t>
  </si>
  <si>
    <t>mod7</t>
  </si>
  <si>
    <t>mod8</t>
  </si>
  <si>
    <t>mod1&lt;-glm(AdRate~Temp_num*Locality*Sex,data=lifehist,family=Gamma);summary(mod1)</t>
  </si>
  <si>
    <t>mod2&lt;-glm(AdRate~Temp_num,data=lifehist,family=Gamma);summary(mod2)</t>
  </si>
  <si>
    <t>mod3&lt;-glm(AdRate~Temp_num*Sex,data=lifehist,family=Gamma);summary(mod3)</t>
  </si>
  <si>
    <t>mod4&lt;-glm(AdRate~Temp_num*Locality,data=lifehist,family=Gamma);summary(mod4)</t>
  </si>
  <si>
    <t>mod5&lt;-glm(AdRate~Temp_num*Biome,data=lifehist,family=Gamma);summary(mod5)</t>
  </si>
  <si>
    <t>mod6&lt;-glm(AdRate~Temp_num*Biome*Sex,data=lifehist,family=Gamma);summary(mod6)</t>
  </si>
  <si>
    <t>mod7&lt;-glm(AdRate~Temp_num*State*Sex,data=lifehist,family=Gamma);summary(mod7)</t>
  </si>
  <si>
    <t>mod8&lt;-glm(AdRate~Temp_num*State,data=lifehist,family=Gamma);summary(mod8)</t>
  </si>
  <si>
    <t>mod1.1</t>
  </si>
  <si>
    <t>mod2.1</t>
  </si>
  <si>
    <t>mod3.1</t>
  </si>
  <si>
    <t>mod4.1</t>
  </si>
  <si>
    <t>mod5.1</t>
  </si>
  <si>
    <t>mod6.1</t>
  </si>
  <si>
    <t>mod7.1</t>
  </si>
  <si>
    <t>mod8.1</t>
  </si>
  <si>
    <t>mod1.1&lt;-glm(AdRate~Temp_num^2*Locality*Sex,data=lifehist,family=Gamma);summary(mod1)</t>
  </si>
  <si>
    <t>mod2.1&lt;-glm(AdRate~Temp_num^2,data=lifehist,family=Gamma);summary(mod2)</t>
  </si>
  <si>
    <t>mod3.1&lt;-glm(AdRate~Temp_num^2*Sex,data=lifehist,family=Gamma);summary(mod3)</t>
  </si>
  <si>
    <t>mod4.1&lt;-glm(AdRate~Temp_num^2*Locality,data=lifehist,family=Gamma);summary(mod4)</t>
  </si>
  <si>
    <t>mod5.1&lt;-glm(AdRate~Temp_num^2*Biome,data=lifehist,family=Gamma);summary(mod5)</t>
  </si>
  <si>
    <t>mod6.1&lt;-glm(AdRate~Temp_num^2*Biome*Sex,data=lifehist,family=Gamma);summary(mod6)</t>
  </si>
  <si>
    <t>mod7.1&lt;-glm(AdRate~Temp_num^2*State*Sex,data=lifehist,family=Gamma);summary(mod7)</t>
  </si>
  <si>
    <t>mod8.1&lt;-glm(AdRate~Temp_num^2*State,data=lifehist,family=Gamma);summary(mod8)</t>
  </si>
  <si>
    <t>squared temperature</t>
  </si>
  <si>
    <t>mod1.2</t>
  </si>
  <si>
    <t>mod2.2</t>
  </si>
  <si>
    <t>mod3.2</t>
  </si>
  <si>
    <t>mod4.2</t>
  </si>
  <si>
    <t>mod5.2</t>
  </si>
  <si>
    <t>mod6.2</t>
  </si>
  <si>
    <t>mod7.2</t>
  </si>
  <si>
    <t>mod8.2</t>
  </si>
  <si>
    <t>mod1.2&lt;-glm(AdRate~Temp_let*Locality*Sex,data=lifehist,family=Gamma);summary(mod1)</t>
  </si>
  <si>
    <t>mod2.2&lt;-glm(AdRate~Temp_let,data=lifehist,family=Gamma);summary(mod2)</t>
  </si>
  <si>
    <t>mod3.2&lt;-glm(AdRate~Temp_let*Sex,data=lifehist,family=Gamma);summary(mod3)</t>
  </si>
  <si>
    <t>mod4.2&lt;-glm(AdRate~Temp_let*Locality,data=lifehist,family=Gamma);summary(mod4)</t>
  </si>
  <si>
    <t>mod5.2&lt;-glm(AdRate~Temp_let*Biome,data=lifehist,family=Gamma);summary(mod5)</t>
  </si>
  <si>
    <t>mod6.2&lt;-glm(AdRate~Temp_let*Biome*Sex,data=lifehist,family=Gamma);summary(mod6)</t>
  </si>
  <si>
    <t>mod7.2&lt;-glm(AdRate~Temp_let*State*Sex,data=lifehist,family=Gamma);summary(mod7)</t>
  </si>
  <si>
    <t>mod8.2&lt;-glm(AdRate~Temp_let*State,data=lifehist,family=Gamma);summary(mod8)</t>
  </si>
  <si>
    <t>temperature as category (a,b,c) not numeric</t>
  </si>
  <si>
    <t>Call:</t>
  </si>
  <si>
    <t>---</t>
  </si>
  <si>
    <t>Signif. codes:  0 ‘***’ 0.001 ‘**’ 0.01 ‘*’ 0.05 ‘.’ 0.1 ‘ ’ 1</t>
  </si>
  <si>
    <t>mod1.3</t>
  </si>
  <si>
    <t>mod2.3</t>
  </si>
  <si>
    <t>mod3.3</t>
  </si>
  <si>
    <t>mod4.3</t>
  </si>
  <si>
    <t>mod5.3</t>
  </si>
  <si>
    <t>mod6.3</t>
  </si>
  <si>
    <t>mod7.3</t>
  </si>
  <si>
    <t>mod8.3</t>
  </si>
  <si>
    <t>binomial</t>
  </si>
  <si>
    <t>mod1.3&lt;-glm(AdRate~Temp_num*Locality*Sex,data=lifehist,family=binomial);summary(mod1.3)</t>
  </si>
  <si>
    <t>mod2.3&lt;-glm(AdRate~Temp_num,data=lifehist,family=binomial);summary(mod2.3)</t>
  </si>
  <si>
    <t>mod3.3&lt;-glm(AdRate~Temp_num*Sex,data=lifehist,family=binomial);summary(mod3.3)</t>
  </si>
  <si>
    <t>mod4.3&lt;-glm(AdRate~Temp_num*Locality,data=lifehist,family=binomial);summary(mod4.3)</t>
  </si>
  <si>
    <t>mod5.3&lt;-glm(AdRate~Temp_num*Biome,data=lifehist,family=binomial);summary(mod5.3)</t>
  </si>
  <si>
    <t>mod6.3&lt;-glm(AdRate~Temp_num*Biome*Sex,data=lifehist,family=binomial);summary(mod6.3)</t>
  </si>
  <si>
    <t>mod7.3&lt;-glm(AdRate~Temp_num*State*Sex,data=lifehist,family=binomial);summary(mod7.3)</t>
  </si>
  <si>
    <t>mod8.3&lt;-glm(AdRate~Temp_num*State,data=lifehist,family=binomial);summary(mod8.3)</t>
  </si>
  <si>
    <t>mod1.4</t>
  </si>
  <si>
    <t>mod2.4</t>
  </si>
  <si>
    <t>mod3.4</t>
  </si>
  <si>
    <t>mod4.4</t>
  </si>
  <si>
    <t>mod5.4</t>
  </si>
  <si>
    <t>mod6.4</t>
  </si>
  <si>
    <t>mod7.4</t>
  </si>
  <si>
    <t>mod8.4</t>
  </si>
  <si>
    <t>binomial (link=logit)</t>
  </si>
  <si>
    <t>mod1.5</t>
  </si>
  <si>
    <t>mod2.5</t>
  </si>
  <si>
    <t>mod3.5</t>
  </si>
  <si>
    <t>mod4.5</t>
  </si>
  <si>
    <t>mod5.5</t>
  </si>
  <si>
    <t>mod6.5</t>
  </si>
  <si>
    <t>mod7.5</t>
  </si>
  <si>
    <t>mod1.5&lt;-glm(AdRate~Temp_let*Locality,data=lifehist_females,family=binomial(logit));summary(mod1.5)</t>
  </si>
  <si>
    <t>mod2.5&lt;-glm(AdRate~Temp_let,data=lifehist_females,family=binomial(logit));summary(mod2.5)</t>
  </si>
  <si>
    <t>mod3.5&lt;-glm(AdRate~Locality,data=lifehist_females,family=binomial(logit));summary(mod3.5)</t>
  </si>
  <si>
    <t>mod4.5&lt;-glm(AdRate~Temp_let*Biome,data=lifehist_females,family=binomial(logit));summary(mod4.5)</t>
  </si>
  <si>
    <t>mod5.5&lt;-glm(AdRate~Temp_let*State,data=lifehist_females,family=binomial(logit));summary(mod5.5)</t>
  </si>
  <si>
    <t>mod6.5&lt;-glm(AdRate~Biome,data=lifehist_females,family=binomial(logit));summary(mod6.5)</t>
  </si>
  <si>
    <t>mod7.5&lt;-glm(AdRate~State,data=lifehist_females,family=binomial(logit));summary(mod7.5)</t>
  </si>
  <si>
    <t>mod1.6</t>
  </si>
  <si>
    <t>mod2.6</t>
  </si>
  <si>
    <t>mod3.6</t>
  </si>
  <si>
    <t>mod4.6</t>
  </si>
  <si>
    <t>mod5.6</t>
  </si>
  <si>
    <t>mod6.6</t>
  </si>
  <si>
    <t>mod7.6</t>
  </si>
  <si>
    <t>mod1.6&lt;-glm(AdRate~Temp_num*Locality,data=lifehist_females,family=binomial(logit));summary(mod1.6)</t>
  </si>
  <si>
    <t>mod2.6&lt;-glm(AdRate~Temp_num,data=lifehist_females,family=binomial(logit));summary(mod2.6)</t>
  </si>
  <si>
    <t>mod3.6&lt;-glm(AdRate~Locality,data=lifehist_females,family=binomial(logit));summary(mod3.6)</t>
  </si>
  <si>
    <t>mod4.6&lt;-glm(AdRate~Temp_num*Biome,data=lifehist_females,family=binomial(logit));summary(mod4.6)</t>
  </si>
  <si>
    <t>mod5.6&lt;-glm(AdRate~Temp_num*State,data=lifehist_females,family=binomial(logit));summary(mod5.6)</t>
  </si>
  <si>
    <t>mod6.6&lt;-glm(AdRate~Biome,data=lifehist_females,family=binomial(logit));summary(mod6.6)</t>
  </si>
  <si>
    <t>mod7.6&lt;-glm(AdRate~State,data=lifehist_females,family=binomial(logit));summary(mod7.6)</t>
  </si>
  <si>
    <t>temp num</t>
  </si>
  <si>
    <t>temp let</t>
  </si>
  <si>
    <t>res.cox3&lt;-coxph(Surv(time, Death_stat)~Temp_let, data=lifehist_females)</t>
  </si>
  <si>
    <t>&gt; summary(res.cox3)</t>
  </si>
  <si>
    <t>coxph(formula = Surv(time, Death_stat) ~ Temp_let, data = lifehist_females)</t>
  </si>
  <si>
    <t xml:space="preserve">  n= 1277, number of events= 1277 </t>
  </si>
  <si>
    <t xml:space="preserve">              coef exp(coef) se(coef)     z Pr(&gt;|z|)    </t>
  </si>
  <si>
    <t>Temp_letB  1.35588   3.88017  0.07377 18.38   &lt;2e-16 ***</t>
  </si>
  <si>
    <t>Temp_letC  2.33936  10.37456  0.08571 27.29   &lt;2e-16 ***</t>
  </si>
  <si>
    <t xml:space="preserve">          exp(coef) exp(-coef) lower .95 upper .95</t>
  </si>
  <si>
    <t>Temp_letB      3.88    0.25772     3.358     4.484</t>
  </si>
  <si>
    <t>Temp_letC     10.37    0.09639     8.770    12.272</t>
  </si>
  <si>
    <t>Concordance= 0.756  (se = 0.01 )</t>
  </si>
  <si>
    <t>Rsquare= 0.45   (max possible= 1 )</t>
  </si>
  <si>
    <t>Likelihood ratio test= 763.2  on 2 df,   p=0</t>
  </si>
  <si>
    <t>Wald test            = 754.5  on 2 df,   p=0</t>
  </si>
  <si>
    <t>Score (logrank) test = 907.9  on 2 df,   p=0</t>
  </si>
  <si>
    <t>res.cox3m&lt;-coxph(Surv(time, Death_stat)~Temp_let, data=lifehist_males)</t>
  </si>
  <si>
    <t>&gt; summary(res.cox3m)</t>
  </si>
  <si>
    <t>coxph(formula = Surv(time, Death_stat) ~ Temp_let, data = lifehist_males)</t>
  </si>
  <si>
    <t xml:space="preserve">  n= 1374, number of events= 1374 </t>
  </si>
  <si>
    <t xml:space="preserve">             coef exp(coef) se(coef)     z Pr(&gt;|z|)    </t>
  </si>
  <si>
    <t>Temp_letB 1.32527   3.76321  0.07070 18.75   &lt;2e-16 ***</t>
  </si>
  <si>
    <t>Temp_letC 2.27572   9.73496  0.07968 28.56   &lt;2e-16 ***</t>
  </si>
  <si>
    <t>Temp_letB     3.763     0.2657     3.276     4.323</t>
  </si>
  <si>
    <t>Temp_letC     9.735     0.1027     8.327    11.380</t>
  </si>
  <si>
    <t>Concordance= 0.76  (se = 0.009 )</t>
  </si>
  <si>
    <t>Likelihood ratio test= 822.7  on 2 df,   p=0</t>
  </si>
  <si>
    <t>Wald test            = 823.1  on 2 df,   p=0</t>
  </si>
  <si>
    <t>Score (logrank) test = 966.8  on 2 df,   p=0</t>
  </si>
  <si>
    <t>females</t>
  </si>
  <si>
    <t>males</t>
  </si>
  <si>
    <t>res.cox4&lt;-coxph(Surv(time, Death_stat)~State, data=lifehist_females)</t>
  </si>
  <si>
    <t>&gt; summary(res.cox4)</t>
  </si>
  <si>
    <t>coxph(formula = Surv(time, Death_stat) ~ State, data = lifehist_females)</t>
  </si>
  <si>
    <t xml:space="preserve">                       coef exp(coef) se(coef)      z Pr(&gt;|z|)    </t>
  </si>
  <si>
    <t>StateRio de Janeiro -1.5360    0.2152   0.1058 -14.52   &lt;2e-16 ***</t>
  </si>
  <si>
    <t>StateRondonia       -0.6853    0.5040   0.0665 -10.30   &lt;2e-16 ***</t>
  </si>
  <si>
    <t>StateTocantins      -0.9696    0.3792   0.0948 -10.23   &lt;2e-16 ***</t>
  </si>
  <si>
    <t xml:space="preserve">                    exp(coef) exp(-coef) lower .95 upper .95</t>
  </si>
  <si>
    <t>StateRio de Janeiro    0.2152      4.646    0.1749    0.2648</t>
  </si>
  <si>
    <t>StateRondonia          0.5040      1.984    0.4424    0.5741</t>
  </si>
  <si>
    <t>StateTocantins         0.3792      2.637    0.3149    0.4567</t>
  </si>
  <si>
    <t>Concordance= 0.649  (se = 0.01 )</t>
  </si>
  <si>
    <t>Rsquare= 0.192   (max possible= 1 )</t>
  </si>
  <si>
    <t>Likelihood ratio test= 271.8  on 3 df,   p=0</t>
  </si>
  <si>
    <t>Wald test            = 259.2  on 3 df,   p=0</t>
  </si>
  <si>
    <t>Score (logrank) test = 279.2  on 3 df,   p=0</t>
  </si>
  <si>
    <t xml:space="preserve"> res.cox4m&lt;-coxph(Surv(time, Death_stat)~State, data=lifehist_males)</t>
  </si>
  <si>
    <t>&gt; summary(res.cox4m)</t>
  </si>
  <si>
    <t>coxph(formula = Surv(time, Death_stat) ~ State, data = lifehist_males)</t>
  </si>
  <si>
    <t xml:space="preserve">                        coef exp(coef) se(coef)       z Pr(&gt;|z|)    </t>
  </si>
  <si>
    <t>StateRio de Janeiro -1.32308   0.26631  0.09915 -13.345   &lt;2e-16 ***</t>
  </si>
  <si>
    <t>StateRondonia       -0.57508   0.56266  0.06318  -9.103   &lt;2e-16 ***</t>
  </si>
  <si>
    <t>StateTocantins      -0.74723   0.47368  0.08730  -8.559   &lt;2e-16 ***</t>
  </si>
  <si>
    <t>StateRio de Janeiro    0.2663      3.755    0.2193    0.3234</t>
  </si>
  <si>
    <t>StateRondonia          0.5627      1.777    0.4971    0.6368</t>
  </si>
  <si>
    <t>StateTocantins         0.4737      2.111    0.3992    0.5621</t>
  </si>
  <si>
    <t>Concordance= 0.63  (se = 0.01 )</t>
  </si>
  <si>
    <t>Rsquare= 0.152   (max possible= 1 )</t>
  </si>
  <si>
    <t>Likelihood ratio test= 226.1  on 3 df,   p=0</t>
  </si>
  <si>
    <t>Wald test            = 214.5  on 3 df,   p=0</t>
  </si>
  <si>
    <t>Score (logrank) test = 227.5  on 3 df,   p=0</t>
  </si>
  <si>
    <t>res.cox2&lt;-coxph(Surv(time, Death_stat)~Biome, data=lifehist_females)</t>
  </si>
  <si>
    <t>&gt; summary(res.cox2)</t>
  </si>
  <si>
    <t>coxph(formula = Surv(time, Death_stat) ~ Biome, data = lifehist_females)</t>
  </si>
  <si>
    <t>BiomeCerrado        -0.52828   0.58962  0.08652  -6.106 1.02e-09 ***</t>
  </si>
  <si>
    <t>BiomeMata Atlantica -1.04745   0.35083  0.09502 -11.024  &lt; 2e-16 ***</t>
  </si>
  <si>
    <t>BiomeCerrado           0.5896      1.696    0.4977    0.6986</t>
  </si>
  <si>
    <t>BiomeMata Atlantica    0.3508      2.850    0.2912    0.4226</t>
  </si>
  <si>
    <t>Concordance= 0.6  (se = 0.008 )</t>
  </si>
  <si>
    <t>Rsquare= 0.124   (max possible= 1 )</t>
  </si>
  <si>
    <t>Likelihood ratio test= 168.4  on 2 df,   p=0</t>
  </si>
  <si>
    <t>Wald test            = 143.4  on 2 df,   p=0</t>
  </si>
  <si>
    <t>Score (logrank) test = 151.8  on 2 df,   p=0</t>
  </si>
  <si>
    <t>res.cox2m&lt;-coxph(Surv(time, Death_stat)~Biome, data=lifehist_males)</t>
  </si>
  <si>
    <t>&gt; summary(res.cox2m)</t>
  </si>
  <si>
    <t>coxph(formula = Surv(time, Death_stat) ~ Biome, data = lifehist_males)</t>
  </si>
  <si>
    <t>BiomeCerrado        -0.41047   0.66334  0.08071  -5.086 3.66e-07 ***</t>
  </si>
  <si>
    <t>BiomeMata Atlantica -0.95988   0.38294  0.09176 -10.461  &lt; 2e-16 ***</t>
  </si>
  <si>
    <t>BiomeCerrado           0.6633      1.508    0.5663    0.7770</t>
  </si>
  <si>
    <t>BiomeMata Atlantica    0.3829      2.611    0.3199    0.4584</t>
  </si>
  <si>
    <t>Concordance= 0.585  (se = 0.008 )</t>
  </si>
  <si>
    <t>Rsquare= 0.1   (max possible= 1 )</t>
  </si>
  <si>
    <t>Likelihood ratio test= 144.1  on 2 df,   p=0</t>
  </si>
  <si>
    <t>Wald test            = 122.5  on 2 df,   p=0</t>
  </si>
  <si>
    <t>Score (logrank) test = 128.9  on 2 df,   p=0</t>
  </si>
  <si>
    <t>res.cox5&lt;-coxph(Surv(time, Death_stat)~Locality, data=lifehist_females)</t>
  </si>
  <si>
    <t>&gt; summary(res.cox5)</t>
  </si>
  <si>
    <t>coxph(formula = Surv(time, Death_stat) ~ Locality, data = lifehist_females)</t>
  </si>
  <si>
    <t xml:space="preserve">                coef exp(coef) se(coef)       z Pr(&gt;|z|)    </t>
  </si>
  <si>
    <t xml:space="preserve">LocalityAPR -0.11108   0.89487  0.09662  -1.150     0.25    </t>
  </si>
  <si>
    <t>LocalityRPV -0.61925   0.53835  0.09904  -6.252 4.04e-10 ***</t>
  </si>
  <si>
    <t>LocalityRMO -0.87213   0.41806  0.09879  -8.828  &lt; 2e-16 ***</t>
  </si>
  <si>
    <t>LocalityTLC -1.04538   0.35156  0.12229  -8.548  &lt; 2e-16 ***</t>
  </si>
  <si>
    <t>LocalityTPN -1.03880   0.35388  0.17088  -6.079 1.21e-09 ***</t>
  </si>
  <si>
    <t>LocalitySJU -1.62001   0.19790  0.12138 -13.346  &lt; 2e-16 ***</t>
  </si>
  <si>
    <t xml:space="preserve">            exp(coef) exp(-coef) lower .95 upper .95</t>
  </si>
  <si>
    <t>LocalityAPR    0.8949      1.117    0.7405    1.0814</t>
  </si>
  <si>
    <t>LocalityRPV    0.5383      1.858    0.4434    0.6537</t>
  </si>
  <si>
    <t>LocalityRMO    0.4181      2.392    0.3445    0.5074</t>
  </si>
  <si>
    <t>LocalityTLC    0.3516      2.844    0.2766    0.4468</t>
  </si>
  <si>
    <t>LocalityTPN    0.3539      2.826    0.2532    0.4947</t>
  </si>
  <si>
    <t>LocalitySJU    0.1979      5.053    0.1560    0.2511</t>
  </si>
  <si>
    <t>Concordance= 0.655  (se = 0.01 )</t>
  </si>
  <si>
    <t>Rsquare= 0.198   (max possible= 1 )</t>
  </si>
  <si>
    <t>Likelihood ratio test= 281.4  on 6 df,   p=0</t>
  </si>
  <si>
    <t>Wald test            = 267.8  on 6 df,   p=0</t>
  </si>
  <si>
    <t>Score (logrank) test = 289.1  on 6 df,   p=0</t>
  </si>
  <si>
    <t>res.cox5m&lt;-coxph(Surv(time, Death_stat)~Locality, data=lifehist_males)</t>
  </si>
  <si>
    <t>&gt; summary(res.cox5m)</t>
  </si>
  <si>
    <t>coxph(formula = Surv(time, Death_stat) ~ Locality, data = lifehist_males)</t>
  </si>
  <si>
    <t>LocalityAPR -0.33776   0.71337  0.08869  -3.808  0.00014 ***</t>
  </si>
  <si>
    <t>LocalityRPV -0.67164   0.51087  0.09291  -7.229 4.88e-13 ***</t>
  </si>
  <si>
    <t>LocalityRMO -0.88801   0.41147  0.09286  -9.563  &lt; 2e-16 ***</t>
  </si>
  <si>
    <t>LocalityTLC -0.91883   0.39898  0.11092  -8.284  &lt; 2e-16 ***</t>
  </si>
  <si>
    <t>LocalityTPN -1.06883   0.34341  0.16021  -6.671 2.53e-11 ***</t>
  </si>
  <si>
    <t>LocalitySJU -1.54330   0.21368  0.11220 -13.755  &lt; 2e-16 ***</t>
  </si>
  <si>
    <t>LocalityAPR    0.7134      1.402    0.5995    0.8488</t>
  </si>
  <si>
    <t>LocalityRPV    0.5109      1.957    0.4258    0.6129</t>
  </si>
  <si>
    <t>LocalityRMO    0.4115      2.430    0.3430    0.4936</t>
  </si>
  <si>
    <t>LocalityTLC    0.3990      2.506    0.3210    0.4959</t>
  </si>
  <si>
    <t>LocalityTPN    0.3434      2.912    0.2509    0.4701</t>
  </si>
  <si>
    <t>LocalitySJU    0.2137      4.680    0.1715    0.2662</t>
  </si>
  <si>
    <t>Concordance= 0.641  (se = 0.01 )</t>
  </si>
  <si>
    <t>Rsquare= 0.165   (max possible= 1 )</t>
  </si>
  <si>
    <t>Likelihood ratio test= 247.1  on 6 df,   p=0</t>
  </si>
  <si>
    <t>Wald test            = 239.8  on 6 df,   p=0</t>
  </si>
  <si>
    <t>Score (logrank) test = 256.2  on 6 df,   p=0</t>
  </si>
  <si>
    <t xml:space="preserve"> res.coxfem&lt;-coxph(Surv(time, Death_stat)~Temp_let+Biome+State+Locality, data=lifehist_females)</t>
  </si>
  <si>
    <r>
      <t>X matrix deemed to be singular; variable 5 7 10 12 13</t>
    </r>
    <r>
      <rPr>
        <sz val="10"/>
        <color rgb="FF0000FF"/>
        <rFont val="Lucida Console"/>
        <family val="3"/>
      </rPr>
      <t>&gt; summary(res.coxfem)</t>
    </r>
  </si>
  <si>
    <t xml:space="preserve">coxph(formula = Surv(time, Death_stat) ~ Temp_let + Biome + State + </t>
  </si>
  <si>
    <t xml:space="preserve">    Locality, data = lifehist_females)</t>
  </si>
  <si>
    <t>Temp_letB            1.69482   5.44565  0.07817  21.682  &lt; 2e-16 ***</t>
  </si>
  <si>
    <t>Temp_letC            2.75000  15.64261  0.09242  29.757  &lt; 2e-16 ***</t>
  </si>
  <si>
    <t>BiomeCerrado        -1.85789   0.15600  0.17499 -10.617  &lt; 2e-16 ***</t>
  </si>
  <si>
    <t>BiomeMata Atlantica -2.15033   0.11645  0.12539 -17.149  &lt; 2e-16 ***</t>
  </si>
  <si>
    <t xml:space="preserve">StateRio de Janeiro       NA        NA  0.00000      NA       NA    </t>
  </si>
  <si>
    <t>StateRondonia       -1.31172   0.26936  0.10105 -12.980  &lt; 2e-16 ***</t>
  </si>
  <si>
    <t xml:space="preserve">StateTocantins            NA        NA  0.00000      NA       NA    </t>
  </si>
  <si>
    <t>LocalityAPR         -0.32687   0.72118  0.09724  -3.361 0.000775 ***</t>
  </si>
  <si>
    <t>LocalityRPV          0.35172   1.42151  0.08801   3.996 6.43e-05 ***</t>
  </si>
  <si>
    <t xml:space="preserve">LocalityRMO               NA        NA  0.00000      NA       NA    </t>
  </si>
  <si>
    <t xml:space="preserve">LocalityTLC          0.04474   1.04575  0.17968   0.249 0.803376    </t>
  </si>
  <si>
    <t xml:space="preserve">LocalityTPN               NA        NA  0.00000      NA       NA    </t>
  </si>
  <si>
    <t xml:space="preserve">LocalitySJU               NA        NA  0.00000      NA       NA    </t>
  </si>
  <si>
    <t>Temp_letB              5.4457    0.18363   4.67211    6.3473</t>
  </si>
  <si>
    <t>Temp_letC             15.6426    0.06393  13.05102   18.7488</t>
  </si>
  <si>
    <t>BiomeCerrado           0.1560    6.41022   0.11071    0.2198</t>
  </si>
  <si>
    <t>BiomeMata Atlantica    0.1164    8.58771   0.09107    0.1489</t>
  </si>
  <si>
    <t>StateRio de Janeiro        NA         NA        NA        NA</t>
  </si>
  <si>
    <t>StateRondonia          0.2694    3.71254   0.22096    0.3284</t>
  </si>
  <si>
    <t>StateTocantins             NA         NA        NA        NA</t>
  </si>
  <si>
    <t>LocalityAPR            0.7212    1.38662   0.59604    0.8726</t>
  </si>
  <si>
    <t>LocalityRPV            1.4215    0.70348   1.19628    1.6891</t>
  </si>
  <si>
    <t>LocalityRMO                NA         NA        NA        NA</t>
  </si>
  <si>
    <t>LocalityTLC            1.0458    0.95625   0.73533    1.4872</t>
  </si>
  <si>
    <t>LocalityTPN                NA         NA        NA        NA</t>
  </si>
  <si>
    <t>LocalitySJU                NA         NA        NA        NA</t>
  </si>
  <si>
    <t>Concordance= 0.826  (se = 0.011 )</t>
  </si>
  <si>
    <t>Rsquare= 0.62   (max possible= 1 )</t>
  </si>
  <si>
    <t>Likelihood ratio test= 1236  on 8 df,   p=0</t>
  </si>
  <si>
    <t>Wald test            = 1108  on 8 df,   p=0</t>
  </si>
  <si>
    <t>Score (logrank) test = 1311  on 8 df,   p=0</t>
  </si>
  <si>
    <t>survdiff(Surv(time, Death_stat)~Biome, subset=(Temp_let=="B" &amp; Biome %in% c("Amazon", "Cerrado")), data=survcurve)</t>
  </si>
  <si>
    <t>survdiff(Surv(time, Death_stat)~Biome, subset=(Temp_let=="B" &amp; Biome %in% c("Mata Atlantica", "Cerrado")), data=survcurve)</t>
  </si>
  <si>
    <t>survdiff(Surv(time, Death_stat)~Biome, subset=(Temp_let=="B" &amp; Biome %in% c("Mata Atlantica", "Amazon")), data=survcurve)</t>
  </si>
  <si>
    <t>survdiff(Surv(time, Death_stat)~Biome, subset=(Temp_let=="C" &amp; Biome %in% c("Amazon", "Cerrado")), data=survcurve)</t>
  </si>
  <si>
    <t>survdiff(Surv(time, Death_stat)~Biome, subset=(Temp_let=="C" &amp; Biome %in% c("Mata Atlantica", "Cerrado")), data=survcurve)</t>
  </si>
  <si>
    <t>survdiff(Surv(time, Death_stat)~Biome, subset=(Temp_let=="C" &amp; Biome %in% c("Mata Atlantica", "Amazon")), data=survcurve)</t>
  </si>
  <si>
    <t>survdiff(Surv(time, Death_stat)~Biome, subset=(Temp_let=="A" &amp; Biome %in% c("Amazon", "Cerrado")), data=survcurve)</t>
  </si>
  <si>
    <t>survdiff(Surv(time, Death_stat)~Biome, subset=(Temp_let=="A" &amp; Biome %in% c("Mata Atlantica", "Cerrado")), data=survcurve)</t>
  </si>
  <si>
    <t>survdiff(Surv(time, Death_stat)~Biome, subset=(Temp_let=="A" &amp; Biome %in% c("Mata Atlantica", "Amazon")), data=survcurve)</t>
  </si>
  <si>
    <t>survdiff(Surv(time, Death_stat)~Lat_group, subset=(Temp_let=="B" &amp; Lat_group %in% c(1, 2)), data=survcurve)</t>
  </si>
  <si>
    <t>survdiff(Surv(time, Death_stat)~Lat_group, subset=(Temp_let=="B" &amp; Lat_group %in% c(2, 3)), data=survcurve)</t>
  </si>
  <si>
    <t>survdiff(Surv(time, Death_stat)~Lat_group, subset=(Temp_let=="B" &amp; Lat_group %in% c(1, 3)), data=survcurve)</t>
  </si>
  <si>
    <t>survdiff(Surv(time, Death_stat)~Lat_group, subset=(Temp_let=="C" &amp; Lat_group %in% c(1, 2)), data=survcurve)</t>
  </si>
  <si>
    <t>survdiff(Surv(time, Death_stat)~Lat_group, subset=(Temp_let=="C" &amp; Lat_group %in% c(2, 3)), data=survcurve)</t>
  </si>
  <si>
    <t>survdiff(Surv(time, Death_stat)~Lat_group, subset=(Temp_let=="C" &amp; Lat_group %in% c(1, 3)), data=survcurve)</t>
  </si>
  <si>
    <t>survdiff(Surv(time, Death_stat)~Lat_group, subset=(Temp_let=="A" &amp; Lat_group %in% c(1, 2)), data=survcurve)</t>
  </si>
  <si>
    <t>survdiff(Surv(time, Death_stat)~Lat_group, subset=(Temp_let=="A" &amp; Lat_group %in% c(2, 3)), data=survcurve)</t>
  </si>
  <si>
    <t>survdiff(Surv(time, Death_stat)~Lat_group, subset=(Temp_let=="A" &amp; Lat_group %in% c(1,3)), data=survcurve)</t>
  </si>
  <si>
    <t>20C</t>
  </si>
  <si>
    <t>Amazon</t>
  </si>
  <si>
    <t>Cerrado</t>
  </si>
  <si>
    <t>Mata Atlantica</t>
  </si>
  <si>
    <t>24C</t>
  </si>
  <si>
    <t>28C</t>
  </si>
  <si>
    <t>&gt; res1.cox</t>
  </si>
  <si>
    <t>coxph(formula = Surv(time, Death_stat) ~ Lat_group, data = survcurve)</t>
  </si>
  <si>
    <t xml:space="preserve">              coef exp(coef) se(coef)     z      p</t>
  </si>
  <si>
    <t>Lat_group2 -0.8524    0.4264   0.0432 -19.7 &lt;2e-16</t>
  </si>
  <si>
    <t>Lat_group3 -1.6408    0.1938   0.0705 -23.3 &lt;2e-16</t>
  </si>
  <si>
    <t>Likelihood ratio test=685  on 2 df, p=0</t>
  </si>
  <si>
    <t xml:space="preserve">n= 3430, number of events= 2653 </t>
  </si>
  <si>
    <t>&gt; res2.cox</t>
  </si>
  <si>
    <t xml:space="preserve">coxph(formula = Surv(time, Death_stat) ~ Lat_group + Temp_let, </t>
  </si>
  <si>
    <t xml:space="preserve">    data = survcurve)</t>
  </si>
  <si>
    <t>Lat_group2 -1.1597    0.3136   0.0448 -25.9 &lt;2e-16</t>
  </si>
  <si>
    <t>Lat_group3 -2.1433    0.1173   0.0727 -29.5 &lt;2e-16</t>
  </si>
  <si>
    <t>Temp_letB   1.2826    3.6058   0.0494  26.0 &lt;2e-16</t>
  </si>
  <si>
    <t>Temp_letC   1.9583    7.0871   0.0579  33.8 &lt;2e-16</t>
  </si>
  <si>
    <t>Likelihood ratio test=1948  on 4 df, p=0</t>
  </si>
  <si>
    <t>&gt;</t>
  </si>
  <si>
    <t>&gt; res2a.cox</t>
  </si>
  <si>
    <t>coxph(formula = Surv(time, Death_stat) ~ Lat_group, data = surva)</t>
  </si>
  <si>
    <t>Lat_group2 -1.2486    0.2869   0.0757 -16.5 &lt;2e-16</t>
  </si>
  <si>
    <t>Lat_group3 -2.0418    0.1298   0.1130 -18.1 &lt;2e-16</t>
  </si>
  <si>
    <t>Likelihood ratio test=389  on 2 df, p=0</t>
  </si>
  <si>
    <t xml:space="preserve">n= 1144, number of events= 958 </t>
  </si>
  <si>
    <t>&gt; res2b.cox</t>
  </si>
  <si>
    <t>coxph(formula = Surv(time, Death_stat) ~ Lat_group, data = survb)</t>
  </si>
  <si>
    <t>Lat_group2 -0.8966    0.4079   0.0733 -12.2 &lt;2e-16</t>
  </si>
  <si>
    <t>Lat_group3 -1.4240    0.2407   0.1094 -13.0 &lt;2e-16</t>
  </si>
  <si>
    <t>Likelihood ratio test=212  on 2 df, p=0</t>
  </si>
  <si>
    <t xml:space="preserve">n= 1138, number of events= 956 </t>
  </si>
  <si>
    <t>&gt; res2c.cox</t>
  </si>
  <si>
    <t>coxph(formula = Surv(time, Death_stat) ~ Lat_group, data = survc)</t>
  </si>
  <si>
    <t>Lat_group2 -1.3281    0.2650   0.0837 -15.9 &lt;2e-16</t>
  </si>
  <si>
    <t>Lat_group3 -3.1608    0.0424   0.1959 -16.1 &lt;2e-16</t>
  </si>
  <si>
    <t>Likelihood ratio test=480  on 2 df, p=0</t>
  </si>
  <si>
    <t xml:space="preserve">n= 1148, number of events= 739 </t>
  </si>
  <si>
    <t>Cox regression of  by lat groups of all data, death stat, combined sexes</t>
  </si>
  <si>
    <t>&gt; resf.cox&lt;- coxph(Surv(time, Death_stat)~Lat_group+Temp_let,data=surv_females)</t>
  </si>
  <si>
    <t xml:space="preserve">&gt; </t>
  </si>
  <si>
    <t>&gt; resf.cox</t>
  </si>
  <si>
    <t xml:space="preserve">    data = surv_females)</t>
  </si>
  <si>
    <t>Lat_group2 -1.1003    0.3328   0.0660 -16.7 &lt;2e-16</t>
  </si>
  <si>
    <t>Lat_group3 -1.8787    0.1528   0.1088 -17.3 &lt;2e-16</t>
  </si>
  <si>
    <t>Temp_letB   1.5564    4.7417   0.0753  20.7 &lt;2e-16</t>
  </si>
  <si>
    <t>Temp_letC   2.6067   13.5536   0.0897  29.1 &lt;2e-16</t>
  </si>
  <si>
    <t>Likelihood ratio test=1155  on 4 df, p=0</t>
  </si>
  <si>
    <t xml:space="preserve">n= 1277, number of events= 1277 </t>
  </si>
  <si>
    <t>&gt; resm.cox&lt;- coxph(Surv(time, Death_stat)~Lat_group+Temp_let,data=surv_males)</t>
  </si>
  <si>
    <t>&gt; resm.cox</t>
  </si>
  <si>
    <t xml:space="preserve">    data = surv_males)</t>
  </si>
  <si>
    <t>Lat_group2 -0.9615    0.3823   0.0611 -15.7 &lt;2e-16</t>
  </si>
  <si>
    <t>Lat_group3 -1.7691    0.1705   0.1027 -17.2 &lt;2e-16</t>
  </si>
  <si>
    <t>Temp_letB   1.5758    4.8347   0.0731  21.6 &lt;2e-16</t>
  </si>
  <si>
    <t>Temp_letC   2.5914   13.3491   0.0846  30.6 &lt;2e-16</t>
  </si>
  <si>
    <t>Likelihood ratio test=1210  on 4 df, p=0</t>
  </si>
  <si>
    <t xml:space="preserve">n= 1375, number of events= 1375 </t>
  </si>
  <si>
    <t>Fold</t>
  </si>
  <si>
    <t>&gt; res2as.cox</t>
  </si>
  <si>
    <t>coxph(formula = Surv(time, Death_stat) ~ Lat_group + Sex, data = surva)</t>
  </si>
  <si>
    <t xml:space="preserve">                coef exp(coef)  se(coef)      z      p</t>
  </si>
  <si>
    <t>Lat_group2 -1.12e+00  3.26e-01  7.53e-02 -14.87 &lt;2e-16</t>
  </si>
  <si>
    <t>Lat_group3 -2.04e+00  1.31e-01  1.15e-01 -17.71 &lt;2e-16</t>
  </si>
  <si>
    <t>SexF        1.83e+01  9.08e+07  8.24e+02   0.02   0.98</t>
  </si>
  <si>
    <t>SexM        1.84e+01  9.68e+07  8.24e+02   0.02   0.98</t>
  </si>
  <si>
    <t>Likelihood ratio test=630  on 4 df, p=0</t>
  </si>
  <si>
    <t>coxph(formula = Surv(time, Death_stat) ~ Lat_group + Sex, data = survb)</t>
  </si>
  <si>
    <t>Lat_group2 -7.89e-01  4.54e-01  7.34e-02 -10.75 &lt;2e-16</t>
  </si>
  <si>
    <t>Lat_group3 -1.43e+00  2.40e-01  1.13e-01 -12.68 &lt;2e-16</t>
  </si>
  <si>
    <t>SexF        1.84e+01  1.03e+08  6.52e+02   0.03   0.98</t>
  </si>
  <si>
    <t>SexM        1.86e+01  1.15e+08  6.52e+02   0.03   0.98</t>
  </si>
  <si>
    <t>Likelihood ratio test=614  on 4 df, p=0</t>
  </si>
  <si>
    <t>&gt; res2cs.cox</t>
  </si>
  <si>
    <t>coxph(formula = Surv(time, Death_stat) ~ Lat_group + Sex, data = survc)</t>
  </si>
  <si>
    <t xml:space="preserve">              coef exp(coef) se(coef)      z       p</t>
  </si>
  <si>
    <t>Lat_group2  -1.033     0.356    0.084 -12.30 &lt; 2e-16</t>
  </si>
  <si>
    <t>Lat_group3  -1.508     0.221    0.199  -7.56 3.9e-14</t>
  </si>
  <si>
    <t>SexF         6.178   481.843    1.004   6.16 7.5e-10</t>
  </si>
  <si>
    <t>SexM         6.273   529.957    1.003   6.25 4.0e-10</t>
  </si>
  <si>
    <t>Likelihood ratio test=1085  on 4 df, p=0</t>
  </si>
  <si>
    <t xml:space="preserve">n= 1147, number of events= 739 </t>
  </si>
  <si>
    <t xml:space="preserve">   (1 observation deleted due to missingness)</t>
  </si>
  <si>
    <t xml:space="preserve"> Lat_group Temp_let   lsmean        SE   df lower.CL upper.CL .group </t>
  </si>
  <si>
    <t xml:space="preserve"> 1         C        15.35275 0.1314987 2643 15.09490 15.61060  1     </t>
  </si>
  <si>
    <t xml:space="preserve"> 2         C        17.33333 0.1161591 2643 17.10556 17.56111   2    </t>
  </si>
  <si>
    <t xml:space="preserve"> 1         B        17.71772 0.1266714 2643 17.46933 17.96610   2    </t>
  </si>
  <si>
    <t xml:space="preserve"> 3         C        18.06061 0.4023868 2643 17.27158 18.84963   2    </t>
  </si>
  <si>
    <t xml:space="preserve"> 2         B        19.50600 0.1033750 2643 19.30330 19.70870    3   </t>
  </si>
  <si>
    <t xml:space="preserve"> 3         B        21.25203 0.2084242 2643 20.84334 21.66072     4  </t>
  </si>
  <si>
    <t xml:space="preserve"> 1         A        21.28614 0.1268620 2643 21.03739 21.53490     4  </t>
  </si>
  <si>
    <t xml:space="preserve"> 2         A        23.89135 0.1036866 2643 23.68803 24.09466      5 </t>
  </si>
  <si>
    <t xml:space="preserve"> 3         A        26.75194 0.2035194 2643 26.35286 27.15101       6</t>
  </si>
  <si>
    <t xml:space="preserve">Confidence level used: 0.95 </t>
  </si>
  <si>
    <t xml:space="preserve">P value adjustment: tukey method for comparing a family of 9 estimates </t>
  </si>
  <si>
    <t xml:space="preserve">significance level used: alpha = 0.05 </t>
  </si>
  <si>
    <t>em_anclsf&lt;-cld(lsmeans(em_ancf, c("Lat_group", "Temp_let")))</t>
  </si>
  <si>
    <t>&gt; em_anclsf</t>
  </si>
  <si>
    <t xml:space="preserve"> 1         C        15.52518 0.1982943 1268 15.13616 15.91420  1     </t>
  </si>
  <si>
    <t xml:space="preserve"> 3         C        17.43750 0.5844638 1268 16.29088 18.58412  12    </t>
  </si>
  <si>
    <t xml:space="preserve"> 2         C        17.52174 0.1723490 1268 17.18362 17.85986   2    </t>
  </si>
  <si>
    <t xml:space="preserve"> 1         B        17.84810 0.1859898 1268 17.48322 18.21298   2    </t>
  </si>
  <si>
    <t xml:space="preserve"> 2         B        19.63200 0.1478589 1268 19.34192 19.92208    3   </t>
  </si>
  <si>
    <t xml:space="preserve"> 1         A        21.26797 0.1890044 1268 20.89718 21.63877     4  </t>
  </si>
  <si>
    <t xml:space="preserve"> 3         B        21.75439 0.3096565 1268 21.14689 22.36188     4  </t>
  </si>
  <si>
    <t xml:space="preserve"> 2         A        24.00394 0.1466901 1268 23.71616 24.29172      5 </t>
  </si>
  <si>
    <t xml:space="preserve"> 3         A        27.06061 0.2877701 1268 26.49605 27.62516       6</t>
  </si>
  <si>
    <t>cld(lsmeans(em_anc, c("Lat_group", "Temp_let"))</t>
  </si>
  <si>
    <t>em_anc&lt;-lm(Emtime~Lat_group*Temp_let, data=survive)</t>
  </si>
  <si>
    <t>em_anclsm&lt;-cld(lsmeans(em_ancm, c("Lat_group", "Temp_let")))</t>
  </si>
  <si>
    <t>&gt; em_anclsm</t>
  </si>
  <si>
    <t xml:space="preserve"> 1         C        15.21176 0.1748623 1366 14.86874 15.55479  1     </t>
  </si>
  <si>
    <t xml:space="preserve"> 2         C        17.16981 0.1565860 1366 16.86264 17.47699   2    </t>
  </si>
  <si>
    <t xml:space="preserve"> 1         B        17.60000 0.1723462 1366 17.26191 17.93809   2    </t>
  </si>
  <si>
    <t xml:space="preserve"> 3         C        18.64706 0.5529633 1366 17.56231 19.73181   23   </t>
  </si>
  <si>
    <t xml:space="preserve"> 2         B        19.38000 0.1441952 1366 19.09713 19.66287    3   </t>
  </si>
  <si>
    <t xml:space="preserve"> 3         B        20.81818 0.2806395 1366 20.26765 21.36871     4  </t>
  </si>
  <si>
    <t xml:space="preserve"> 1         A        21.30168 0.1704097 1366 20.96738 21.63597     4  </t>
  </si>
  <si>
    <t xml:space="preserve"> 2         A        23.77366 0.1462573 1366 23.48675 24.06058      5 </t>
  </si>
  <si>
    <t xml:space="preserve"> 3         A        26.42857 0.2872437 1366 25.86508 26.99206       6</t>
  </si>
  <si>
    <t>em_anclsal&lt;-cld(lsmeans(em_ancal, c("Lat_group", "Temp_let", "Sex")))</t>
  </si>
  <si>
    <t>&gt; em_anclsal</t>
  </si>
  <si>
    <t xml:space="preserve"> Lat_group Temp_let Sex   lsmean        SE   df lower.CL upper.CL .group    </t>
  </si>
  <si>
    <t xml:space="preserve"> 1         C        M   15.21176 0.1770151 2634 14.86466 15.55887  1        </t>
  </si>
  <si>
    <t xml:space="preserve"> 1         C        F   15.52518 0.1957615 2634 15.14132 15.90904  12       </t>
  </si>
  <si>
    <t xml:space="preserve"> 2         C        M   17.16981 0.1585137 2634 16.85899 17.48064    3      </t>
  </si>
  <si>
    <t xml:space="preserve"> 3         C        F   17.43750 0.5769986 2634 16.30608 18.56892   234     </t>
  </si>
  <si>
    <t xml:space="preserve"> 2         C        F   17.52174 0.1701476 2634 17.18810 17.85538    3      </t>
  </si>
  <si>
    <t xml:space="preserve"> 1         B        M   17.60000 0.1744680 2634 17.25789 17.94211    3      </t>
  </si>
  <si>
    <t xml:space="preserve"> 1         B        F   17.84810 0.1836142 2634 17.48806 18.20814    3      </t>
  </si>
  <si>
    <t xml:space="preserve"> 3         C        M   18.64706 0.5597709 2634 17.54942 19.74469    3456   </t>
  </si>
  <si>
    <t xml:space="preserve"> 2         B        M   19.38000 0.1459704 2634 19.09377 19.66623     45    </t>
  </si>
  <si>
    <t xml:space="preserve"> 2         B        F   19.63200 0.1459704 2634 19.34577 19.91823      5    </t>
  </si>
  <si>
    <t xml:space="preserve"> 3         B        M   20.81818 0.2840945 2634 20.26111 21.37525       67  </t>
  </si>
  <si>
    <t xml:space="preserve"> 1         A        F   21.26797 0.1865903 2634 20.90210 21.63385        7  </t>
  </si>
  <si>
    <t xml:space="preserve"> 1         A        M   21.30168 0.1725076 2634 20.96341 21.63994        7  </t>
  </si>
  <si>
    <t xml:space="preserve"> 3         B        F   21.75439 0.3057013 2634 21.15495 22.35383        7  </t>
  </si>
  <si>
    <t xml:space="preserve"> 2         A        M   23.77366 0.1480579 2634 23.48334 24.06398         8 </t>
  </si>
  <si>
    <t xml:space="preserve"> 2         A        F   24.00394 0.1448165 2634 23.71997 24.28790         8 </t>
  </si>
  <si>
    <t xml:space="preserve"> 3         A        M   26.42857 0.2907800 2634 25.85839 26.99875          9</t>
  </si>
  <si>
    <t xml:space="preserve"> 3         A        F   27.06061 0.2840945 2634 26.50354 27.61768          9</t>
  </si>
  <si>
    <t xml:space="preserve">P value adjustment: tukey method for comparing a family of 18 estimates </t>
  </si>
  <si>
    <t>ad_ancls</t>
  </si>
  <si>
    <t xml:space="preserve"> Lat_group Temp_let     lsmean           SE   df   lower.CL   upper.CL .group  </t>
  </si>
  <si>
    <t xml:space="preserve"> 3         A        0.03769496 0.0005725286 2643 0.03657231 0.03881761  1      </t>
  </si>
  <si>
    <t xml:space="preserve"> 2         A        0.04225553 0.0002916848 2643 0.04168358 0.04282748   2     </t>
  </si>
  <si>
    <t xml:space="preserve"> 1         A        0.04743743 0.0003568807 2643 0.04673764 0.04813723    3    </t>
  </si>
  <si>
    <t xml:space="preserve"> 3         B        0.04787434 0.0005863265 2643 0.04672463 0.04902404    3    </t>
  </si>
  <si>
    <t xml:space="preserve"> 2         B        0.05205371 0.0002908085 2643 0.05148347 0.05262394     4   </t>
  </si>
  <si>
    <t xml:space="preserve"> 1         B        0.05725440 0.0003563444 2643 0.05655566 0.05795314      5  </t>
  </si>
  <si>
    <t xml:space="preserve"> 3         C        0.05747015 0.0011319704 2643 0.05525051 0.05968979      56 </t>
  </si>
  <si>
    <t xml:space="preserve"> 2         C        0.05896764 0.0003267717 2643 0.05832689 0.05960839       6 </t>
  </si>
  <si>
    <t xml:space="preserve"> 1         C        0.06594821 0.0003699243 2643 0.06522283 0.06667358        7</t>
  </si>
  <si>
    <t>ad_ancf&lt;-lm(AdRate~Lat_group*Temp_let, data=survivef)</t>
  </si>
  <si>
    <t>&gt; summary(ad_ancf)</t>
  </si>
  <si>
    <t>lm(formula = AdRate ~ Lat_group * Temp_let, data = survivef)</t>
  </si>
  <si>
    <t>Residuals:</t>
  </si>
  <si>
    <t xml:space="preserve">      Min        1Q    Median        3Q       Max </t>
  </si>
  <si>
    <t xml:space="preserve">-0.017742 -0.003981 -0.000406  0.003809  0.032504 </t>
  </si>
  <si>
    <t>Coefficients:</t>
  </si>
  <si>
    <t xml:space="preserve">                       Estimate Std. Error t value Pr(&gt;|t|)    </t>
  </si>
  <si>
    <t>(Intercept)           0.0474591  0.0005148  92.186  &lt; 2e-16 ***</t>
  </si>
  <si>
    <t>Lat_group2           -0.0053862  0.0006517  -8.265 3.48e-16 ***</t>
  </si>
  <si>
    <t>Lat_group3           -0.0100891  0.0009378 -10.758  &lt; 2e-16 ***</t>
  </si>
  <si>
    <t>Temp_letB             0.0093577  0.0007223  12.956  &lt; 2e-16 ***</t>
  </si>
  <si>
    <t>Temp_letC             0.0175878  0.0007462  23.571  &lt; 2e-16 ***</t>
  </si>
  <si>
    <t xml:space="preserve">Lat_group2:Temp_letB  0.0003155  0.0009184   0.344   0.7313    </t>
  </si>
  <si>
    <t xml:space="preserve">Lat_group3:Temp_letB -0.0002293  0.0013592  -0.169   0.8661    </t>
  </si>
  <si>
    <t xml:space="preserve">Lat_group2:Temp_letC -0.0012559  0.0009679  -1.298   0.1947    </t>
  </si>
  <si>
    <t xml:space="preserve">Lat_group3:Temp_letC  0.0044512  0.0019250   2.312   0.0209 *  </t>
  </si>
  <si>
    <t>Residual standard error: 0.006368 on 1268 degrees of freedom</t>
  </si>
  <si>
    <t xml:space="preserve">Multiple R-squared:  0.6071,    Adjusted R-squared:  0.6046 </t>
  </si>
  <si>
    <t>F-statistic: 244.9 on 8 and 1268 DF,  p-value: &lt; 2.2e-16</t>
  </si>
  <si>
    <t>&gt; ad_anclsf&lt;-cld(lsmeans(em_ancf, c("Lat_group", "Temp_let")))</t>
  </si>
  <si>
    <t>&gt; ad_anclsf</t>
  </si>
  <si>
    <t xml:space="preserve"> ad_ancm&lt;-lm(AdRate~Lat_group*Temp_let, data=survivem)</t>
  </si>
  <si>
    <t>&gt; summary(ad_ancm)</t>
  </si>
  <si>
    <t>lm(formula = AdRate ~ Lat_group * Temp_let, data = survivem)</t>
  </si>
  <si>
    <t xml:space="preserve">       Min         1Q     Median         3Q        Max </t>
  </si>
  <si>
    <t xml:space="preserve">-0.0177896 -0.0041852 -0.0006327  0.0036313  0.0238771 </t>
  </si>
  <si>
    <t>(Intercept)           0.0474189  0.0004936  96.069  &lt; 2e-16 ***</t>
  </si>
  <si>
    <t>Lat_group2           -0.0049725  0.0006505  -7.645 3.93e-14 ***</t>
  </si>
  <si>
    <t>Lat_group3           -0.0093835  0.0009674  -9.700  &lt; 2e-16 ***</t>
  </si>
  <si>
    <t>Temp_letB             0.0102305  0.0007020  14.573  &lt; 2e-16 ***</t>
  </si>
  <si>
    <t>Temp_letC             0.0192663  0.0007072  27.242  &lt; 2e-16 ***</t>
  </si>
  <si>
    <t xml:space="preserve">Lat_group2:Temp_letB -0.0003157  0.0009202  -0.343   0.7316    </t>
  </si>
  <si>
    <t xml:space="preserve">Lat_group3:Temp_letB  0.0007967  0.0013586   0.586   0.5577    </t>
  </si>
  <si>
    <t xml:space="preserve">Lat_group2:Temp_letC -0.0022565  0.0009409  -2.398   0.0166 *  </t>
  </si>
  <si>
    <t xml:space="preserve">Lat_group3:Temp_letC -0.0016563  0.0019385  -0.854   0.3930    </t>
  </si>
  <si>
    <t>Residual standard error: 0.006604 on 1366 degrees of freedom</t>
  </si>
  <si>
    <t xml:space="preserve">Multiple R-squared:  0.6079,    Adjusted R-squared:  0.6056 </t>
  </si>
  <si>
    <t>F-statistic: 264.7 on 8 and 1366 DF,  p-value: &lt; 2.2e-16</t>
  </si>
  <si>
    <t>&gt; ad_anclsm&lt;-cld(lsmeans(ad_ancm, c("Lat_group", "Temp_let")))</t>
  </si>
  <si>
    <t>&gt; ad_anclsm</t>
  </si>
  <si>
    <t xml:space="preserve"> Lat_group Temp_let     lsmean           SE   df   lower.CL   upper.CL .group </t>
  </si>
  <si>
    <t xml:space="preserve"> 3         A        0.03803540 0.0008320007 1366 0.03640327 0.03966754  1     </t>
  </si>
  <si>
    <t xml:space="preserve"> 2         A        0.04244646 0.0004236340 1366 0.04161541 0.04327750   2    </t>
  </si>
  <si>
    <t xml:space="preserve"> 1         A        0.04741892 0.0004935913 1366 0.04645064 0.04838720    3   </t>
  </si>
  <si>
    <t xml:space="preserve"> 3         B        0.04906261 0.0008128717 1366 0.04746800 0.05065722    3   </t>
  </si>
  <si>
    <t xml:space="preserve"> 2         B        0.05236130 0.0004176610 1366 0.05154197 0.05318063     4  </t>
  </si>
  <si>
    <t xml:space="preserve"> 3         C        0.05564539 0.0016016570 1366 0.05250341 0.05878736     45 </t>
  </si>
  <si>
    <t xml:space="preserve"> 1         B        0.05764947 0.0004992004 1366 0.05667018 0.05862875      5 </t>
  </si>
  <si>
    <t xml:space="preserve"> 2         C        0.05945622 0.0004535509 1366 0.05856649 0.06034595      5 </t>
  </si>
  <si>
    <t xml:space="preserve"> 1         C        0.06668518 0.0005064884 1366 0.06569160 0.06767876       6</t>
  </si>
  <si>
    <t>&gt; ad_ancal&lt;-lm(AdRate~Lat_group*Temp_let*Sex, data=survive)</t>
  </si>
  <si>
    <t>&gt; summary(ad_ancal)</t>
  </si>
  <si>
    <t>lm(formula = AdRate ~ Lat_group * Temp_let * Sex, data = survive)</t>
  </si>
  <si>
    <t xml:space="preserve">-0.017790 -0.004127 -0.000406  0.003631  0.032504 </t>
  </si>
  <si>
    <t xml:space="preserve">                            Estimate Std. Error t value Pr(&gt;|t|)    </t>
  </si>
  <si>
    <t>(Intercept)                4.746e-02  5.248e-04  90.434  &lt; 2e-16 ***</t>
  </si>
  <si>
    <t>Lat_group2                -5.386e-03  6.643e-04  -8.108  7.8e-16 ***</t>
  </si>
  <si>
    <t>Lat_group3                -1.009e-02  9.560e-04 -10.554  &lt; 2e-16 ***</t>
  </si>
  <si>
    <t>Temp_letB                  9.358e-03  7.363e-04  12.710  &lt; 2e-16 ***</t>
  </si>
  <si>
    <t>Temp_letC                  1.759e-02  7.606e-04  23.123  &lt; 2e-16 ***</t>
  </si>
  <si>
    <t xml:space="preserve">SexM                      -4.017e-05  7.147e-04  -0.056   0.9552    </t>
  </si>
  <si>
    <t xml:space="preserve">Lat_group2:Temp_letB       3.155e-04  9.362e-04   0.337   0.7362    </t>
  </si>
  <si>
    <t xml:space="preserve">Lat_group3:Temp_letB      -2.293e-04  1.386e-03  -0.165   0.8686    </t>
  </si>
  <si>
    <t xml:space="preserve">Lat_group2:Temp_letC      -1.256e-03  9.866e-04  -1.273   0.2031    </t>
  </si>
  <si>
    <t xml:space="preserve">Lat_group3:Temp_letC       4.451e-03  1.962e-03   2.268   0.0234 *  </t>
  </si>
  <si>
    <t xml:space="preserve">Lat_group2:SexM            4.138e-04  9.220e-04   0.449   0.6537    </t>
  </si>
  <si>
    <t xml:space="preserve">Lat_group3:SexM            7.056e-04  1.348e-03   0.523   0.6008    </t>
  </si>
  <si>
    <t xml:space="preserve">Temp_letB:SexM             8.728e-04  1.009e-03   0.865   0.3872    </t>
  </si>
  <si>
    <t xml:space="preserve">Temp_letC:SexM             1.678e-03  1.030e-03   1.629   0.1035    </t>
  </si>
  <si>
    <t xml:space="preserve">Lat_group2:Temp_letB:SexM -6.312e-04  1.302e-03  -0.485   0.6278    </t>
  </si>
  <si>
    <t xml:space="preserve">Lat_group3:Temp_letB:SexM  1.026e-03  1.924e-03   0.533   0.5940    </t>
  </si>
  <si>
    <t xml:space="preserve">Lat_group2:Temp_letC:SexM -1.001e-03  1.352e-03  -0.740   0.4595    </t>
  </si>
  <si>
    <t xml:space="preserve">Lat_group3:Temp_letC:SexM -6.107e-03  2.735e-03  -2.233   0.0256 *  </t>
  </si>
  <si>
    <t>Residual standard error: 0.006491 on 2634 degrees of freedom</t>
  </si>
  <si>
    <t xml:space="preserve">Multiple R-squared:  0.609,     Adjusted R-squared:  0.6064 </t>
  </si>
  <si>
    <t>F-statistic: 241.3 on 17 and 2634 DF,  p-value: &lt; 2.2e-16</t>
  </si>
  <si>
    <t>&gt; ad_anclsal&lt;-cld(lsmeans(ad_ancal, c("Lat_group", "Temp_let", "Sex")))</t>
  </si>
  <si>
    <t>&gt; ad_anclsal</t>
  </si>
  <si>
    <t xml:space="preserve"> Lat_group Temp_let Sex     lsmean           SE   df   lower.CL   upper.CL .group    </t>
  </si>
  <si>
    <t xml:space="preserve"> 3         A        F   0.03736999 0.0007990283 2634 0.03580320 0.03893677  1        </t>
  </si>
  <si>
    <t xml:space="preserve"> 3         A        M   0.03803540 0.0008178316 2634 0.03643175 0.03963906  1        </t>
  </si>
  <si>
    <t xml:space="preserve"> 2         A        F   0.04207287 0.0004073027 2634 0.04127421 0.04287154   2       </t>
  </si>
  <si>
    <t xml:space="preserve"> 2         A        M   0.04244646 0.0004164195 2634 0.04162991 0.04326300   2       </t>
  </si>
  <si>
    <t xml:space="preserve"> 3         B        F   0.04649844 0.0008597986 2634 0.04481249 0.04818439    3      </t>
  </si>
  <si>
    <t xml:space="preserve"> 1         A        M   0.04741892 0.0004851853 2634 0.04646754 0.04837030    3      </t>
  </si>
  <si>
    <t xml:space="preserve"> 1         A        F   0.04745909 0.0005247935 2634 0.04643004 0.04848814    3      </t>
  </si>
  <si>
    <t xml:space="preserve"> 3         B        M   0.04906261 0.0007990283 2634 0.04749582 0.05062939    34     </t>
  </si>
  <si>
    <t xml:space="preserve"> 2         B        F   0.05174612 0.0004105482 2634 0.05094109 0.05255115     45    </t>
  </si>
  <si>
    <t xml:space="preserve"> 2         B        M   0.05236130 0.0004105482 2634 0.05155627 0.05316633      5    </t>
  </si>
  <si>
    <t xml:space="preserve"> 3         C        M   0.05564539 0.0015743805 2634 0.05255824 0.05873254      567  </t>
  </si>
  <si>
    <t xml:space="preserve"> 1         B        F   0.05681683 0.0005164230 2634 0.05580419 0.05782946       6   </t>
  </si>
  <si>
    <t xml:space="preserve"> 1         B        M   0.05764947 0.0004906989 2634 0.05668727 0.05861166       67  </t>
  </si>
  <si>
    <t xml:space="preserve"> 2         C        F   0.05840471 0.0004785477 2634 0.05746634 0.05934308       67  </t>
  </si>
  <si>
    <t xml:space="preserve"> 3         C        F   0.05940896 0.0016228342 2634 0.05622680 0.06259112       678 </t>
  </si>
  <si>
    <t xml:space="preserve"> 2         C        M   0.05945622 0.0004458268 2634 0.05858201 0.06033043        7  </t>
  </si>
  <si>
    <t xml:space="preserve"> 1         C        F   0.06504687 0.0005505880 2634 0.06396724 0.06612650         89</t>
  </si>
  <si>
    <t xml:space="preserve"> 1         C        M   0.06668518 0.0004978628 2634 0.06570894 0.06766142          9</t>
  </si>
  <si>
    <t>summary(ad_fit3g)</t>
  </si>
  <si>
    <t>Generalized linear mixed model fit by maximum likelihood (Laplace Approximation) ['glmerMod']</t>
  </si>
  <si>
    <t xml:space="preserve"> Family: Gamma  ( inverse )</t>
  </si>
  <si>
    <t>Formula: AdRate ~ Lat_group + (1 | Biome) + (1 | Family) + Temp_let</t>
  </si>
  <si>
    <t xml:space="preserve">   Data: survive</t>
  </si>
  <si>
    <t xml:space="preserve">     AIC      BIC   logLik deviance df.resid </t>
  </si>
  <si>
    <t xml:space="preserve">-19652.2 -19605.1   9834.1 -19668.2     2644 </t>
  </si>
  <si>
    <t xml:space="preserve">Scaled residuals: </t>
  </si>
  <si>
    <t xml:space="preserve">    Min      1Q  Median      3Q     Max </t>
  </si>
  <si>
    <t xml:space="preserve">-2.8354 -0.6922 -0.0989  0.6272  4.8518 </t>
  </si>
  <si>
    <t>Random effects:</t>
  </si>
  <si>
    <t xml:space="preserve"> Groups   Name        Variance Std.Dev.</t>
  </si>
  <si>
    <t xml:space="preserve"> Family   (Intercept) 0.17738  0.4212  </t>
  </si>
  <si>
    <t xml:space="preserve"> Biome    (Intercept) 0.10902  0.3302  </t>
  </si>
  <si>
    <t xml:space="preserve"> Residual             0.01377  0.1173  </t>
  </si>
  <si>
    <t>Number of obs: 2652, groups:  Family, 45; Biome, 3</t>
  </si>
  <si>
    <t>Fixed effects:</t>
  </si>
  <si>
    <t xml:space="preserve">            Estimate Std. Error t value Pr(&gt;|z|)    </t>
  </si>
  <si>
    <t>(Intercept)  23.0941     0.9205   25.09   &lt;2e-16 ***</t>
  </si>
  <si>
    <t>Lat_group2    1.7671     0.1349   13.10   &lt;2e-16 ***</t>
  </si>
  <si>
    <t xml:space="preserve">Lat_group3    2.3185     1.1991    1.93   0.0532 .  </t>
  </si>
  <si>
    <t>Temp_letB    -4.2241     0.1099  -38.44   &lt;2e-16 ***</t>
  </si>
  <si>
    <t>Temp_letC    -6.5246     0.1100  -59.30   &lt;2e-16 ***</t>
  </si>
  <si>
    <t>Correlation of Fixed Effects:</t>
  </si>
  <si>
    <t xml:space="preserve">           (Intr) Lt_gr2 Lt_gr3 Tmp_lB</t>
  </si>
  <si>
    <t xml:space="preserve">Lat_group2 -0.171                     </t>
  </si>
  <si>
    <t xml:space="preserve">Lat_group3 -0.724  0.072              </t>
  </si>
  <si>
    <t xml:space="preserve">Temp_letB  -0.070  0.007  0.002       </t>
  </si>
  <si>
    <t>Temp_letC  -0.079  0.038  0.019  0.603</t>
  </si>
  <si>
    <t>lr_anc&lt;-lm(LarvRate~Lat_group*Temp_let, data=survive)</t>
  </si>
  <si>
    <t>&gt; summary(lr_anc)</t>
  </si>
  <si>
    <t>lm(formula = LarvRate ~ Lat_group * Temp_let, data = survive)</t>
  </si>
  <si>
    <t xml:space="preserve">-0.021993 -0.005158 -0.001319  0.004352  0.036019 </t>
  </si>
  <si>
    <t>(Intercept)           5.498e-02  4.337e-04 126.778  &lt; 2e-16 ***</t>
  </si>
  <si>
    <t>Lat_group2           -6.701e-03  5.601e-04 -11.964  &lt; 2e-16 ***</t>
  </si>
  <si>
    <t>Lat_group3           -1.199e-02  8.198e-04 -14.631  &lt; 2e-16 ***</t>
  </si>
  <si>
    <t>Temp_letB             9.376e-03  6.128e-04  15.299  &lt; 2e-16 ***</t>
  </si>
  <si>
    <t>Temp_letC             1.911e-02  6.246e-04  30.590  &lt; 2e-16 ***</t>
  </si>
  <si>
    <t xml:space="preserve">Lat_group2:Temp_letB  1.591e-04  7.913e-04   0.201    0.841    </t>
  </si>
  <si>
    <t xml:space="preserve">Lat_group3:Temp_letB  6.491e-04  1.169e-03   0.555    0.579    </t>
  </si>
  <si>
    <t>Lat_group2:Temp_letC -3.405e-03  8.206e-04  -4.149 3.45e-05 ***</t>
  </si>
  <si>
    <t xml:space="preserve">Lat_group3:Temp_letC -9.966e-05  1.663e-03  -0.060    0.952    </t>
  </si>
  <si>
    <t>Residual standard error: 0.007902 on 2643 degrees of freedom</t>
  </si>
  <si>
    <t xml:space="preserve">Multiple R-squared:  0.5349,    Adjusted R-squared:  0.5335 </t>
  </si>
  <si>
    <t>F-statistic:   380 on 8 and 2643 DF,  p-value: &lt; 2.2e-16</t>
  </si>
  <si>
    <t>&gt; lr_ancls&lt;-cld(lsmeans(lr_anc, c("Lat_group", "Temp_let")))</t>
  </si>
  <si>
    <t>&gt; lr_ancls</t>
  </si>
  <si>
    <t xml:space="preserve"> 3         A        0.04298568 0.0006957239 2643 0.04162146 0.04434990  1     </t>
  </si>
  <si>
    <t xml:space="preserve"> 2         A        0.04827921 0.0003544489 2643 0.04758419 0.04897424   2    </t>
  </si>
  <si>
    <t xml:space="preserve"> 3         B        0.05301105 0.0007124907 2643 0.05161395 0.05440814    3   </t>
  </si>
  <si>
    <t xml:space="preserve"> 1         A        0.05498041 0.0004336734 2643 0.05413004 0.05583078    3   </t>
  </si>
  <si>
    <t xml:space="preserve"> 2         B        0.05781452 0.0003533839 2643 0.05712159 0.05850746     4  </t>
  </si>
  <si>
    <t xml:space="preserve"> 3         C        0.06199298 0.0013755450 2643 0.05929572 0.06469023     45 </t>
  </si>
  <si>
    <t xml:space="preserve"> 2         C        0.06398140 0.0003970856 2643 0.06320277 0.06476003      5 </t>
  </si>
  <si>
    <t xml:space="preserve"> 1         B        0.06435664 0.0004330217 2643 0.06350754 0.06520573      5 </t>
  </si>
  <si>
    <t xml:space="preserve"> 1         C        0.07408737 0.0004495237 2643 0.07320591 0.07496882       6</t>
  </si>
  <si>
    <t>&gt; lr_ancf&lt;-lm(LarvRate~Lat_group*Temp_let, data=survivef)</t>
  </si>
  <si>
    <t>&gt; summary(lr_ancf)</t>
  </si>
  <si>
    <t>lm(formula = LarvRate ~ Lat_group * Temp_let, data = survivef)</t>
  </si>
  <si>
    <t xml:space="preserve">-0.020132 -0.004819 -0.000819  0.004159  0.036791 </t>
  </si>
  <si>
    <t>(Intercept)           5.482e-02  6.224e-04  88.084   &lt;2e-16 ***</t>
  </si>
  <si>
    <t>Lat_group2           -6.915e-03  7.878e-04  -8.778   &lt;2e-16 ***</t>
  </si>
  <si>
    <t>Lat_group3           -1.233e-02  1.134e-03 -10.879   &lt;2e-16 ***</t>
  </si>
  <si>
    <t>Temp_letB             8.861e-03  8.731e-04  10.148   &lt;2e-16 ***</t>
  </si>
  <si>
    <t>Temp_letC             1.794e-02  9.020e-04  19.894   &lt;2e-16 ***</t>
  </si>
  <si>
    <t xml:space="preserve">Lat_group2:Temp_letB  5.927e-04  1.110e-03   0.534   0.5936    </t>
  </si>
  <si>
    <t xml:space="preserve">Lat_group3:Temp_letB  6.707e-05  1.643e-03   0.041   0.9674    </t>
  </si>
  <si>
    <t xml:space="preserve">Lat_group2:Temp_letC -2.640e-03  1.170e-03  -2.256   0.0242 *  </t>
  </si>
  <si>
    <t xml:space="preserve">Lat_group3:Temp_letC  3.163e-03  2.327e-03   1.359   0.1743    </t>
  </si>
  <si>
    <t>Residual standard error: 0.007698 on 1268 degrees of freedom</t>
  </si>
  <si>
    <t xml:space="preserve">Multiple R-squared:  0.5351,    Adjusted R-squared:  0.5322 </t>
  </si>
  <si>
    <t>F-statistic: 182.4 on 8 and 1268 DF,  p-value: &lt; 2.2e-16</t>
  </si>
  <si>
    <t>&gt; lr_anclsf&lt;-cld(lsmeans(lr_ancf, c("Lat_group", "Temp_let")))</t>
  </si>
  <si>
    <t>&gt; lr_anclsf</t>
  </si>
  <si>
    <t xml:space="preserve"> 3         A        0.04248537 0.0009475677 1268 0.04062640 0.04434434  1     </t>
  </si>
  <si>
    <t xml:space="preserve"> 2         A        0.04790412 0.0004830203 1268 0.04695652 0.04885173   2    </t>
  </si>
  <si>
    <t xml:space="preserve"> 3         B        0.05141317 0.0010196351 1268 0.04941281 0.05341353    3   </t>
  </si>
  <si>
    <t xml:space="preserve"> 1         A        0.05481911 0.0006223526 1268 0.05359815 0.05604006    3   </t>
  </si>
  <si>
    <t xml:space="preserve"> 2         B        0.05735755 0.0004868691 1268 0.05640239 0.05831271     4  </t>
  </si>
  <si>
    <t xml:space="preserve"> 2         C        0.06320876 0.0005675097 1268 0.06209540 0.06432212      5 </t>
  </si>
  <si>
    <t xml:space="preserve"> 3         C        0.06359315 0.0019245191 1268 0.05981756 0.06736875      5 </t>
  </si>
  <si>
    <t xml:space="preserve"> 1         B        0.06367983 0.0006124261 1268 0.06247835 0.06488131      5 </t>
  </si>
  <si>
    <t xml:space="preserve"> 1         C        0.07276379 0.0006529423 1268 0.07148283 0.07404476       6</t>
  </si>
  <si>
    <t>lr_ancm&lt;-lm(LarvRate~Lat_group*Temp_let, data=survivem)</t>
  </si>
  <si>
    <t>&gt; summary(lr_ancm)</t>
  </si>
  <si>
    <t>lm(formula = LarvRate ~ Lat_group * Temp_let, data = survivem)</t>
  </si>
  <si>
    <t xml:space="preserve">-0.021489 -0.005640 -0.001052  0.004228  0.028215 </t>
  </si>
  <si>
    <t>(Intercept)           0.0551183  0.0006017  91.600  &lt; 2e-16 ***</t>
  </si>
  <si>
    <t>Lat_group2           -0.0064470  0.0007930  -8.130 9.51e-16 ***</t>
  </si>
  <si>
    <t>Lat_group3           -0.0116085  0.0011793  -9.843  &lt; 2e-16 ***</t>
  </si>
  <si>
    <t>Temp_letB             0.0098494  0.0008558  11.509  &lt; 2e-16 ***</t>
  </si>
  <si>
    <t>Temp_letC             0.0200513  0.0008622  23.257  &lt; 2e-16 ***</t>
  </si>
  <si>
    <t xml:space="preserve">Lat_group2:Temp_letB -0.0002492  0.0011218  -0.222   0.8242    </t>
  </si>
  <si>
    <t xml:space="preserve">Lat_group3:Temp_letB  0.0010318  0.0016562   0.623   0.5334    </t>
  </si>
  <si>
    <t>Lat_group2:Temp_letC -0.0040706  0.0011471  -3.549   0.0004 ***</t>
  </si>
  <si>
    <t xml:space="preserve">Lat_group3:Temp_letC -0.0030742  0.0023632  -1.301   0.1935    </t>
  </si>
  <si>
    <t>Residual standard error: 0.008051 on 1366 degrees of freedom</t>
  </si>
  <si>
    <t xml:space="preserve">Multiple R-squared:  0.537,     Adjusted R-squared:  0.5343 </t>
  </si>
  <si>
    <t>F-statistic:   198 on 8 and 1366 DF,  p-value: &lt; 2.2e-16</t>
  </si>
  <si>
    <t>&gt; lr_anclsm&lt;-cld(lsmeans(lr_ancm, c("Lat_group", "Temp_let")))</t>
  </si>
  <si>
    <t>&gt; lr_anclsm</t>
  </si>
  <si>
    <t xml:space="preserve"> 3         A        0.04350982 0.0010142724 1366 0.04152012 0.04549952  1     </t>
  </si>
  <si>
    <t xml:space="preserve"> 2         A        0.04867128 0.0005164422 1366 0.04765817 0.04968438   2    </t>
  </si>
  <si>
    <t xml:space="preserve"> 3         B        0.05439103 0.0009909527 1366 0.05244708 0.05633499    3   </t>
  </si>
  <si>
    <t xml:space="preserve"> 1         A        0.05511828 0.0006017255 1366 0.05393787 0.05629869    3   </t>
  </si>
  <si>
    <t xml:space="preserve"> 2         B        0.05827150 0.0005091607 1366 0.05727267 0.05927032     4  </t>
  </si>
  <si>
    <t xml:space="preserve"> 3         C        0.06048693 0.0019525422 1366 0.05665662 0.06431723    345 </t>
  </si>
  <si>
    <t xml:space="preserve"> 2         C        0.06465200 0.0005529132 1366 0.06356734 0.06573665      5 </t>
  </si>
  <si>
    <t xml:space="preserve"> 1         B        0.06496769 0.0006085635 1366 0.06377387 0.06616151      5 </t>
  </si>
  <si>
    <t xml:space="preserve"> 1         C        0.07516958 0.0006174481 1366 0.07395833 0.07638083       6</t>
  </si>
  <si>
    <t>lr_ancal&lt;-lm(LarvRate~Lat_group*Temp_let*Sex, data=survive)</t>
  </si>
  <si>
    <t>&gt; summary(lr_ancal)</t>
  </si>
  <si>
    <t>lm(formula = LarvRate ~ Lat_group * Temp_let * Sex, data = survive)</t>
  </si>
  <si>
    <t xml:space="preserve">-0.021489 -0.005118 -0.001052  0.004229  0.036791 </t>
  </si>
  <si>
    <t>(Intercept)                5.482e-02  6.373e-04  86.019   &lt;2e-16 ***</t>
  </si>
  <si>
    <t>Lat_group2                -6.915e-03  8.067e-04  -8.572   &lt;2e-16 ***</t>
  </si>
  <si>
    <t>Lat_group3                -1.233e-02  1.161e-03 -10.624   &lt;2e-16 ***</t>
  </si>
  <si>
    <t>Temp_letB                  8.861e-03  8.941e-04   9.910   &lt;2e-16 ***</t>
  </si>
  <si>
    <t>Temp_letC                  1.794e-02  9.237e-04  19.427   &lt;2e-16 ***</t>
  </si>
  <si>
    <t xml:space="preserve">SexM                       2.992e-04  8.679e-04   0.345   0.7303    </t>
  </si>
  <si>
    <t xml:space="preserve">Lat_group2:Temp_letB       5.927e-04  1.137e-03   0.521   0.6022    </t>
  </si>
  <si>
    <t xml:space="preserve">Lat_group3:Temp_letB       6.707e-05  1.683e-03   0.040   0.9682    </t>
  </si>
  <si>
    <t xml:space="preserve">Lat_group2:Temp_letC      -2.640e-03  1.198e-03  -2.203   0.0276 *  </t>
  </si>
  <si>
    <t xml:space="preserve">Lat_group3:Temp_letC       3.163e-03  2.383e-03   1.327   0.1845    </t>
  </si>
  <si>
    <t xml:space="preserve">Lat_group2:SexM            4.680e-04  1.120e-03   0.418   0.6760    </t>
  </si>
  <si>
    <t xml:space="preserve">Lat_group3:SexM            7.253e-04  1.637e-03   0.443   0.6578    </t>
  </si>
  <si>
    <t xml:space="preserve">Temp_letB:SexM             9.887e-04  1.225e-03   0.807   0.4198    </t>
  </si>
  <si>
    <t xml:space="preserve">Temp_letC:SexM             2.107e-03  1.251e-03   1.683   0.0924 .  </t>
  </si>
  <si>
    <t xml:space="preserve">Lat_group2:Temp_letB:SexM -8.419e-04  1.581e-03  -0.533   0.5944    </t>
  </si>
  <si>
    <t xml:space="preserve">Lat_group3:Temp_letB:SexM  9.647e-04  2.337e-03   0.413   0.6798    </t>
  </si>
  <si>
    <t xml:space="preserve">Lat_group2:Temp_letC:SexM -1.431e-03  1.642e-03  -0.871   0.3838    </t>
  </si>
  <si>
    <t xml:space="preserve">Lat_group3:Temp_letC:SexM -6.237e-03  3.322e-03  -1.878   0.0605 .  </t>
  </si>
  <si>
    <t>Residual standard error: 0.007883 on 2634 degrees of freedom</t>
  </si>
  <si>
    <t xml:space="preserve">Multiple R-squared:  0.5387,    Adjusted R-squared:  0.5358 </t>
  </si>
  <si>
    <t>F-statistic:   181 on 17 and 2634 DF,  p-value: &lt; 2.2e-16</t>
  </si>
  <si>
    <t>&gt; lr_anclsal&lt;-cld(lsmeans(lr_ancal, c("Lat_group", "Temp_let", "Sex")))</t>
  </si>
  <si>
    <t>&gt; lr_anclsal</t>
  </si>
  <si>
    <t xml:space="preserve"> Lat_group Temp_let Sex     lsmean           SE   df   lower.CL   upper.CL .group  </t>
  </si>
  <si>
    <t xml:space="preserve"> 3         A        F   0.04248537 0.0009703095 2634 0.04058272 0.04438802  1      </t>
  </si>
  <si>
    <t xml:space="preserve"> 3         A        M   0.04350982 0.0009931434 2634 0.04156240 0.04545724  1      </t>
  </si>
  <si>
    <t xml:space="preserve"> 2         A        F   0.04790412 0.0004946128 2634 0.04693425 0.04887399   2     </t>
  </si>
  <si>
    <t xml:space="preserve"> 2         A        M   0.04867128 0.0005056839 2634 0.04767970 0.04966286   2     </t>
  </si>
  <si>
    <t xml:space="preserve"> 3         B        F   0.05141317 0.0010441065 2634 0.04936582 0.05346052   23    </t>
  </si>
  <si>
    <t xml:space="preserve"> 3         B        M   0.05439103 0.0009703095 2634 0.05248839 0.05629368    34   </t>
  </si>
  <si>
    <t xml:space="preserve"> 1         A        F   0.05481911 0.0006372892 2634 0.05356947 0.05606875    34   </t>
  </si>
  <si>
    <t xml:space="preserve"> 1         A        M   0.05511828 0.0005891905 2634 0.05396296 0.05627360    34   </t>
  </si>
  <si>
    <t xml:space="preserve"> 2         B        F   0.05735755 0.0004985540 2634 0.05637995 0.05833515     45  </t>
  </si>
  <si>
    <t xml:space="preserve"> 2         B        M   0.05827150 0.0004985540 2634 0.05729390 0.05924909      5  </t>
  </si>
  <si>
    <t xml:space="preserve"> 3         C        M   0.06048693 0.0019118675 2634 0.05673801 0.06423584     456 </t>
  </si>
  <si>
    <t xml:space="preserve"> 2         C        F   0.06320876 0.0005811300 2634 0.06206924 0.06434828       6 </t>
  </si>
  <si>
    <t xml:space="preserve"> 3         C        F   0.06359315 0.0019707079 2634 0.05972886 0.06745745      56 </t>
  </si>
  <si>
    <t xml:space="preserve"> 1         B        F   0.06367983 0.0006271244 2634 0.06245013 0.06490954       6 </t>
  </si>
  <si>
    <t xml:space="preserve"> 2         C        M   0.06465200 0.0005413951 2634 0.06359039 0.06571360       6 </t>
  </si>
  <si>
    <t xml:space="preserve"> 1         B        M   0.06496769 0.0005958860 2634 0.06379924 0.06613615       6 </t>
  </si>
  <si>
    <t xml:space="preserve"> 1         C        F   0.07276379 0.0006686130 2634 0.07145273 0.07407485        7</t>
  </si>
  <si>
    <t xml:space="preserve"> 1         C        M   0.07516958 0.0006045856 2634 0.07398407 0.07635509        7</t>
  </si>
  <si>
    <t>al_anc&lt;-lm(AL~Lat_group*Temp_let, data=survive)</t>
  </si>
  <si>
    <t>&gt; summary(al_anc)</t>
  </si>
  <si>
    <t>lm(formula = AL ~ Lat_group * Temp_let, data = survive)</t>
  </si>
  <si>
    <t xml:space="preserve">-4.7229 -0.7229  0.1081  0.2380  3.2771 </t>
  </si>
  <si>
    <t xml:space="preserve">                     Estimate Std. Error t value Pr(&gt;|t|)    </t>
  </si>
  <si>
    <t>(Intercept)           4.72289    0.04454 106.026  &lt; 2e-16 ***</t>
  </si>
  <si>
    <t>Lat_group2           -0.76313    0.05753 -13.265  &lt; 2e-16 ***</t>
  </si>
  <si>
    <t xml:space="preserve">Lat_group3            0.02905    0.08421   0.345   0.7302    </t>
  </si>
  <si>
    <t>Temp_letB            -1.83100    0.06295 -29.087  &lt; 2e-16 ***</t>
  </si>
  <si>
    <t>Temp_letC            -2.70995    0.06416 -42.239  &lt; 2e-16 ***</t>
  </si>
  <si>
    <t>Lat_group2:Temp_letB  0.63324    0.08127   7.791 9.45e-15 ***</t>
  </si>
  <si>
    <t xml:space="preserve">Lat_group3:Temp_letB -0.30305    0.12010  -2.523   0.0117 *  </t>
  </si>
  <si>
    <t>Lat_group2:Temp_letC  0.51281    0.08429   6.084 1.34e-09 ***</t>
  </si>
  <si>
    <t xml:space="preserve">Lat_group3:Temp_letC -0.10260    0.17084  -0.601   0.5482    </t>
  </si>
  <si>
    <t>Residual standard error: 0.8116 on 2643 degrees of freedom</t>
  </si>
  <si>
    <t xml:space="preserve">Multiple R-squared:  0.6176,    Adjusted R-squared:  0.6164 </t>
  </si>
  <si>
    <t>F-statistic: 533.5 on 8 and 2643 DF,  p-value: &lt; 2.2e-16</t>
  </si>
  <si>
    <t>&gt; al_ancls&lt;-cld(lsmeans(al_anc, c("Lat_group", "Temp_let")))</t>
  </si>
  <si>
    <t>&gt; al_ancls</t>
  </si>
  <si>
    <t xml:space="preserve"> Lat_group Temp_let   lsmean         SE   df lower.CL upper.CL .group </t>
  </si>
  <si>
    <t xml:space="preserve"> 2         C        1.762626 0.04078647 2643 1.682650 1.842603  1     </t>
  </si>
  <si>
    <t xml:space="preserve"> 3         C        1.939394 0.14128849 2643 1.662347 2.216441  12    </t>
  </si>
  <si>
    <t xml:space="preserve"> 1         C        2.012945 0.04617262 2643 1.922407 2.103483   2    </t>
  </si>
  <si>
    <t xml:space="preserve"> 3         B        2.617886 0.07318317 2643 2.474384 2.761388    3   </t>
  </si>
  <si>
    <t xml:space="preserve"> 2         B        2.762000 0.03629767 2643 2.690825 2.833175    34  </t>
  </si>
  <si>
    <t xml:space="preserve"> 1         B        2.891892 0.04447763 2643 2.804677 2.979106     4  </t>
  </si>
  <si>
    <t xml:space="preserve"> 2         A        3.959759 0.03640706 2643 3.888369 4.031148      5 </t>
  </si>
  <si>
    <t xml:space="preserve"> 1         A        4.722892 0.04454456 2643 4.635546 4.810237       6</t>
  </si>
  <si>
    <t xml:space="preserve"> 3         A        4.751938 0.07146097 2643 4.611813 4.892063       6</t>
  </si>
  <si>
    <t>al_ancf&lt;-lm(AL~Lat_group*Temp_let, data=survivef)</t>
  </si>
  <si>
    <t>&gt; summary(al_ancf)</t>
  </si>
  <si>
    <t>lm(formula = AL ~ Lat_group * Temp_let, data = survivef)</t>
  </si>
  <si>
    <t xml:space="preserve">-4.1063 -0.1139  0.1304  0.1480  2.8937 </t>
  </si>
  <si>
    <t>(Intercept)           4.86928    0.06160  79.049  &lt; 2e-16 ***</t>
  </si>
  <si>
    <t>Lat_group2           -0.76298    0.07797  -9.785  &lt; 2e-16 ***</t>
  </si>
  <si>
    <t xml:space="preserve">Lat_group3            0.32769    0.11221   2.920  0.00356 ** </t>
  </si>
  <si>
    <t>Temp_letB            -1.75536    0.08642 -20.312  &lt; 2e-16 ***</t>
  </si>
  <si>
    <t>Temp_letC            -2.76137    0.08928 -30.929  &lt; 2e-16 ***</t>
  </si>
  <si>
    <t>Lat_group2:Temp_letB  0.50106    0.10989   4.560 5.62e-06 ***</t>
  </si>
  <si>
    <t>Lat_group3:Temp_letB -0.72231    0.16263  -4.441 9.72e-06 ***</t>
  </si>
  <si>
    <t>Lat_group2:Temp_letC  0.52463    0.11581   4.530 6.45e-06 ***</t>
  </si>
  <si>
    <t xml:space="preserve">Lat_group3:Temp_letC -0.37310    0.23033  -1.620  0.10551    </t>
  </si>
  <si>
    <t>Residual standard error: 0.7619 on 1268 degrees of freedom</t>
  </si>
  <si>
    <t xml:space="preserve">Multiple R-squared:  0.6634,    Adjusted R-squared:  0.6612 </t>
  </si>
  <si>
    <t>F-statistic: 312.3 on 8 and 1268 DF,  p-value: &lt; 2.2e-16</t>
  </si>
  <si>
    <t>&gt; al_anclsf&lt;-cld(lsmeans(al_ancf, c("Lat_group", "Temp_let")))</t>
  </si>
  <si>
    <t>&gt; al_anclsf</t>
  </si>
  <si>
    <t xml:space="preserve"> 2         C        1.869565 0.05617038 1268 1.759368 1.979762  1     </t>
  </si>
  <si>
    <t xml:space="preserve"> 3         C        2.062500 0.19048303 1268 1.688803 2.436197  12    </t>
  </si>
  <si>
    <t xml:space="preserve"> 1         C        2.107914 0.06462624 1268 1.981128 2.234700  1     </t>
  </si>
  <si>
    <t xml:space="preserve"> 3         B        2.719298 0.10092038 1268 2.521309 2.917288   23   </t>
  </si>
  <si>
    <t xml:space="preserve"> 2         B        2.852000 0.04818882 1268 2.757461 2.946539    3   </t>
  </si>
  <si>
    <t xml:space="preserve"> 1         B        3.113924 0.06061607 1268 2.995005 3.232843     4  </t>
  </si>
  <si>
    <t xml:space="preserve"> 2         A        4.106299 0.04780787 1268 4.012508 4.200090      5 </t>
  </si>
  <si>
    <t xml:space="preserve"> 1         A        4.869281 0.06159856 1268 4.748435 4.990127       6</t>
  </si>
  <si>
    <t xml:space="preserve"> 3         A        5.196970 0.09378736 1268 5.012974 5.380965       6</t>
  </si>
  <si>
    <t>al_ancm&lt;-lm(AL~Lat_group*Temp_let, data=survivem)</t>
  </si>
  <si>
    <t>&gt; summary(al_ancm)</t>
  </si>
  <si>
    <t>lm(formula = AL ~ Lat_group * Temp_let, data = survivem)</t>
  </si>
  <si>
    <t xml:space="preserve">-4.5978 -0.6698  0.1934  0.3302  3.4022 </t>
  </si>
  <si>
    <t>(Intercept)           4.59777    0.06182  74.379  &lt; 2e-16 ***</t>
  </si>
  <si>
    <t>Lat_group2           -0.79118    0.08146  -9.712  &lt; 2e-16 ***</t>
  </si>
  <si>
    <t xml:space="preserve">Lat_group3           -0.31205    0.12115  -2.576   0.0101 *  </t>
  </si>
  <si>
    <t>Temp_letB            -1.90634    0.08792 -21.683  &lt; 2e-16 ***</t>
  </si>
  <si>
    <t>Temp_letC            -2.66247    0.08857 -30.061  &lt; 2e-16 ***</t>
  </si>
  <si>
    <t>Lat_group2:Temp_letB  0.77175    0.11524   6.697 3.10e-11 ***</t>
  </si>
  <si>
    <t xml:space="preserve">Lat_group3:Temp_letB  0.15093    0.17015   0.887   0.3752    </t>
  </si>
  <si>
    <t>Lat_group2:Temp_letC  0.52570    0.11784   4.461 8.82e-06 ***</t>
  </si>
  <si>
    <t xml:space="preserve">Lat_group3:Temp_letC  0.20029    0.24277   0.825   0.4095    </t>
  </si>
  <si>
    <t>Residual standard error: 0.827 on 1366 degrees of freedom</t>
  </si>
  <si>
    <t xml:space="preserve">Multiple R-squared:  0.5933,    Adjusted R-squared:  0.5909 </t>
  </si>
  <si>
    <t>F-statistic: 249.1 on 8 and 1366 DF,  p-value: &lt; 2.2e-16</t>
  </si>
  <si>
    <t>&gt; al_anclsm&lt;-cld(lsmeans(al_ancm, c("Lat_group", "Temp_let")))</t>
  </si>
  <si>
    <t>&gt; al_anclsm</t>
  </si>
  <si>
    <t xml:space="preserve"> Lat_group Temp_let   lsmean         SE   df lower.CL upper.CL .group</t>
  </si>
  <si>
    <t xml:space="preserve"> 2         C        1.669811 0.05680117 1366 1.558384 1.781238  1    </t>
  </si>
  <si>
    <t xml:space="preserve"> 3         C        1.823529 0.20058607 1366 1.430039 2.217020  12   </t>
  </si>
  <si>
    <t xml:space="preserve"> 1         C        1.935294 0.06343088 1366 1.810862 2.059727   2   </t>
  </si>
  <si>
    <t xml:space="preserve"> 3         B        2.530303 0.10180129 1366 2.330599 2.730007    3  </t>
  </si>
  <si>
    <t xml:space="preserve"> 2         B        2.672000 0.05230645 1366 2.569390 2.774610    3  </t>
  </si>
  <si>
    <t xml:space="preserve"> 1         B        2.691429 0.06251816 1366 2.568787 2.814071    3  </t>
  </si>
  <si>
    <t xml:space="preserve"> 2         A        3.806584 0.05305448 1366 3.702507 3.910661     4 </t>
  </si>
  <si>
    <t xml:space="preserve"> 3         A        4.285714 0.10419694 1366 4.081311 4.490118      5</t>
  </si>
  <si>
    <t xml:space="preserve"> 1         A        4.597765 0.06181569 1366 4.476501 4.719029      5</t>
  </si>
  <si>
    <t>al_ancal&lt;-lm(AL~Lat_group*Temp_let*Sex, data=survive)</t>
  </si>
  <si>
    <t>&gt; summary(al_ancal)</t>
  </si>
  <si>
    <t>lm(formula = AL ~ Lat_group * Temp_let * Sex, data = survive)</t>
  </si>
  <si>
    <t xml:space="preserve">-4.5978 -0.5978  0.1304  0.3280  3.4022 </t>
  </si>
  <si>
    <t xml:space="preserve">                           Estimate Std. Error t value Pr(&gt;|t|)    </t>
  </si>
  <si>
    <t>(Intercept)                4.869281   0.064382  75.631  &lt; 2e-16 ***</t>
  </si>
  <si>
    <t>Lat_group2                -0.762982   0.081498  -9.362  &lt; 2e-16 ***</t>
  </si>
  <si>
    <t xml:space="preserve">Lat_group3                 0.327689   0.117277   2.794 0.005242 ** </t>
  </si>
  <si>
    <t>Temp_letB                 -1.755357   0.090327 -19.433  &lt; 2e-16 ***</t>
  </si>
  <si>
    <t>Temp_letC                 -2.761367   0.093314 -29.592  &lt; 2e-16 ***</t>
  </si>
  <si>
    <t xml:space="preserve">SexM                      -0.271516   0.087681  -3.097 0.001978 ** </t>
  </si>
  <si>
    <t>Lat_group2:Temp_letB       0.501058   0.114858   4.362 1.34e-05 ***</t>
  </si>
  <si>
    <t>Lat_group3:Temp_letB      -0.722314   0.169982  -4.249 2.22e-05 ***</t>
  </si>
  <si>
    <t>Lat_group2:Temp_letC       0.524633   0.121042   4.334 1.52e-05 ***</t>
  </si>
  <si>
    <t xml:space="preserve">Lat_group3:Temp_letC      -0.373102   0.240735  -1.550 0.121299    </t>
  </si>
  <si>
    <t xml:space="preserve">Lat_group2:SexM           -0.028199   0.113113  -0.249 0.803148    </t>
  </si>
  <si>
    <t>Lat_group3:SexM           -0.639740   0.165419  -3.867 0.000113 ***</t>
  </si>
  <si>
    <t xml:space="preserve">Temp_letB:SexM            -0.150980   0.123797  -1.220 0.222737    </t>
  </si>
  <si>
    <t xml:space="preserve">Temp_letC:SexM             0.098896   0.126416   0.782 0.434105    </t>
  </si>
  <si>
    <t xml:space="preserve">Lat_group2:Temp_letB:SexM  0.270695   0.159706   1.695 0.090202 .  </t>
  </si>
  <si>
    <t>Lat_group3:Temp_letB:SexM  0.873240   0.236085   3.699 0.000221 ***</t>
  </si>
  <si>
    <t xml:space="preserve">Lat_group2:Temp_letC:SexM  0.001065   0.165909   0.006 0.994880    </t>
  </si>
  <si>
    <t xml:space="preserve">Lat_group3:Temp_letC:SexM  0.573389   0.335557   1.709 0.087612 .  </t>
  </si>
  <si>
    <t>Residual standard error: 0.7964 on 2634 degrees of freedom</t>
  </si>
  <si>
    <t xml:space="preserve">Multiple R-squared:  0.6331,    Adjusted R-squared:  0.6307 </t>
  </si>
  <si>
    <t>F-statistic: 267.3 on 17 and 2634 DF,  p-value: &lt; 2.2e-16</t>
  </si>
  <si>
    <t>&gt; al_anclsal&lt;-cld(lsmeans(al_ancal, c("Lat_group", "Temp_let", "Sex")))</t>
  </si>
  <si>
    <t>&gt; al_anclsal</t>
  </si>
  <si>
    <t xml:space="preserve"> Lat_group Temp_let Sex   lsmean         SE   df lower.CL upper.CL .group      </t>
  </si>
  <si>
    <t xml:space="preserve"> 2         C        M   1.669811 0.05469428 2634 1.562563 1.777059  1          </t>
  </si>
  <si>
    <t xml:space="preserve"> 3         C        M   1.823529 0.19314583 2634 1.444797 2.202262  123        </t>
  </si>
  <si>
    <t xml:space="preserve"> 2         C        F   1.869565 0.05870849 2634 1.754446 1.984685  12         </t>
  </si>
  <si>
    <t xml:space="preserve"> 1         C        M   1.935294 0.06107808 2634 1.815528 2.055060  12         </t>
  </si>
  <si>
    <t xml:space="preserve"> 3         C        F   2.062500 0.19909017 2634 1.672111 2.452889  1234       </t>
  </si>
  <si>
    <t xml:space="preserve"> 1         C        F   2.107914 0.06754643 2634 1.975464 2.240363   2         </t>
  </si>
  <si>
    <t xml:space="preserve"> 3         B        M   2.530303 0.09802522 2634 2.338089 2.722517    345      </t>
  </si>
  <si>
    <t xml:space="preserve"> 2         B        M   2.672000 0.05036627 2634 2.573239 2.770761     45      </t>
  </si>
  <si>
    <t xml:space="preserve"> 1         B        M   2.691429 0.06019921 2634 2.573386 2.809471     45      </t>
  </si>
  <si>
    <t xml:space="preserve"> 3         B        F   2.719298 0.10548055 2634 2.512465 2.926131     456     </t>
  </si>
  <si>
    <t xml:space="preserve"> 2         B        F   2.852000 0.05036627 2634 2.753239 2.950761      56     </t>
  </si>
  <si>
    <t xml:space="preserve"> 1         B        F   3.113924 0.06335505 2634 2.989693 3.238155       6     </t>
  </si>
  <si>
    <t xml:space="preserve"> 2         A        M   3.806584 0.05108656 2634 3.706411 3.906758        7    </t>
  </si>
  <si>
    <t xml:space="preserve"> 2         A        F   4.106299 0.04996811 2634 4.008318 4.204280         8   </t>
  </si>
  <si>
    <t xml:space="preserve"> 3         A        M   4.285714 0.10033201 2634 4.088977 4.482452         89  </t>
  </si>
  <si>
    <t xml:space="preserve"> 1         A        M   4.597765 0.05952279 2634 4.481049 4.714482          90 </t>
  </si>
  <si>
    <t xml:space="preserve"> 1         A        F   4.869281 0.06438194 2634 4.743037 4.995525           0A</t>
  </si>
  <si>
    <t xml:space="preserve"> 3         A        F   5.196970 0.09802522 2634 5.004755 5.389184            A</t>
  </si>
  <si>
    <t xml:space="preserve">coxph(formula = Surv(time, Death_stat) ~ Lat_group + Temp_let + </t>
  </si>
  <si>
    <t xml:space="preserve">    Sex, data = survive)</t>
  </si>
  <si>
    <t xml:space="preserve">              coef exp(coef) se(coef)      z      p</t>
  </si>
  <si>
    <t>Lat_group2 -1.0243    0.3591   0.0448 -22.87 &lt;2e-16</t>
  </si>
  <si>
    <t>Lat_group3 -1.8181    0.1623   0.0744 -24.42 &lt;2e-16</t>
  </si>
  <si>
    <t>Temp_letB   1.5671    4.7926   0.0524  29.89 &lt;2e-16</t>
  </si>
  <si>
    <t>Temp_letC   2.5956   13.4051   0.0614  42.30 &lt;2e-16</t>
  </si>
  <si>
    <t>SexF       -0.0995    0.9053   0.0391  -2.55  0.011</t>
  </si>
  <si>
    <t>SexM            NA        NA   0.0000     NA     NA</t>
  </si>
  <si>
    <t>Likelihood ratio test=2374  on 5 df, p=0</t>
  </si>
  <si>
    <t xml:space="preserve">n= 2652, number of events= 2652 </t>
  </si>
  <si>
    <t>&gt; resall1.cox&lt;- coxph(Surv(time, Death_stat)~Lat_group*Temp_let*Sex,data=survive)</t>
  </si>
  <si>
    <r>
      <t>X matrix deemed to be singular; variable 6 13 14 17 18 23 24 25 26</t>
    </r>
    <r>
      <rPr>
        <sz val="10"/>
        <color rgb="FF0000FF"/>
        <rFont val="Lucida Console"/>
        <family val="3"/>
      </rPr>
      <t>&gt; resall1.cox</t>
    </r>
  </si>
  <si>
    <t xml:space="preserve">coxph(formula = Surv(time, Death_stat) ~ Lat_group * Temp_let * </t>
  </si>
  <si>
    <t xml:space="preserve">                             coef exp(coef) se(coef)      z      p</t>
  </si>
  <si>
    <t>Lat_group2                -0.8981    0.4073   0.1001  -8.98 &lt;2e-16</t>
  </si>
  <si>
    <t>Lat_group3                -1.6999    0.1827   0.1510 -11.26 &lt;2e-16</t>
  </si>
  <si>
    <t>Temp_letB                  1.5544    4.7324   0.1092  14.23 &lt;2e-16</t>
  </si>
  <si>
    <t>Temp_letC                  2.8620   17.4964   0.1155  24.77 &lt;2e-16</t>
  </si>
  <si>
    <t>SexF                       0.0814    1.0848   0.1104   0.74 0.4608</t>
  </si>
  <si>
    <t>SexM                           NA        NA   0.0000     NA     NA</t>
  </si>
  <si>
    <t>Lat_group2:Temp_letB       0.0522    1.0536   0.1403   0.37 0.7098</t>
  </si>
  <si>
    <t>Lat_group3:Temp_letB       0.1101    1.1164   0.2079   0.53 0.5965</t>
  </si>
  <si>
    <t>Lat_group2:Temp_letC      -0.3391    0.7124   0.1453  -2.33 0.0197</t>
  </si>
  <si>
    <t>Lat_group3:Temp_letC      -0.7037    0.4948   0.2972  -2.37 0.0179</t>
  </si>
  <si>
    <t>Lat_group2:SexF           -0.1918    0.8255   0.1427  -1.34 0.1788</t>
  </si>
  <si>
    <t>Lat_group3:SexF           -0.3660    0.6935   0.2097  -1.75 0.0809</t>
  </si>
  <si>
    <t>Lat_group2:SexM                NA        NA   0.0000     NA     NA</t>
  </si>
  <si>
    <t>Lat_group3:SexM                NA        NA   0.0000     NA     NA</t>
  </si>
  <si>
    <t>Temp_letB:SexF            -0.1918    0.8254   0.1557  -1.23 0.2178</t>
  </si>
  <si>
    <t>Temp_letC:SexF            -0.1426    0.8671   0.1590  -0.90 0.3695</t>
  </si>
  <si>
    <t>Temp_letB:SexM                 NA        NA   0.0000     NA     NA</t>
  </si>
  <si>
    <t>Temp_letC:SexM                 NA        NA   0.0000     NA     NA</t>
  </si>
  <si>
    <t>Lat_group2:Temp_letB:SexF  0.1817    1.1992   0.2010   0.90 0.3661</t>
  </si>
  <si>
    <t>Lat_group3:Temp_letB:SexF  0.3401    1.4051   0.2981   1.14 0.2540</t>
  </si>
  <si>
    <t>Lat_group2:Temp_letC:SexF  0.0342    1.0348   0.2089   0.16 0.8698</t>
  </si>
  <si>
    <t>Lat_group3:Temp_letC:SexF  1.1463    3.1465   0.4230   2.71 0.0067</t>
  </si>
  <si>
    <t>Lat_group2:Temp_letB:SexM      NA        NA   0.0000     NA     NA</t>
  </si>
  <si>
    <t>Lat_group3:Temp_letB:SexM      NA        NA   0.0000     NA     NA</t>
  </si>
  <si>
    <t>Lat_group2:Temp_letC:SexM      NA        NA   0.0000     NA     NA</t>
  </si>
  <si>
    <t>Lat_group3:Temp_letC:SexM      NA        NA   0.0000     NA     NA</t>
  </si>
  <si>
    <t>Likelihood ratio test=2407  on 17 df, p=0</t>
  </si>
  <si>
    <t>summary(al_fit5p)</t>
  </si>
  <si>
    <t xml:space="preserve"> Family: poisson  ( log )</t>
  </si>
  <si>
    <t>Formula: AL ~ (1 | Biome) + Lat_group + Temp_let + Sex</t>
  </si>
  <si>
    <t xml:space="preserve">  8366.3   8407.4  -4176.1   8352.3     2645 </t>
  </si>
  <si>
    <t xml:space="preserve">     Min       1Q   Median       3Q      Max </t>
  </si>
  <si>
    <t xml:space="preserve">-2.10676 -0.20811  0.05416  0.22407  1.69054 </t>
  </si>
  <si>
    <t xml:space="preserve"> Groups Name        Variance Std.Dev.</t>
  </si>
  <si>
    <t xml:space="preserve"> Biome  (Intercept) 0.002417 0.04916 </t>
  </si>
  <si>
    <t>Number of obs: 2652, groups:  Biome, 3</t>
  </si>
  <si>
    <t xml:space="preserve">            Estimate Std. Error z value Pr(&gt;|z|)    </t>
  </si>
  <si>
    <t>(Intercept)  1.52775    0.04719   32.38  &lt; 2e-16 ***</t>
  </si>
  <si>
    <t>Lat_group2  -0.10459    0.02558   -4.09 4.34e-05 ***</t>
  </si>
  <si>
    <t xml:space="preserve">Lat_group3   0.01848    0.07347    0.25    0.801    </t>
  </si>
  <si>
    <t>Temp_letB   -0.43985    0.02482  -17.72  &lt; 2e-16 ***</t>
  </si>
  <si>
    <t>Temp_letC   -0.83545    0.03122  -26.76  &lt; 2e-16 ***</t>
  </si>
  <si>
    <t>SexM        -0.09061    0.02211   -4.10 4.18e-05 ***</t>
  </si>
  <si>
    <t xml:space="preserve">           (Intr) Lt_gr2 Lt_gr3 Tmp_lB Tmp_lC</t>
  </si>
  <si>
    <t xml:space="preserve">Lat_group2 -0.439                            </t>
  </si>
  <si>
    <t xml:space="preserve">Lat_group3 -0.577  0.276                     </t>
  </si>
  <si>
    <t xml:space="preserve">Temp_letB  -0.201 -0.004  0.001              </t>
  </si>
  <si>
    <t xml:space="preserve">Temp_letC  -0.173  0.023  0.050  0.312       </t>
  </si>
  <si>
    <t>SexM       -0.246  0.039  0.014 -0.006 -0.022</t>
  </si>
  <si>
    <t>wl_fit1b&lt;-glmer(Wing.length..mm.~(1|Biome)+(1|State), data=survive, family=Gamma)</t>
  </si>
  <si>
    <t>&gt; summary(wl_fit7b)</t>
  </si>
  <si>
    <t>Formula: Wing.length..mm. ~ (1 | Biome) + (1 | State) + Lat_group * Temp_let *      Sex</t>
  </si>
  <si>
    <t xml:space="preserve"> -3380.0  -3257.1   1711.0  -3422.0     2558 </t>
  </si>
  <si>
    <t xml:space="preserve">-3.3355 -0.6859 -0.0575  0.6187  3.6953 </t>
  </si>
  <si>
    <t xml:space="preserve"> Groups   Name        Variance  Std.Dev. </t>
  </si>
  <si>
    <t xml:space="preserve"> State    (Intercept) 1.251e-11 3.537e-06</t>
  </si>
  <si>
    <t xml:space="preserve"> Biome    (Intercept) 1.663e-06 1.290e-03</t>
  </si>
  <si>
    <t xml:space="preserve"> Residual             2.174e-03 4.663e-02</t>
  </si>
  <si>
    <t>Number of obs: 2579, groups:  State, 4; Biome, 3</t>
  </si>
  <si>
    <t xml:space="preserve">                            Estimate Std. Error t value Pr(&gt;|z|)    </t>
  </si>
  <si>
    <t>(Intercept)                0.3607235  0.0027653  130.45  &lt; 2e-16 ***</t>
  </si>
  <si>
    <t xml:space="preserve">Lat_group2                -0.0041769  0.0017646   -2.37 0.017932 *  </t>
  </si>
  <si>
    <t>Lat_group3                -0.0295570  0.0041794   -7.07 1.53e-12 ***</t>
  </si>
  <si>
    <t>Temp_letB                  0.0234090  0.0020075   11.66  &lt; 2e-16 ***</t>
  </si>
  <si>
    <t>Temp_letC                  0.0358522  0.0021048   17.03  &lt; 2e-16 ***</t>
  </si>
  <si>
    <t>SexM                      -0.0063371  0.0018835   -3.36 0.000767 ***</t>
  </si>
  <si>
    <t xml:space="preserve">Lat_group2:Temp_letB      -0.0029579  0.0025396   -1.16 0.244141    </t>
  </si>
  <si>
    <t xml:space="preserve">Lat_group3:Temp_letB       0.0064814  0.0035787    1.81 0.070123 .  </t>
  </si>
  <si>
    <t xml:space="preserve">Lat_group2:Temp_letC       0.0059529  0.0027402    2.17 0.029822 *  </t>
  </si>
  <si>
    <t xml:space="preserve">Lat_group3:Temp_letC       0.0134563  0.0052584    2.56 0.010497 *  </t>
  </si>
  <si>
    <t xml:space="preserve">Lat_group2:SexM            0.0007504  0.0024111    0.31 0.755614    </t>
  </si>
  <si>
    <t xml:space="preserve">Lat_group3:SexM            0.0109664  0.0033364    3.29 0.001013 ** </t>
  </si>
  <si>
    <t xml:space="preserve">Temp_letB:SexM            -0.0020997  0.0027458   -0.76 0.444451    </t>
  </si>
  <si>
    <t xml:space="preserve">Temp_letC:SexM            -0.0058098  0.0028352   -2.05 0.040444 *  </t>
  </si>
  <si>
    <t xml:space="preserve">Lat_group2:Temp_letB:SexM -0.0022100  0.0035094   -0.63 0.528863    </t>
  </si>
  <si>
    <t xml:space="preserve">Lat_group3:Temp_letB:SexM -0.0031888  0.0049709   -0.64 0.521202    </t>
  </si>
  <si>
    <t xml:space="preserve">Lat_group2:Temp_letC:SexM  0.0008759  0.0037240    0.24 0.814054    </t>
  </si>
  <si>
    <t xml:space="preserve">Lat_group3:Temp_letC:SexM -0.0038803  0.0072888   -0.53 0.594471    </t>
  </si>
  <si>
    <t>Correlation matrix not shown by default, as p = 18 &gt; 12.</t>
  </si>
  <si>
    <t>Use print(x, correlation=TRUE)  or</t>
  </si>
  <si>
    <t xml:space="preserve">         vcov(x)         if you need it</t>
  </si>
  <si>
    <t>convergence code: 0</t>
  </si>
  <si>
    <t>Model failed to converge with max|grad| = 0.0153395 (tol = 0.001, component 1)</t>
  </si>
  <si>
    <t>Model is nearly unidentifiable: very large eigenvalue</t>
  </si>
  <si>
    <t xml:space="preserve"> - Rescale variables?</t>
  </si>
  <si>
    <t xml:space="preserve"> wl_anca&lt;-lm(Wing.length..mm.~Lat_group*Temp_let, data=survive)</t>
  </si>
  <si>
    <t>&gt; summary(wl_anca)</t>
  </si>
  <si>
    <t>lm(formula = Wing.length..mm. ~ Lat_group * Temp_let, data = survive)</t>
  </si>
  <si>
    <t xml:space="preserve">-0.42387 -0.08623 -0.00509  0.08113  0.42878 </t>
  </si>
  <si>
    <t xml:space="preserve">                      Estimate Std. Error t value Pr(&gt;|t|)    </t>
  </si>
  <si>
    <t>(Intercept)           2.764093   0.007190 384.454  &lt; 2e-16 ***</t>
  </si>
  <si>
    <t>Lat_group2            0.038773   0.009265   4.185 2.95e-05 ***</t>
  </si>
  <si>
    <t>Lat_group3            0.235237   0.013503  17.421  &lt; 2e-16 ***</t>
  </si>
  <si>
    <t>Temp_letB            -0.160860   0.010168 -15.821  &lt; 2e-16 ***</t>
  </si>
  <si>
    <t>Temp_letC            -0.227872   0.010309 -22.104  &lt; 2e-16 ***</t>
  </si>
  <si>
    <t xml:space="preserve">Lat_group2:Temp_letB  0.024366   0.013105   1.859 0.063101 .  </t>
  </si>
  <si>
    <t>Lat_group3:Temp_letB -0.066056   0.019356  -3.413 0.000653 ***</t>
  </si>
  <si>
    <t>Lat_group2:Temp_letC -0.047676   0.013551  -3.518 0.000442 ***</t>
  </si>
  <si>
    <t>Lat_group3:Temp_letC -0.124883   0.027198  -4.592 4.61e-06 ***</t>
  </si>
  <si>
    <t>Residual standard error: 0.1288 on 2570 degrees of freedom</t>
  </si>
  <si>
    <t xml:space="preserve">  (73 observations deleted due to missingness)</t>
  </si>
  <si>
    <t xml:space="preserve">Multiple R-squared:  0.489,     Adjusted R-squared:  0.4875 </t>
  </si>
  <si>
    <t>F-statistic: 307.5 on 8 and 2570 DF,  p-value: &lt; 2.2e-16</t>
  </si>
  <si>
    <t>&gt; al_anclsa&lt;-cld(lsmeans(wl_anca, c("Lat_group", "Temp_let")))</t>
  </si>
  <si>
    <t>&gt; al_anclsa</t>
  </si>
  <si>
    <t xml:space="preserve"> Lat_group Temp_let   lsmean          SE   df lower.CL upper.CL .group </t>
  </si>
  <si>
    <t xml:space="preserve"> 2         C        2.527319 0.006573477 2570 2.514429 2.540209  1     </t>
  </si>
  <si>
    <t xml:space="preserve"> 1         C        2.536221 0.007387950 2570 2.521734 2.550708  1     </t>
  </si>
  <si>
    <t xml:space="preserve"> 1         B        2.603234 0.007189658 2570 2.589136 2.617332   2    </t>
  </si>
  <si>
    <t xml:space="preserve"> 3         C        2.646576 0.022423519 2570 2.602606 2.690546   23   </t>
  </si>
  <si>
    <t xml:space="preserve"> 2         B        2.666373 0.005849111 2570 2.654903 2.677842    3   </t>
  </si>
  <si>
    <t xml:space="preserve"> 1         A        2.764093 0.007189658 2570 2.749995 2.778192     4  </t>
  </si>
  <si>
    <t xml:space="preserve"> 3         B        2.772415 0.011858227 2570 2.749163 2.795668     45 </t>
  </si>
  <si>
    <t xml:space="preserve"> 2         A        2.802867 0.005843090 2570 2.791409 2.814324      5 </t>
  </si>
  <si>
    <t xml:space="preserve"> 3         A        2.999331 0.011430333 2570 2.976917 3.021744       6</t>
  </si>
  <si>
    <t>summary(glmer(LarvRate~(1|Biome)+(1|State)+Lat_group*Temp_let, data=survive, family=Gamma))</t>
  </si>
  <si>
    <t>Formula: LarvRate ~ (1 | Biome) + (1 | State) + Lat_group * Temp_let</t>
  </si>
  <si>
    <t xml:space="preserve">-18536.8 -18466.2   9280.4 -18560.8     2640 </t>
  </si>
  <si>
    <t xml:space="preserve">-2.7466 -0.6880 -0.1983  0.5577  4.1085 </t>
  </si>
  <si>
    <t xml:space="preserve"> Groups   Name        Variance  Std.Dev.</t>
  </si>
  <si>
    <t xml:space="preserve"> State    (Intercept) 0.0002537 0.01593 </t>
  </si>
  <si>
    <t xml:space="preserve"> Biome    (Intercept) 0.0713834 0.26718 </t>
  </si>
  <si>
    <t xml:space="preserve"> Residual             0.0166674 0.12910 </t>
  </si>
  <si>
    <t>Number of obs: 2652, groups:  State, 4; Biome, 3</t>
  </si>
  <si>
    <t xml:space="preserve">                     Estimate Std. Error t value Pr(&gt;|z|)    </t>
  </si>
  <si>
    <t>(Intercept)           19.4887     0.5866   33.22  &lt; 2e-16 ***</t>
  </si>
  <si>
    <t>Lat_group2             2.1446     0.1790   11.98  &lt; 2e-16 ***</t>
  </si>
  <si>
    <t>Lat_group3             3.7857     0.8606    4.40 1.09e-05 ***</t>
  </si>
  <si>
    <t>Temp_letB             -2.6481     0.1666  -15.90  &lt; 2e-16 ***</t>
  </si>
  <si>
    <t>Temp_letC             -4.6891     0.1599  -29.32  &lt; 2e-16 ***</t>
  </si>
  <si>
    <t>Lat_group2:Temp_letB  -0.7480     0.2265   -3.30 0.000957 ***</t>
  </si>
  <si>
    <t>Lat_group3:Temp_letB  -1.7521     0.3766   -4.65 3.28e-06 ***</t>
  </si>
  <si>
    <t xml:space="preserve">Lat_group2:Temp_letC  -0.3748     0.2223   -1.69 0.091789 .  </t>
  </si>
  <si>
    <t>Lat_group3:Temp_letC  -2.4419     0.4690   -5.21 1.92e-07 ***</t>
  </si>
  <si>
    <t xml:space="preserve">            (Intr) Lt_gr2 Lt_gr3 Tmp_lB Tmp_lC L_2:T_B L_3:T_B L_2:T_C</t>
  </si>
  <si>
    <t xml:space="preserve">Lat_group2  -0.199                                                    </t>
  </si>
  <si>
    <t xml:space="preserve">Lat_group3  -0.679  0.135                                             </t>
  </si>
  <si>
    <t xml:space="preserve">Temp_letB   -0.164  0.538  0.111                                      </t>
  </si>
  <si>
    <t xml:space="preserve">Temp_letC   -0.171  0.561  0.116  0.603                               </t>
  </si>
  <si>
    <t xml:space="preserve">Lt_grp2:T_B  0.123 -0.741 -0.084 -0.735 -0.443                        </t>
  </si>
  <si>
    <t xml:space="preserve">Lt_grp3:T_B  0.071 -0.238 -0.256 -0.442 -0.266  0.325                 </t>
  </si>
  <si>
    <t xml:space="preserve">Lt_grp2:T_C  0.126 -0.755 -0.086 -0.434 -0.719  0.595   0.191         </t>
  </si>
  <si>
    <t xml:space="preserve">Lt_grp3:T_C  0.057 -0.191 -0.205 -0.205 -0.340  0.151   0.472   0.245 </t>
  </si>
  <si>
    <t>Model failed to converge with max|grad| = 0.355353 (tol = 0.001, component 1)</t>
  </si>
  <si>
    <t>Warning message:</t>
  </si>
  <si>
    <t>In checkConv(attr(opt, "derivs"), opt$par, ctrl = control$checkConv,  :</t>
  </si>
  <si>
    <t xml:space="preserve">  Model failed to converge with max|grad| = 0.355353 (tol = 0.001, component 1)</t>
  </si>
  <si>
    <t xml:space="preserve"> lr_fit1g1&lt;-glmer(LarvRate~(1|Biome)+(1|Family)+Lat_group*Temp_let, data=survive, family=Gamma)</t>
  </si>
  <si>
    <r>
      <t>Model failed to converge with max|grad| = 0.309752 (tol = 0.001, component 1)</t>
    </r>
    <r>
      <rPr>
        <sz val="10"/>
        <color rgb="FF0000FF"/>
        <rFont val="Lucida Console"/>
        <family val="3"/>
      </rPr>
      <t>&gt; summary(lr_fit1g1)</t>
    </r>
  </si>
  <si>
    <t>Formula: LarvRate ~ (1 | Biome) + (1 | Family) + Lat_group * Temp_let</t>
  </si>
  <si>
    <t xml:space="preserve">-18652.4 -18581.8   9338.2 -18676.4     2641 </t>
  </si>
  <si>
    <t xml:space="preserve">-2.7870 -0.7033 -0.1061  0.6470  4.3118 </t>
  </si>
  <si>
    <t xml:space="preserve"> Family   (Intercept) 0.17798  0.4219  </t>
  </si>
  <si>
    <t xml:space="preserve"> Biome    (Intercept) 0.14861  0.3855  </t>
  </si>
  <si>
    <t xml:space="preserve"> Residual             0.01589  0.1261  </t>
  </si>
  <si>
    <t>Number of obs: 2653, groups:  Family, 45; Biome, 3</t>
  </si>
  <si>
    <t>(Intercept)           20.0682     1.1569  17.347  &lt; 2e-16 ***</t>
  </si>
  <si>
    <t>Lat_group2             2.3162     0.1956  11.840  &lt; 2e-16 ***</t>
  </si>
  <si>
    <t xml:space="preserve">Lat_group3             3.2104     1.5526   2.068  0.03867 *  </t>
  </si>
  <si>
    <t>Temp_letB             -2.6174     0.1618 -16.178  &lt; 2e-16 ***</t>
  </si>
  <si>
    <t>Temp_letC             -4.6606     0.1554 -29.993  &lt; 2e-16 ***</t>
  </si>
  <si>
    <t>Lat_group2:Temp_letB  -0.7848     0.2200  -3.568  0.00036 ***</t>
  </si>
  <si>
    <t>Lat_group3:Temp_letB  -1.7290     0.3660  -4.724 2.31e-06 ***</t>
  </si>
  <si>
    <t xml:space="preserve">Lat_group2:Temp_letC  -0.4358     0.2160  -2.017  0.04366 *  </t>
  </si>
  <si>
    <t>Lat_group3:Temp_letC  -2.5368     0.4591  -5.526 3.27e-08 ***</t>
  </si>
  <si>
    <t xml:space="preserve">Lat_group2  -0.136                                                    </t>
  </si>
  <si>
    <t xml:space="preserve">Lat_group3  -0.716  0.066                                             </t>
  </si>
  <si>
    <t xml:space="preserve">Temp_letB   -0.078  0.482  0.059                                      </t>
  </si>
  <si>
    <t xml:space="preserve">Temp_letC   -0.082  0.505  0.061  0.604                               </t>
  </si>
  <si>
    <t xml:space="preserve">Lt_grp2:T_B  0.059 -0.661 -0.043 -0.735 -0.444                        </t>
  </si>
  <si>
    <t xml:space="preserve">Lt_grp3:T_B  0.036 -0.208 -0.140 -0.441 -0.266  0.325                 </t>
  </si>
  <si>
    <t xml:space="preserve">Lt_grp2:T_C  0.058 -0.672 -0.043 -0.434 -0.719  0.596   0.191         </t>
  </si>
  <si>
    <t xml:space="preserve">Lt_grp3:T_C  0.021 -0.176 -0.103 -0.204 -0.339  0.150   0.470   0.245 </t>
  </si>
  <si>
    <t>Model failed to converge with max|grad| = 0.309752 (tol = 0.001, component 1)</t>
  </si>
  <si>
    <t>&gt; lr_fit1g1a&lt;-glmer(LarvRate~(1|Biome)+(1|Family)+Lat_group, data=surva, family=Gamma)</t>
  </si>
  <si>
    <t>&gt; summary(lr_fit1g1a)</t>
  </si>
  <si>
    <t>Formula: LarvRate ~ (1 | Biome) + (1 | Family) + Lat_group</t>
  </si>
  <si>
    <t xml:space="preserve">   Data: surva</t>
  </si>
  <si>
    <t>Number of obs: 958, groups:  Family, 45; Biome, 3</t>
  </si>
  <si>
    <t>&gt; lr_fit1g1b&lt;-glmer(LarvRate~(1|Biome)+(1|Family)+Lat_group, data=survb, family=Gamma)</t>
  </si>
  <si>
    <t>&gt; summary(lr_fit1g1b)</t>
  </si>
  <si>
    <t xml:space="preserve">   Data: survb</t>
  </si>
  <si>
    <t>Number of obs: 956, groups:  Family, 45; Biome, 3</t>
  </si>
  <si>
    <t>&gt; lr_fit1g1c&lt;-glmer(LarvRate~(1|Biome)+(1|Family)+Lat_group, data=survc, family=Gamma)</t>
  </si>
  <si>
    <t>&gt; summary(lr_fit1g1c)</t>
  </si>
  <si>
    <t xml:space="preserve">   Data: survc</t>
  </si>
  <si>
    <t>Number of obs: 739, groups:  Family, 45; Biome, 3</t>
  </si>
  <si>
    <t xml:space="preserve"> -7302.8  -7273.6   3657.4  -7314.8      952 </t>
  </si>
  <si>
    <t xml:space="preserve">-3.1588 -0.6461 -0.0433  0.6936  4.0533 </t>
  </si>
  <si>
    <t xml:space="preserve"> Family   (Intercept) 0.36960  0.6079  </t>
  </si>
  <si>
    <t xml:space="preserve"> Biome    (Intercept) 0.05832  0.2415  </t>
  </si>
  <si>
    <t xml:space="preserve"> Residual             0.01136  0.1066  </t>
  </si>
  <si>
    <t>(Intercept)  18.7758     0.6416  29.263  &lt; 2e-16 ***</t>
  </si>
  <si>
    <t>Lat_group2    2.4383     0.2177  11.199  &lt; 2e-16 ***</t>
  </si>
  <si>
    <t>Lat_group3    4.6599     0.7351   6.339 2.31e-10 ***</t>
  </si>
  <si>
    <t xml:space="preserve">           (Intr) Lt_gr2</t>
  </si>
  <si>
    <t xml:space="preserve">Lat_group2 -0.424       </t>
  </si>
  <si>
    <t>Lat_group3 -0.703  0.255</t>
  </si>
  <si>
    <t xml:space="preserve"> -6654.2  -6625.1   3333.1  -6666.2      950 </t>
  </si>
  <si>
    <t xml:space="preserve">-2.4197 -0.7031 -0.0658  0.6360  3.8537 </t>
  </si>
  <si>
    <t xml:space="preserve"> Family   (Intercept) 0.28780  0.5365  </t>
  </si>
  <si>
    <t xml:space="preserve"> Biome    (Intercept) 0.17344  0.4165  </t>
  </si>
  <si>
    <t xml:space="preserve"> Residual             0.01621  0.1273  </t>
  </si>
  <si>
    <t>(Intercept)  17.4746     0.9464  18.463  &lt; 2e-16 ***</t>
  </si>
  <si>
    <t>Lat_group2    1.4196     0.2028   7.001 2.54e-12 ***</t>
  </si>
  <si>
    <t xml:space="preserve">Lat_group3    1.7032     1.2922   1.318    0.187    </t>
  </si>
  <si>
    <t xml:space="preserve">Lat_group2 -0.222       </t>
  </si>
  <si>
    <t>Lat_group3 -0.659  0.091</t>
  </si>
  <si>
    <t xml:space="preserve"> -4779.4  -4751.7   2395.7  -4791.4      733 </t>
  </si>
  <si>
    <t xml:space="preserve">-2.5198 -0.7066 -0.1311  0.6437  3.6874 </t>
  </si>
  <si>
    <t xml:space="preserve"> Family   (Intercept) 0.27293  0.5224  </t>
  </si>
  <si>
    <t xml:space="preserve"> Biome    (Intercept) 0.18516  0.4303  </t>
  </si>
  <si>
    <t xml:space="preserve"> Residual             0.02039  0.1428  </t>
  </si>
  <si>
    <t>(Intercept)  15.1991     0.9347  16.260   &lt;2e-16 ***</t>
  </si>
  <si>
    <t>Lat_group2    1.8595     0.2167   8.581   &lt;2e-16 ***</t>
  </si>
  <si>
    <t xml:space="preserve">Lat_group3    0.8941     1.2299   0.727    0.467    </t>
  </si>
  <si>
    <t xml:space="preserve">Lat_group2 -0.234       </t>
  </si>
  <si>
    <t>Lat_group3 -0.719  0.122</t>
  </si>
  <si>
    <t>&gt; ar_fit1g1a&lt;-glmer(AdRate~(1|Biome)+(1|Family)+Lat_group, data=surva, family=Gamma)</t>
  </si>
  <si>
    <t>&gt; summary(ar_fit1g1a)</t>
  </si>
  <si>
    <t>Formula: AdRate ~ (1 | Biome) + (1 | Family) + Lat_group</t>
  </si>
  <si>
    <t xml:space="preserve"> -7817.5  -7788.3   3914.8  -7829.5      952 </t>
  </si>
  <si>
    <t xml:space="preserve">-3.2539 -0.7151 -0.0135  0.6993  3.6360 </t>
  </si>
  <si>
    <t xml:space="preserve"> Family   (Intercept) 3.532e-01 5.943e-01</t>
  </si>
  <si>
    <t xml:space="preserve"> Biome    (Intercept) 8.249e-12 2.872e-06</t>
  </si>
  <si>
    <t xml:space="preserve"> Residual             8.667e-03 9.310e-02</t>
  </si>
  <si>
    <t>(Intercept)  20.9456     0.2292   91.39   &lt;2e-16 ***</t>
  </si>
  <si>
    <t>Lat_group2    2.7074     0.2041   13.26   &lt;2e-16 ***</t>
  </si>
  <si>
    <t>Lat_group3    5.5940     0.2648   21.12   &lt;2e-16 ***</t>
  </si>
  <si>
    <t xml:space="preserve">Lat_group2 -0.600       </t>
  </si>
  <si>
    <t>Lat_group3 -0.238  0.265</t>
  </si>
  <si>
    <t>&gt; ar_fit1g1b&lt;-glmer(AdRate~(1|Biome)+(1|Family)+Lat_group, data=survb, family=Gamma)</t>
  </si>
  <si>
    <t>&gt; summary(ar_fit1g1b)</t>
  </si>
  <si>
    <t xml:space="preserve"> -7007.3  -6978.1   3509.6  -7019.3      950 </t>
  </si>
  <si>
    <t xml:space="preserve">-2.2008 -0.6963 -0.0705  0.6539  3.6185 </t>
  </si>
  <si>
    <t xml:space="preserve"> Family   (Intercept) 0.29709  0.5451  </t>
  </si>
  <si>
    <t xml:space="preserve"> Biome    (Intercept) 0.17189  0.4146  </t>
  </si>
  <si>
    <t xml:space="preserve"> Residual             0.01387  0.1178  </t>
  </si>
  <si>
    <t>(Intercept)  19.3731     0.9446  20.509  &lt; 2e-16 ***</t>
  </si>
  <si>
    <t>Lat_group2    1.3864     0.2089   6.635 3.24e-11 ***</t>
  </si>
  <si>
    <t xml:space="preserve">Lat_group3    1.8610     1.2803   1.454    0.146    </t>
  </si>
  <si>
    <t xml:space="preserve">Lat_group2 -0.231       </t>
  </si>
  <si>
    <t>Lat_group3 -0.660  0.097</t>
  </si>
  <si>
    <t>&gt; ar_fit1g1c&lt;-glmer(AdRate~(1|Biome)+(1|Family)+Lat_group, data=survc, family=Gamma)</t>
  </si>
  <si>
    <t>&gt; summary(ar_fit1g1c)</t>
  </si>
  <si>
    <t xml:space="preserve"> -5017.1  -4989.5   2514.5  -5029.1      733 </t>
  </si>
  <si>
    <t xml:space="preserve">-2.5111 -0.6556 -0.1093  0.6054  3.5208 </t>
  </si>
  <si>
    <t xml:space="preserve"> Family   (Intercept) 0.27296  0.5225  </t>
  </si>
  <si>
    <t xml:space="preserve"> Biome    (Intercept) 0.16551  0.4068  </t>
  </si>
  <si>
    <t xml:space="preserve"> Residual             0.01773  0.1332  </t>
  </si>
  <si>
    <t>(Intercept)  16.6300     0.8808  18.881  &lt; 2e-16 ***</t>
  </si>
  <si>
    <t>Lat_group2    1.5710     0.2231   7.043 1.88e-12 ***</t>
  </si>
  <si>
    <t xml:space="preserve">Lat_group3    0.7354     1.1622   0.633    0.527    </t>
  </si>
  <si>
    <t xml:space="preserve">Lat_group2 -0.255       </t>
  </si>
  <si>
    <t>Lat_group3 -0.713  0.135</t>
  </si>
  <si>
    <t>&gt; al_fit1p1a&lt;-glmer(AL~(1|Biome)+(1|Family)+Lat_group, data=surva, family=poisson)</t>
  </si>
  <si>
    <t>&gt; summary(al_fit1p1a)</t>
  </si>
  <si>
    <t>Formula: AL ~ (1 | Biome) + (1 | Family) + Lat_group</t>
  </si>
  <si>
    <t xml:space="preserve">  3440.8   3465.2  -1715.4   3430.8      953 </t>
  </si>
  <si>
    <t xml:space="preserve">-2.17320 -0.33260 -0.03155  0.18527  1.50800 </t>
  </si>
  <si>
    <t xml:space="preserve"> Family (Intercept) 0.00000  0.0000  </t>
  </si>
  <si>
    <t xml:space="preserve"> Biome  (Intercept) 0.00282  0.0531  </t>
  </si>
  <si>
    <t>(Intercept)  1.49798    0.05542  27.031  &lt; 2e-16 ***</t>
  </si>
  <si>
    <t>Lat_group2  -0.15033    0.03688  -4.076 4.57e-05 ***</t>
  </si>
  <si>
    <t xml:space="preserve">Lat_group3   0.06006    0.08667   0.693    0.488    </t>
  </si>
  <si>
    <t xml:space="preserve">Lat_group2 -0.541       </t>
  </si>
  <si>
    <t>Lat_group3 -0.638  0.345</t>
  </si>
  <si>
    <t>&gt; al_fit1p1b&lt;-glmer(AL~(1|Biome)+(1|Family)+Lat_group, data=survb, family=poisson)</t>
  </si>
  <si>
    <t>&gt; summary(al_fit1p1b)</t>
  </si>
  <si>
    <t xml:space="preserve">  2963.0   2987.3  -1476.5   2953.0      951 </t>
  </si>
  <si>
    <t xml:space="preserve">-1.70054 -0.28992  0.06360  0.08413  1.26721 </t>
  </si>
  <si>
    <t xml:space="preserve"> Family (Intercept) 0.000000 0.00000 </t>
  </si>
  <si>
    <t xml:space="preserve"> Biome  (Intercept) 0.005389 0.07341 </t>
  </si>
  <si>
    <t>(Intercept)  0.98535    0.07196  13.693   &lt;2e-16 ***</t>
  </si>
  <si>
    <t xml:space="preserve">Lat_group2  -0.01185    0.04493  -0.264    0.792    </t>
  </si>
  <si>
    <t xml:space="preserve">Lat_group3  -0.02397    0.11684  -0.205    0.837    </t>
  </si>
  <si>
    <t xml:space="preserve">Lat_group2 -0.509       </t>
  </si>
  <si>
    <t>Lat_group3 -0.615  0.313</t>
  </si>
  <si>
    <t>&gt; al_fit1p1c&lt;-glmer(AL~(1|Biome)+(1|Family)+Lat_group, data=survc, family=poisson)</t>
  </si>
  <si>
    <t>&gt; summary(al_fit1p1c)</t>
  </si>
  <si>
    <t xml:space="preserve">  1986.3   2009.3   -988.2   1976.3      734 </t>
  </si>
  <si>
    <t xml:space="preserve">-1.41878 -0.00912 -0.00912  0.17831  0.93140 </t>
  </si>
  <si>
    <t xml:space="preserve"> Family (Intercept) 0        0       </t>
  </si>
  <si>
    <t xml:space="preserve"> Biome  (Intercept) 0        0       </t>
  </si>
  <si>
    <t>(Intercept)  0.69960    0.04010  17.448   &lt;2e-16 ***</t>
  </si>
  <si>
    <t xml:space="preserve">Lat_group2  -0.13245    0.05510  -2.404   0.0162 *  </t>
  </si>
  <si>
    <t xml:space="preserve">Lat_group3  -0.03722    0.13127  -0.284   0.7768    </t>
  </si>
  <si>
    <t xml:space="preserve">Lat_group2 -0.728       </t>
  </si>
  <si>
    <t>Lat_group3 -0.305  0.222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</si>
</sst>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Lucida Sans"/>
      <family val="2"/>
    </font>
    <font>
      <b/>
      <sz val="10"/>
      <color rgb="FF000000"/>
      <name val="Lucida Sans"/>
      <family val="2"/>
    </font>
    <font>
      <sz val="8"/>
      <color rgb="FF000000"/>
      <name val="Lucida Sans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000000"/>
      <name val="Calibri"/>
      <family val="2"/>
      <scheme val="minor"/>
    </font>
    <font>
      <sz val="10"/>
      <color rgb="FFC5060B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applyBorder="1"/>
    <xf numFmtId="0" fontId="1" fillId="0" borderId="0" xfId="0" applyFont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4" borderId="2" xfId="0" applyFill="1" applyBorder="1"/>
    <xf numFmtId="0" fontId="1" fillId="0" borderId="2" xfId="0" applyFont="1" applyBorder="1"/>
    <xf numFmtId="11" fontId="0" fillId="0" borderId="2" xfId="0" applyNumberFormat="1" applyBorder="1"/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/>
    <xf numFmtId="0" fontId="7" fillId="3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E63" sqref="E6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s="59"/>
      <c r="C3" s="1" t="s">
        <v>1</v>
      </c>
      <c r="D3" s="1" t="s">
        <v>3</v>
      </c>
      <c r="E3" s="1"/>
      <c r="F3" s="61"/>
      <c r="G3" s="61"/>
    </row>
    <row r="4" spans="1:7" ht="15.75" thickBot="1" x14ac:dyDescent="0.3">
      <c r="B4" s="60"/>
      <c r="C4" s="2" t="s">
        <v>2</v>
      </c>
      <c r="D4" s="2" t="s">
        <v>2</v>
      </c>
      <c r="E4" s="2"/>
      <c r="F4" s="62"/>
      <c r="G4" s="62"/>
    </row>
    <row r="5" spans="1:7" x14ac:dyDescent="0.25">
      <c r="B5" s="20" t="s">
        <v>4</v>
      </c>
      <c r="C5" s="21">
        <v>31</v>
      </c>
      <c r="D5" s="21">
        <v>-19593.95</v>
      </c>
      <c r="E5" s="4"/>
      <c r="F5" s="5" t="s">
        <v>12</v>
      </c>
      <c r="G5" s="5"/>
    </row>
    <row r="6" spans="1:7" x14ac:dyDescent="0.25">
      <c r="B6" s="3" t="s">
        <v>5</v>
      </c>
      <c r="C6" s="4">
        <v>3</v>
      </c>
      <c r="D6" s="4">
        <v>-18775.09</v>
      </c>
      <c r="E6" s="4"/>
      <c r="F6" s="5" t="s">
        <v>13</v>
      </c>
      <c r="G6" s="5"/>
    </row>
    <row r="7" spans="1:7" x14ac:dyDescent="0.25">
      <c r="B7" s="3" t="s">
        <v>6</v>
      </c>
      <c r="C7" s="4">
        <v>7</v>
      </c>
      <c r="D7" s="4">
        <v>-18777.57</v>
      </c>
      <c r="E7" s="4"/>
      <c r="F7" s="5" t="s">
        <v>14</v>
      </c>
      <c r="G7" s="5"/>
    </row>
    <row r="8" spans="1:7" x14ac:dyDescent="0.25">
      <c r="B8" s="20" t="s">
        <v>7</v>
      </c>
      <c r="C8" s="21">
        <v>15</v>
      </c>
      <c r="D8" s="21">
        <v>-19603.990000000002</v>
      </c>
      <c r="E8" s="4"/>
      <c r="F8" s="5" t="s">
        <v>15</v>
      </c>
      <c r="G8" s="5"/>
    </row>
    <row r="9" spans="1:7" x14ac:dyDescent="0.25">
      <c r="B9" s="3" t="s">
        <v>8</v>
      </c>
      <c r="C9" s="4">
        <v>7</v>
      </c>
      <c r="D9" s="4">
        <v>-19259.490000000002</v>
      </c>
      <c r="E9" s="4"/>
      <c r="F9" s="5" t="s">
        <v>16</v>
      </c>
      <c r="G9" s="5"/>
    </row>
    <row r="10" spans="1:7" x14ac:dyDescent="0.25">
      <c r="B10" s="3" t="s">
        <v>9</v>
      </c>
      <c r="C10" s="4">
        <v>15</v>
      </c>
      <c r="D10" s="4">
        <v>-19264.95</v>
      </c>
      <c r="E10" s="4"/>
      <c r="F10" s="5" t="s">
        <v>17</v>
      </c>
      <c r="G10" s="5"/>
    </row>
    <row r="11" spans="1:7" x14ac:dyDescent="0.25">
      <c r="B11" s="3" t="s">
        <v>10</v>
      </c>
      <c r="C11" s="4">
        <v>19</v>
      </c>
      <c r="D11" s="4">
        <v>-19539.009999999998</v>
      </c>
      <c r="E11" s="4"/>
      <c r="F11" s="5" t="s">
        <v>18</v>
      </c>
      <c r="G11" s="5"/>
    </row>
    <row r="12" spans="1:7" x14ac:dyDescent="0.25">
      <c r="B12" s="6" t="s">
        <v>11</v>
      </c>
      <c r="C12" s="7">
        <v>9</v>
      </c>
      <c r="D12" s="7">
        <v>-19537.669999999998</v>
      </c>
      <c r="E12" s="7"/>
      <c r="F12" t="s">
        <v>19</v>
      </c>
    </row>
    <row r="17" spans="2:7" x14ac:dyDescent="0.25">
      <c r="B17" s="9"/>
      <c r="C17" s="10" t="s">
        <v>3</v>
      </c>
      <c r="D17" s="57"/>
      <c r="E17" s="14"/>
      <c r="F17" s="57"/>
      <c r="G17" s="8" t="s">
        <v>36</v>
      </c>
    </row>
    <row r="18" spans="2:7" x14ac:dyDescent="0.25">
      <c r="B18" s="10" t="s">
        <v>1</v>
      </c>
      <c r="C18" s="11" t="s">
        <v>2</v>
      </c>
      <c r="D18" s="57"/>
      <c r="E18" s="14"/>
      <c r="F18" s="57"/>
      <c r="G18" s="8"/>
    </row>
    <row r="19" spans="2:7" ht="15.75" thickBot="1" x14ac:dyDescent="0.3">
      <c r="B19" s="12" t="s">
        <v>2</v>
      </c>
      <c r="C19" s="13"/>
      <c r="D19" s="58"/>
      <c r="E19" s="19"/>
      <c r="F19" s="58"/>
      <c r="G19" s="8"/>
    </row>
    <row r="20" spans="2:7" x14ac:dyDescent="0.25">
      <c r="B20" s="22" t="s">
        <v>20</v>
      </c>
      <c r="C20" s="23">
        <v>31</v>
      </c>
      <c r="D20" s="23">
        <v>-19593.95</v>
      </c>
      <c r="E20" s="17"/>
      <c r="F20" s="18" t="s">
        <v>28</v>
      </c>
      <c r="G20" s="18"/>
    </row>
    <row r="21" spans="2:7" x14ac:dyDescent="0.25">
      <c r="B21" s="16" t="s">
        <v>21</v>
      </c>
      <c r="C21" s="17">
        <v>3</v>
      </c>
      <c r="D21" s="17">
        <v>-18775.09</v>
      </c>
      <c r="E21" s="17"/>
      <c r="F21" s="18" t="s">
        <v>29</v>
      </c>
      <c r="G21" s="18"/>
    </row>
    <row r="22" spans="2:7" x14ac:dyDescent="0.25">
      <c r="B22" s="16" t="s">
        <v>22</v>
      </c>
      <c r="C22" s="17">
        <v>7</v>
      </c>
      <c r="D22" s="17">
        <v>-18777.57</v>
      </c>
      <c r="E22" s="17"/>
      <c r="F22" s="18" t="s">
        <v>30</v>
      </c>
      <c r="G22" s="18"/>
    </row>
    <row r="23" spans="2:7" x14ac:dyDescent="0.25">
      <c r="B23" s="22" t="s">
        <v>23</v>
      </c>
      <c r="C23" s="23">
        <v>15</v>
      </c>
      <c r="D23" s="23">
        <v>-19603.990000000002</v>
      </c>
      <c r="E23" s="17"/>
      <c r="F23" s="18" t="s">
        <v>31</v>
      </c>
      <c r="G23" s="18"/>
    </row>
    <row r="24" spans="2:7" x14ac:dyDescent="0.25">
      <c r="B24" s="16" t="s">
        <v>24</v>
      </c>
      <c r="C24" s="17">
        <v>7</v>
      </c>
      <c r="D24" s="17">
        <v>-19259.490000000002</v>
      </c>
      <c r="E24" s="17"/>
      <c r="F24" s="18" t="s">
        <v>32</v>
      </c>
      <c r="G24" s="18"/>
    </row>
    <row r="25" spans="2:7" x14ac:dyDescent="0.25">
      <c r="B25" s="16" t="s">
        <v>25</v>
      </c>
      <c r="C25" s="17">
        <v>15</v>
      </c>
      <c r="D25" s="17">
        <v>-19264.95</v>
      </c>
      <c r="E25" s="17"/>
      <c r="F25" s="18" t="s">
        <v>33</v>
      </c>
      <c r="G25" s="18"/>
    </row>
    <row r="26" spans="2:7" x14ac:dyDescent="0.25">
      <c r="B26" s="16" t="s">
        <v>26</v>
      </c>
      <c r="C26" s="17">
        <v>19</v>
      </c>
      <c r="D26" s="17">
        <v>-19539.009999999998</v>
      </c>
      <c r="E26" s="17"/>
      <c r="F26" s="18" t="s">
        <v>34</v>
      </c>
      <c r="G26" s="18"/>
    </row>
    <row r="27" spans="2:7" x14ac:dyDescent="0.25">
      <c r="B27" s="16" t="s">
        <v>27</v>
      </c>
      <c r="C27" s="17">
        <v>9</v>
      </c>
      <c r="D27" s="17">
        <v>-19537.669999999998</v>
      </c>
      <c r="E27" s="17"/>
      <c r="F27" s="8" t="s">
        <v>35</v>
      </c>
      <c r="G27" s="8"/>
    </row>
    <row r="31" spans="2:7" x14ac:dyDescent="0.25">
      <c r="B31" s="8"/>
      <c r="C31" s="8"/>
      <c r="D31" s="8"/>
      <c r="E31" s="8"/>
      <c r="F31" s="8"/>
      <c r="G31" s="8" t="s">
        <v>53</v>
      </c>
    </row>
    <row r="32" spans="2:7" x14ac:dyDescent="0.25">
      <c r="B32" s="55"/>
      <c r="C32" s="10" t="s">
        <v>1</v>
      </c>
      <c r="D32" s="10" t="s">
        <v>3</v>
      </c>
      <c r="E32" s="10"/>
      <c r="F32" s="57"/>
      <c r="G32" s="57"/>
    </row>
    <row r="33" spans="2:7" ht="15.75" thickBot="1" x14ac:dyDescent="0.3">
      <c r="B33" s="56"/>
      <c r="C33" s="12" t="s">
        <v>2</v>
      </c>
      <c r="D33" s="12" t="s">
        <v>2</v>
      </c>
      <c r="E33" s="12"/>
      <c r="F33" s="58"/>
      <c r="G33" s="58"/>
    </row>
    <row r="34" spans="2:7" x14ac:dyDescent="0.25">
      <c r="B34" s="22" t="s">
        <v>37</v>
      </c>
      <c r="C34" s="23">
        <v>45</v>
      </c>
      <c r="D34" s="23">
        <v>-19715.310000000001</v>
      </c>
      <c r="E34" s="17"/>
      <c r="F34" s="18" t="s">
        <v>45</v>
      </c>
      <c r="G34" s="18"/>
    </row>
    <row r="35" spans="2:7" x14ac:dyDescent="0.25">
      <c r="B35" s="16" t="s">
        <v>38</v>
      </c>
      <c r="C35" s="17">
        <v>4</v>
      </c>
      <c r="D35" s="17">
        <v>-18837.509999999998</v>
      </c>
      <c r="E35" s="17"/>
      <c r="F35" s="18" t="s">
        <v>46</v>
      </c>
      <c r="G35" s="18"/>
    </row>
    <row r="36" spans="2:7" x14ac:dyDescent="0.25">
      <c r="B36" s="16" t="s">
        <v>39</v>
      </c>
      <c r="C36" s="17">
        <v>9</v>
      </c>
      <c r="D36" s="17">
        <v>-18839.13</v>
      </c>
      <c r="E36" s="17"/>
      <c r="F36" s="18" t="s">
        <v>47</v>
      </c>
      <c r="G36" s="18"/>
    </row>
    <row r="37" spans="2:7" x14ac:dyDescent="0.25">
      <c r="B37" s="22" t="s">
        <v>40</v>
      </c>
      <c r="C37" s="23">
        <v>22</v>
      </c>
      <c r="D37" s="23">
        <v>-19721.63</v>
      </c>
      <c r="E37" s="17"/>
      <c r="F37" s="18" t="s">
        <v>48</v>
      </c>
      <c r="G37" s="18"/>
    </row>
    <row r="38" spans="2:7" x14ac:dyDescent="0.25">
      <c r="B38" s="16" t="s">
        <v>41</v>
      </c>
      <c r="C38" s="17">
        <v>10</v>
      </c>
      <c r="D38" s="17">
        <v>-19348.650000000001</v>
      </c>
      <c r="E38" s="17"/>
      <c r="F38" s="18" t="s">
        <v>49</v>
      </c>
      <c r="G38" s="18"/>
    </row>
    <row r="39" spans="2:7" x14ac:dyDescent="0.25">
      <c r="B39" s="16" t="s">
        <v>42</v>
      </c>
      <c r="C39" s="17">
        <v>21</v>
      </c>
      <c r="D39" s="17">
        <v>-19356.91</v>
      </c>
      <c r="E39" s="17"/>
      <c r="F39" s="18" t="s">
        <v>50</v>
      </c>
      <c r="G39" s="18"/>
    </row>
    <row r="40" spans="2:7" x14ac:dyDescent="0.25">
      <c r="B40" s="16" t="s">
        <v>43</v>
      </c>
      <c r="C40" s="17">
        <v>27</v>
      </c>
      <c r="D40" s="17">
        <v>-19658.46</v>
      </c>
      <c r="E40" s="17"/>
      <c r="F40" s="18" t="s">
        <v>51</v>
      </c>
      <c r="G40" s="18"/>
    </row>
    <row r="41" spans="2:7" x14ac:dyDescent="0.25">
      <c r="B41" s="16" t="s">
        <v>44</v>
      </c>
      <c r="C41" s="17">
        <v>13</v>
      </c>
      <c r="D41" s="17">
        <v>-19654.77</v>
      </c>
      <c r="E41" s="17"/>
      <c r="F41" s="8" t="s">
        <v>52</v>
      </c>
      <c r="G41" s="8"/>
    </row>
    <row r="45" spans="2:7" x14ac:dyDescent="0.25">
      <c r="B45" s="8"/>
      <c r="C45" s="8"/>
      <c r="D45" s="8"/>
      <c r="E45" s="8"/>
      <c r="F45" s="8"/>
      <c r="G45" t="s">
        <v>65</v>
      </c>
    </row>
    <row r="46" spans="2:7" x14ac:dyDescent="0.25">
      <c r="B46" s="63"/>
      <c r="C46" s="10" t="s">
        <v>1</v>
      </c>
      <c r="D46" s="10" t="s">
        <v>3</v>
      </c>
      <c r="E46" s="57"/>
      <c r="F46" s="57"/>
    </row>
    <row r="47" spans="2:7" ht="15.75" thickBot="1" x14ac:dyDescent="0.3">
      <c r="B47" s="64"/>
      <c r="C47" s="12" t="s">
        <v>2</v>
      </c>
      <c r="D47" s="12" t="s">
        <v>2</v>
      </c>
      <c r="E47" s="58"/>
      <c r="F47" s="58"/>
    </row>
    <row r="48" spans="2:7" x14ac:dyDescent="0.25">
      <c r="B48" s="16" t="s">
        <v>57</v>
      </c>
      <c r="C48" s="17">
        <v>30</v>
      </c>
      <c r="D48" s="17">
        <v>344.24349999999998</v>
      </c>
      <c r="E48" s="18"/>
      <c r="F48" s="18" t="s">
        <v>66</v>
      </c>
    </row>
    <row r="49" spans="2:7" x14ac:dyDescent="0.25">
      <c r="B49" s="16" t="s">
        <v>58</v>
      </c>
      <c r="C49" s="17">
        <v>2</v>
      </c>
      <c r="D49" s="17">
        <v>288.2013</v>
      </c>
      <c r="E49" s="18"/>
      <c r="F49" s="18" t="s">
        <v>67</v>
      </c>
    </row>
    <row r="50" spans="2:7" x14ac:dyDescent="0.25">
      <c r="B50" s="16" t="s">
        <v>59</v>
      </c>
      <c r="C50" s="17">
        <v>6</v>
      </c>
      <c r="D50" s="17">
        <v>296.202</v>
      </c>
      <c r="E50" s="18"/>
      <c r="F50" s="18" t="s">
        <v>68</v>
      </c>
    </row>
    <row r="51" spans="2:7" x14ac:dyDescent="0.25">
      <c r="B51" s="16" t="s">
        <v>60</v>
      </c>
      <c r="C51" s="17">
        <v>14</v>
      </c>
      <c r="D51" s="17">
        <v>312.24259999999998</v>
      </c>
      <c r="E51" s="18"/>
      <c r="F51" s="18" t="s">
        <v>69</v>
      </c>
    </row>
    <row r="52" spans="2:7" x14ac:dyDescent="0.25">
      <c r="B52" s="16" t="s">
        <v>61</v>
      </c>
      <c r="C52" s="17">
        <v>6</v>
      </c>
      <c r="D52" s="17">
        <v>296.22559999999999</v>
      </c>
      <c r="E52" s="18"/>
      <c r="F52" s="18" t="s">
        <v>70</v>
      </c>
    </row>
    <row r="53" spans="2:7" x14ac:dyDescent="0.25">
      <c r="B53" s="16" t="s">
        <v>62</v>
      </c>
      <c r="C53" s="17">
        <v>14</v>
      </c>
      <c r="D53" s="17">
        <v>312.22669999999999</v>
      </c>
      <c r="E53" s="18"/>
      <c r="F53" s="18" t="s">
        <v>71</v>
      </c>
    </row>
    <row r="54" spans="2:7" x14ac:dyDescent="0.25">
      <c r="B54" s="16" t="s">
        <v>63</v>
      </c>
      <c r="C54" s="17">
        <v>18</v>
      </c>
      <c r="D54" s="17">
        <v>320.2396</v>
      </c>
      <c r="E54" s="18"/>
      <c r="F54" s="18" t="s">
        <v>72</v>
      </c>
    </row>
    <row r="55" spans="2:7" x14ac:dyDescent="0.25">
      <c r="B55" s="16" t="s">
        <v>64</v>
      </c>
      <c r="C55" s="17">
        <v>8</v>
      </c>
      <c r="D55" s="17">
        <v>300.23869999999999</v>
      </c>
      <c r="E55" s="8"/>
      <c r="F55" s="8" t="s">
        <v>73</v>
      </c>
    </row>
    <row r="60" spans="2:7" x14ac:dyDescent="0.25">
      <c r="B60" s="59"/>
      <c r="C60" s="1" t="s">
        <v>1</v>
      </c>
      <c r="D60" s="1" t="s">
        <v>3</v>
      </c>
      <c r="E60" s="61"/>
      <c r="F60" s="61"/>
      <c r="G60" t="s">
        <v>82</v>
      </c>
    </row>
    <row r="61" spans="2:7" ht="15.75" thickBot="1" x14ac:dyDescent="0.3">
      <c r="B61" s="60"/>
      <c r="C61" s="2" t="s">
        <v>2</v>
      </c>
      <c r="D61" s="2" t="s">
        <v>2</v>
      </c>
      <c r="E61" s="62"/>
      <c r="F61" s="62"/>
    </row>
    <row r="62" spans="2:7" x14ac:dyDescent="0.25">
      <c r="B62" s="3" t="s">
        <v>74</v>
      </c>
      <c r="C62" s="4">
        <v>30</v>
      </c>
      <c r="D62" s="4">
        <v>344.24349999999998</v>
      </c>
      <c r="E62" s="5"/>
      <c r="F62" s="18" t="s">
        <v>66</v>
      </c>
    </row>
    <row r="63" spans="2:7" x14ac:dyDescent="0.25">
      <c r="B63" s="3" t="s">
        <v>75</v>
      </c>
      <c r="C63" s="4">
        <v>2</v>
      </c>
      <c r="D63" s="4">
        <v>288.2013</v>
      </c>
      <c r="E63" s="5"/>
      <c r="F63" s="18" t="s">
        <v>67</v>
      </c>
    </row>
    <row r="64" spans="2:7" x14ac:dyDescent="0.25">
      <c r="B64" s="3" t="s">
        <v>76</v>
      </c>
      <c r="C64" s="4">
        <v>6</v>
      </c>
      <c r="D64" s="4">
        <v>296.202</v>
      </c>
      <c r="E64" s="5"/>
      <c r="F64" s="18" t="s">
        <v>68</v>
      </c>
    </row>
    <row r="65" spans="2:6" x14ac:dyDescent="0.25">
      <c r="B65" s="3" t="s">
        <v>77</v>
      </c>
      <c r="C65" s="4">
        <v>14</v>
      </c>
      <c r="D65" s="4">
        <v>312.24259999999998</v>
      </c>
      <c r="E65" s="5"/>
      <c r="F65" s="18" t="s">
        <v>69</v>
      </c>
    </row>
    <row r="66" spans="2:6" x14ac:dyDescent="0.25">
      <c r="B66" s="3" t="s">
        <v>78</v>
      </c>
      <c r="C66" s="4">
        <v>6</v>
      </c>
      <c r="D66" s="4">
        <v>296.22559999999999</v>
      </c>
      <c r="E66" s="5"/>
      <c r="F66" s="18" t="s">
        <v>70</v>
      </c>
    </row>
    <row r="67" spans="2:6" x14ac:dyDescent="0.25">
      <c r="B67" s="3" t="s">
        <v>79</v>
      </c>
      <c r="C67" s="4">
        <v>14</v>
      </c>
      <c r="D67" s="4">
        <v>312.22669999999999</v>
      </c>
      <c r="E67" s="5"/>
      <c r="F67" s="18" t="s">
        <v>71</v>
      </c>
    </row>
    <row r="68" spans="2:6" x14ac:dyDescent="0.25">
      <c r="B68" s="3" t="s">
        <v>80</v>
      </c>
      <c r="C68" s="4">
        <v>18</v>
      </c>
      <c r="D68" s="4">
        <v>320.2396</v>
      </c>
      <c r="E68" s="5"/>
      <c r="F68" s="18" t="s">
        <v>72</v>
      </c>
    </row>
    <row r="69" spans="2:6" x14ac:dyDescent="0.25">
      <c r="B69" s="6" t="s">
        <v>81</v>
      </c>
      <c r="C69" s="7">
        <v>8</v>
      </c>
      <c r="D69" s="7">
        <v>300.23869999999999</v>
      </c>
      <c r="F69" s="8" t="s">
        <v>73</v>
      </c>
    </row>
  </sheetData>
  <mergeCells count="14">
    <mergeCell ref="B46:B47"/>
    <mergeCell ref="E46:E47"/>
    <mergeCell ref="F46:F47"/>
    <mergeCell ref="B60:B61"/>
    <mergeCell ref="E60:E61"/>
    <mergeCell ref="F60:F61"/>
    <mergeCell ref="B32:B33"/>
    <mergeCell ref="F32:F33"/>
    <mergeCell ref="G32:G33"/>
    <mergeCell ref="B3:B4"/>
    <mergeCell ref="F3:F4"/>
    <mergeCell ref="G3:G4"/>
    <mergeCell ref="D17:D19"/>
    <mergeCell ref="F17:F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workbookViewId="0">
      <selection sqref="A1:A99"/>
    </sheetView>
  </sheetViews>
  <sheetFormatPr defaultRowHeight="15" x14ac:dyDescent="0.25"/>
  <sheetData>
    <row r="1" spans="1:1" x14ac:dyDescent="0.25">
      <c r="A1" s="25" t="s">
        <v>1022</v>
      </c>
    </row>
    <row r="2" spans="1:1" x14ac:dyDescent="0.25">
      <c r="A2" s="42" t="s">
        <v>1023</v>
      </c>
    </row>
    <row r="3" spans="1:1" x14ac:dyDescent="0.25">
      <c r="A3" s="27" t="s">
        <v>547</v>
      </c>
    </row>
    <row r="4" spans="1:1" x14ac:dyDescent="0.25">
      <c r="A4" s="27" t="s">
        <v>548</v>
      </c>
    </row>
    <row r="5" spans="1:1" x14ac:dyDescent="0.25">
      <c r="A5" s="27" t="s">
        <v>1024</v>
      </c>
    </row>
    <row r="6" spans="1:1" x14ac:dyDescent="0.25">
      <c r="A6" s="27" t="s">
        <v>1025</v>
      </c>
    </row>
    <row r="7" spans="1:1" x14ac:dyDescent="0.25">
      <c r="A7" s="26"/>
    </row>
    <row r="8" spans="1:1" x14ac:dyDescent="0.25">
      <c r="A8" s="27" t="s">
        <v>551</v>
      </c>
    </row>
    <row r="9" spans="1:1" x14ac:dyDescent="0.25">
      <c r="A9" s="27" t="s">
        <v>1035</v>
      </c>
    </row>
    <row r="10" spans="1:1" x14ac:dyDescent="0.25">
      <c r="A10" s="26"/>
    </row>
    <row r="11" spans="1:1" x14ac:dyDescent="0.25">
      <c r="A11" s="27" t="s">
        <v>553</v>
      </c>
    </row>
    <row r="12" spans="1:1" x14ac:dyDescent="0.25">
      <c r="A12" s="27" t="s">
        <v>554</v>
      </c>
    </row>
    <row r="13" spans="1:1" x14ac:dyDescent="0.25">
      <c r="A13" s="27" t="s">
        <v>1036</v>
      </c>
    </row>
    <row r="14" spans="1:1" x14ac:dyDescent="0.25">
      <c r="A14" s="26"/>
    </row>
    <row r="15" spans="1:1" x14ac:dyDescent="0.25">
      <c r="A15" s="27" t="s">
        <v>556</v>
      </c>
    </row>
    <row r="16" spans="1:1" x14ac:dyDescent="0.25">
      <c r="A16" s="27" t="s">
        <v>557</v>
      </c>
    </row>
    <row r="17" spans="1:1" x14ac:dyDescent="0.25">
      <c r="A17" s="27" t="s">
        <v>1037</v>
      </c>
    </row>
    <row r="18" spans="1:1" x14ac:dyDescent="0.25">
      <c r="A18" s="27" t="s">
        <v>1038</v>
      </c>
    </row>
    <row r="19" spans="1:1" x14ac:dyDescent="0.25">
      <c r="A19" s="27" t="s">
        <v>1039</v>
      </c>
    </row>
    <row r="20" spans="1:1" x14ac:dyDescent="0.25">
      <c r="A20" s="27" t="s">
        <v>1026</v>
      </c>
    </row>
    <row r="21" spans="1:1" x14ac:dyDescent="0.25">
      <c r="A21" s="26"/>
    </row>
    <row r="22" spans="1:1" x14ac:dyDescent="0.25">
      <c r="A22" s="27" t="s">
        <v>562</v>
      </c>
    </row>
    <row r="23" spans="1:1" x14ac:dyDescent="0.25">
      <c r="A23" s="27" t="s">
        <v>563</v>
      </c>
    </row>
    <row r="24" spans="1:1" x14ac:dyDescent="0.25">
      <c r="A24" s="27" t="s">
        <v>1040</v>
      </c>
    </row>
    <row r="25" spans="1:1" x14ac:dyDescent="0.25">
      <c r="A25" s="27" t="s">
        <v>1041</v>
      </c>
    </row>
    <row r="26" spans="1:1" x14ac:dyDescent="0.25">
      <c r="A26" s="27" t="s">
        <v>1042</v>
      </c>
    </row>
    <row r="27" spans="1:1" x14ac:dyDescent="0.25">
      <c r="A27" s="27" t="s">
        <v>55</v>
      </c>
    </row>
    <row r="28" spans="1:1" x14ac:dyDescent="0.25">
      <c r="A28" s="27" t="s">
        <v>56</v>
      </c>
    </row>
    <row r="29" spans="1:1" x14ac:dyDescent="0.25">
      <c r="A29" s="26"/>
    </row>
    <row r="30" spans="1:1" x14ac:dyDescent="0.25">
      <c r="A30" s="27" t="s">
        <v>569</v>
      </c>
    </row>
    <row r="31" spans="1:1" x14ac:dyDescent="0.25">
      <c r="A31" s="27" t="s">
        <v>1043</v>
      </c>
    </row>
    <row r="32" spans="1:1" x14ac:dyDescent="0.25">
      <c r="A32" s="27" t="s">
        <v>1044</v>
      </c>
    </row>
    <row r="33" spans="1:1" x14ac:dyDescent="0.25">
      <c r="A33" s="27" t="s">
        <v>1045</v>
      </c>
    </row>
    <row r="34" spans="1:1" x14ac:dyDescent="0.25">
      <c r="A34" s="42" t="s">
        <v>1027</v>
      </c>
    </row>
    <row r="35" spans="1:1" x14ac:dyDescent="0.25">
      <c r="A35" s="42" t="s">
        <v>1028</v>
      </c>
    </row>
    <row r="36" spans="1:1" x14ac:dyDescent="0.25">
      <c r="A36" s="27" t="s">
        <v>547</v>
      </c>
    </row>
    <row r="37" spans="1:1" x14ac:dyDescent="0.25">
      <c r="A37" s="27" t="s">
        <v>548</v>
      </c>
    </row>
    <row r="38" spans="1:1" x14ac:dyDescent="0.25">
      <c r="A38" s="27" t="s">
        <v>1024</v>
      </c>
    </row>
    <row r="39" spans="1:1" x14ac:dyDescent="0.25">
      <c r="A39" s="27" t="s">
        <v>1029</v>
      </c>
    </row>
    <row r="40" spans="1:1" x14ac:dyDescent="0.25">
      <c r="A40" s="26"/>
    </row>
    <row r="41" spans="1:1" x14ac:dyDescent="0.25">
      <c r="A41" s="27" t="s">
        <v>551</v>
      </c>
    </row>
    <row r="42" spans="1:1" x14ac:dyDescent="0.25">
      <c r="A42" s="27" t="s">
        <v>1046</v>
      </c>
    </row>
    <row r="43" spans="1:1" x14ac:dyDescent="0.25">
      <c r="A43" s="26"/>
    </row>
    <row r="44" spans="1:1" x14ac:dyDescent="0.25">
      <c r="A44" s="27" t="s">
        <v>553</v>
      </c>
    </row>
    <row r="45" spans="1:1" x14ac:dyDescent="0.25">
      <c r="A45" s="27" t="s">
        <v>554</v>
      </c>
    </row>
    <row r="46" spans="1:1" x14ac:dyDescent="0.25">
      <c r="A46" s="27" t="s">
        <v>1047</v>
      </c>
    </row>
    <row r="47" spans="1:1" x14ac:dyDescent="0.25">
      <c r="A47" s="26"/>
    </row>
    <row r="48" spans="1:1" x14ac:dyDescent="0.25">
      <c r="A48" s="27" t="s">
        <v>556</v>
      </c>
    </row>
    <row r="49" spans="1:1" x14ac:dyDescent="0.25">
      <c r="A49" s="27" t="s">
        <v>557</v>
      </c>
    </row>
    <row r="50" spans="1:1" x14ac:dyDescent="0.25">
      <c r="A50" s="27" t="s">
        <v>1048</v>
      </c>
    </row>
    <row r="51" spans="1:1" x14ac:dyDescent="0.25">
      <c r="A51" s="27" t="s">
        <v>1049</v>
      </c>
    </row>
    <row r="52" spans="1:1" x14ac:dyDescent="0.25">
      <c r="A52" s="27" t="s">
        <v>1050</v>
      </c>
    </row>
    <row r="53" spans="1:1" x14ac:dyDescent="0.25">
      <c r="A53" s="27" t="s">
        <v>1030</v>
      </c>
    </row>
    <row r="54" spans="1:1" x14ac:dyDescent="0.25">
      <c r="A54" s="26"/>
    </row>
    <row r="55" spans="1:1" x14ac:dyDescent="0.25">
      <c r="A55" s="27" t="s">
        <v>562</v>
      </c>
    </row>
    <row r="56" spans="1:1" x14ac:dyDescent="0.25">
      <c r="A56" s="27" t="s">
        <v>563</v>
      </c>
    </row>
    <row r="57" spans="1:1" x14ac:dyDescent="0.25">
      <c r="A57" s="27" t="s">
        <v>1051</v>
      </c>
    </row>
    <row r="58" spans="1:1" x14ac:dyDescent="0.25">
      <c r="A58" s="27" t="s">
        <v>1052</v>
      </c>
    </row>
    <row r="59" spans="1:1" x14ac:dyDescent="0.25">
      <c r="A59" s="27" t="s">
        <v>1053</v>
      </c>
    </row>
    <row r="60" spans="1:1" x14ac:dyDescent="0.25">
      <c r="A60" s="27" t="s">
        <v>55</v>
      </c>
    </row>
    <row r="61" spans="1:1" x14ac:dyDescent="0.25">
      <c r="A61" s="27" t="s">
        <v>56</v>
      </c>
    </row>
    <row r="62" spans="1:1" x14ac:dyDescent="0.25">
      <c r="A62" s="26"/>
    </row>
    <row r="63" spans="1:1" x14ac:dyDescent="0.25">
      <c r="A63" s="27" t="s">
        <v>569</v>
      </c>
    </row>
    <row r="64" spans="1:1" x14ac:dyDescent="0.25">
      <c r="A64" s="27" t="s">
        <v>1043</v>
      </c>
    </row>
    <row r="65" spans="1:1" x14ac:dyDescent="0.25">
      <c r="A65" s="27" t="s">
        <v>1054</v>
      </c>
    </row>
    <row r="66" spans="1:1" x14ac:dyDescent="0.25">
      <c r="A66" s="27" t="s">
        <v>1055</v>
      </c>
    </row>
    <row r="67" spans="1:1" x14ac:dyDescent="0.25">
      <c r="A67" s="42" t="s">
        <v>1031</v>
      </c>
    </row>
    <row r="68" spans="1:1" x14ac:dyDescent="0.25">
      <c r="A68" s="42" t="s">
        <v>1032</v>
      </c>
    </row>
    <row r="69" spans="1:1" x14ac:dyDescent="0.25">
      <c r="A69" s="27" t="s">
        <v>547</v>
      </c>
    </row>
    <row r="70" spans="1:1" x14ac:dyDescent="0.25">
      <c r="A70" s="27" t="s">
        <v>548</v>
      </c>
    </row>
    <row r="71" spans="1:1" x14ac:dyDescent="0.25">
      <c r="A71" s="27" t="s">
        <v>1024</v>
      </c>
    </row>
    <row r="72" spans="1:1" x14ac:dyDescent="0.25">
      <c r="A72" s="27" t="s">
        <v>1033</v>
      </c>
    </row>
    <row r="73" spans="1:1" x14ac:dyDescent="0.25">
      <c r="A73" s="26"/>
    </row>
    <row r="74" spans="1:1" x14ac:dyDescent="0.25">
      <c r="A74" s="27" t="s">
        <v>551</v>
      </c>
    </row>
    <row r="75" spans="1:1" x14ac:dyDescent="0.25">
      <c r="A75" s="27" t="s">
        <v>1056</v>
      </c>
    </row>
    <row r="76" spans="1:1" x14ac:dyDescent="0.25">
      <c r="A76" s="26"/>
    </row>
    <row r="77" spans="1:1" x14ac:dyDescent="0.25">
      <c r="A77" s="27" t="s">
        <v>553</v>
      </c>
    </row>
    <row r="78" spans="1:1" x14ac:dyDescent="0.25">
      <c r="A78" s="27" t="s">
        <v>554</v>
      </c>
    </row>
    <row r="79" spans="1:1" x14ac:dyDescent="0.25">
      <c r="A79" s="27" t="s">
        <v>1057</v>
      </c>
    </row>
    <row r="80" spans="1:1" x14ac:dyDescent="0.25">
      <c r="A80" s="26"/>
    </row>
    <row r="81" spans="1:1" x14ac:dyDescent="0.25">
      <c r="A81" s="27" t="s">
        <v>556</v>
      </c>
    </row>
    <row r="82" spans="1:1" x14ac:dyDescent="0.25">
      <c r="A82" s="27" t="s">
        <v>557</v>
      </c>
    </row>
    <row r="83" spans="1:1" x14ac:dyDescent="0.25">
      <c r="A83" s="27" t="s">
        <v>1058</v>
      </c>
    </row>
    <row r="84" spans="1:1" x14ac:dyDescent="0.25">
      <c r="A84" s="27" t="s">
        <v>1059</v>
      </c>
    </row>
    <row r="85" spans="1:1" x14ac:dyDescent="0.25">
      <c r="A85" s="27" t="s">
        <v>1060</v>
      </c>
    </row>
    <row r="86" spans="1:1" x14ac:dyDescent="0.25">
      <c r="A86" s="27" t="s">
        <v>1034</v>
      </c>
    </row>
    <row r="87" spans="1:1" x14ac:dyDescent="0.25">
      <c r="A87" s="26"/>
    </row>
    <row r="88" spans="1:1" x14ac:dyDescent="0.25">
      <c r="A88" s="27" t="s">
        <v>562</v>
      </c>
    </row>
    <row r="89" spans="1:1" x14ac:dyDescent="0.25">
      <c r="A89" s="27" t="s">
        <v>563</v>
      </c>
    </row>
    <row r="90" spans="1:1" x14ac:dyDescent="0.25">
      <c r="A90" s="27" t="s">
        <v>1061</v>
      </c>
    </row>
    <row r="91" spans="1:1" x14ac:dyDescent="0.25">
      <c r="A91" s="27" t="s">
        <v>1062</v>
      </c>
    </row>
    <row r="92" spans="1:1" x14ac:dyDescent="0.25">
      <c r="A92" s="27" t="s">
        <v>1063</v>
      </c>
    </row>
    <row r="93" spans="1:1" x14ac:dyDescent="0.25">
      <c r="A93" s="27" t="s">
        <v>55</v>
      </c>
    </row>
    <row r="94" spans="1:1" x14ac:dyDescent="0.25">
      <c r="A94" s="27" t="s">
        <v>56</v>
      </c>
    </row>
    <row r="95" spans="1:1" x14ac:dyDescent="0.25">
      <c r="A95" s="26"/>
    </row>
    <row r="96" spans="1:1" x14ac:dyDescent="0.25">
      <c r="A96" s="27" t="s">
        <v>569</v>
      </c>
    </row>
    <row r="97" spans="1:1" x14ac:dyDescent="0.25">
      <c r="A97" s="27" t="s">
        <v>1043</v>
      </c>
    </row>
    <row r="98" spans="1:1" x14ac:dyDescent="0.25">
      <c r="A98" s="27" t="s">
        <v>1064</v>
      </c>
    </row>
    <row r="99" spans="1:1" x14ac:dyDescent="0.25">
      <c r="A99" s="27" t="s">
        <v>1065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43" workbookViewId="0">
      <selection sqref="A1:A99"/>
    </sheetView>
  </sheetViews>
  <sheetFormatPr defaultRowHeight="15" x14ac:dyDescent="0.25"/>
  <sheetData>
    <row r="1" spans="1:1" x14ac:dyDescent="0.25">
      <c r="A1" s="25" t="s">
        <v>1066</v>
      </c>
    </row>
    <row r="2" spans="1:1" x14ac:dyDescent="0.25">
      <c r="A2" s="42" t="s">
        <v>1067</v>
      </c>
    </row>
    <row r="3" spans="1:1" x14ac:dyDescent="0.25">
      <c r="A3" s="27" t="s">
        <v>547</v>
      </c>
    </row>
    <row r="4" spans="1:1" x14ac:dyDescent="0.25">
      <c r="A4" s="27" t="s">
        <v>548</v>
      </c>
    </row>
    <row r="5" spans="1:1" x14ac:dyDescent="0.25">
      <c r="A5" s="27" t="s">
        <v>1068</v>
      </c>
    </row>
    <row r="6" spans="1:1" x14ac:dyDescent="0.25">
      <c r="A6" s="27" t="s">
        <v>1025</v>
      </c>
    </row>
    <row r="7" spans="1:1" x14ac:dyDescent="0.25">
      <c r="A7" s="26"/>
    </row>
    <row r="8" spans="1:1" x14ac:dyDescent="0.25">
      <c r="A8" s="27" t="s">
        <v>551</v>
      </c>
    </row>
    <row r="9" spans="1:1" x14ac:dyDescent="0.25">
      <c r="A9" s="27" t="s">
        <v>1069</v>
      </c>
    </row>
    <row r="10" spans="1:1" x14ac:dyDescent="0.25">
      <c r="A10" s="26"/>
    </row>
    <row r="11" spans="1:1" x14ac:dyDescent="0.25">
      <c r="A11" s="27" t="s">
        <v>553</v>
      </c>
    </row>
    <row r="12" spans="1:1" x14ac:dyDescent="0.25">
      <c r="A12" s="27" t="s">
        <v>554</v>
      </c>
    </row>
    <row r="13" spans="1:1" x14ac:dyDescent="0.25">
      <c r="A13" s="27" t="s">
        <v>1070</v>
      </c>
    </row>
    <row r="14" spans="1:1" x14ac:dyDescent="0.25">
      <c r="A14" s="26"/>
    </row>
    <row r="15" spans="1:1" x14ac:dyDescent="0.25">
      <c r="A15" s="27" t="s">
        <v>556</v>
      </c>
    </row>
    <row r="16" spans="1:1" x14ac:dyDescent="0.25">
      <c r="A16" s="27" t="s">
        <v>902</v>
      </c>
    </row>
    <row r="17" spans="1:1" x14ac:dyDescent="0.25">
      <c r="A17" s="27" t="s">
        <v>1071</v>
      </c>
    </row>
    <row r="18" spans="1:1" x14ac:dyDescent="0.25">
      <c r="A18" s="27" t="s">
        <v>1072</v>
      </c>
    </row>
    <row r="19" spans="1:1" x14ac:dyDescent="0.25">
      <c r="A19" s="27" t="s">
        <v>1073</v>
      </c>
    </row>
    <row r="20" spans="1:1" x14ac:dyDescent="0.25">
      <c r="A20" s="27" t="s">
        <v>1026</v>
      </c>
    </row>
    <row r="21" spans="1:1" x14ac:dyDescent="0.25">
      <c r="A21" s="26"/>
    </row>
    <row r="22" spans="1:1" x14ac:dyDescent="0.25">
      <c r="A22" s="27" t="s">
        <v>562</v>
      </c>
    </row>
    <row r="23" spans="1:1" x14ac:dyDescent="0.25">
      <c r="A23" s="27" t="s">
        <v>563</v>
      </c>
    </row>
    <row r="24" spans="1:1" x14ac:dyDescent="0.25">
      <c r="A24" s="27" t="s">
        <v>1074</v>
      </c>
    </row>
    <row r="25" spans="1:1" x14ac:dyDescent="0.25">
      <c r="A25" s="27" t="s">
        <v>1075</v>
      </c>
    </row>
    <row r="26" spans="1:1" x14ac:dyDescent="0.25">
      <c r="A26" s="27" t="s">
        <v>1076</v>
      </c>
    </row>
    <row r="27" spans="1:1" x14ac:dyDescent="0.25">
      <c r="A27" s="27" t="s">
        <v>55</v>
      </c>
    </row>
    <row r="28" spans="1:1" x14ac:dyDescent="0.25">
      <c r="A28" s="27" t="s">
        <v>56</v>
      </c>
    </row>
    <row r="29" spans="1:1" x14ac:dyDescent="0.25">
      <c r="A29" s="26"/>
    </row>
    <row r="30" spans="1:1" x14ac:dyDescent="0.25">
      <c r="A30" s="27" t="s">
        <v>569</v>
      </c>
    </row>
    <row r="31" spans="1:1" x14ac:dyDescent="0.25">
      <c r="A31" s="27" t="s">
        <v>1043</v>
      </c>
    </row>
    <row r="32" spans="1:1" x14ac:dyDescent="0.25">
      <c r="A32" s="27" t="s">
        <v>1077</v>
      </c>
    </row>
    <row r="33" spans="1:1" x14ac:dyDescent="0.25">
      <c r="A33" s="27" t="s">
        <v>1078</v>
      </c>
    </row>
    <row r="34" spans="1:1" x14ac:dyDescent="0.25">
      <c r="A34" s="42" t="s">
        <v>1079</v>
      </c>
    </row>
    <row r="35" spans="1:1" x14ac:dyDescent="0.25">
      <c r="A35" s="42" t="s">
        <v>1080</v>
      </c>
    </row>
    <row r="36" spans="1:1" x14ac:dyDescent="0.25">
      <c r="A36" s="27" t="s">
        <v>547</v>
      </c>
    </row>
    <row r="37" spans="1:1" x14ac:dyDescent="0.25">
      <c r="A37" s="27" t="s">
        <v>548</v>
      </c>
    </row>
    <row r="38" spans="1:1" x14ac:dyDescent="0.25">
      <c r="A38" s="27" t="s">
        <v>1068</v>
      </c>
    </row>
    <row r="39" spans="1:1" x14ac:dyDescent="0.25">
      <c r="A39" s="27" t="s">
        <v>1029</v>
      </c>
    </row>
    <row r="40" spans="1:1" x14ac:dyDescent="0.25">
      <c r="A40" s="26"/>
    </row>
    <row r="41" spans="1:1" x14ac:dyDescent="0.25">
      <c r="A41" s="27" t="s">
        <v>551</v>
      </c>
    </row>
    <row r="42" spans="1:1" x14ac:dyDescent="0.25">
      <c r="A42" s="27" t="s">
        <v>1081</v>
      </c>
    </row>
    <row r="43" spans="1:1" x14ac:dyDescent="0.25">
      <c r="A43" s="26"/>
    </row>
    <row r="44" spans="1:1" x14ac:dyDescent="0.25">
      <c r="A44" s="27" t="s">
        <v>553</v>
      </c>
    </row>
    <row r="45" spans="1:1" x14ac:dyDescent="0.25">
      <c r="A45" s="27" t="s">
        <v>554</v>
      </c>
    </row>
    <row r="46" spans="1:1" x14ac:dyDescent="0.25">
      <c r="A46" s="27" t="s">
        <v>1082</v>
      </c>
    </row>
    <row r="47" spans="1:1" x14ac:dyDescent="0.25">
      <c r="A47" s="26"/>
    </row>
    <row r="48" spans="1:1" x14ac:dyDescent="0.25">
      <c r="A48" s="27" t="s">
        <v>556</v>
      </c>
    </row>
    <row r="49" spans="1:1" x14ac:dyDescent="0.25">
      <c r="A49" s="27" t="s">
        <v>557</v>
      </c>
    </row>
    <row r="50" spans="1:1" x14ac:dyDescent="0.25">
      <c r="A50" s="27" t="s">
        <v>1083</v>
      </c>
    </row>
    <row r="51" spans="1:1" x14ac:dyDescent="0.25">
      <c r="A51" s="27" t="s">
        <v>1084</v>
      </c>
    </row>
    <row r="52" spans="1:1" x14ac:dyDescent="0.25">
      <c r="A52" s="27" t="s">
        <v>1085</v>
      </c>
    </row>
    <row r="53" spans="1:1" x14ac:dyDescent="0.25">
      <c r="A53" s="27" t="s">
        <v>1030</v>
      </c>
    </row>
    <row r="54" spans="1:1" x14ac:dyDescent="0.25">
      <c r="A54" s="26"/>
    </row>
    <row r="55" spans="1:1" x14ac:dyDescent="0.25">
      <c r="A55" s="27" t="s">
        <v>562</v>
      </c>
    </row>
    <row r="56" spans="1:1" x14ac:dyDescent="0.25">
      <c r="A56" s="27" t="s">
        <v>563</v>
      </c>
    </row>
    <row r="57" spans="1:1" x14ac:dyDescent="0.25">
      <c r="A57" s="27" t="s">
        <v>1086</v>
      </c>
    </row>
    <row r="58" spans="1:1" x14ac:dyDescent="0.25">
      <c r="A58" s="27" t="s">
        <v>1087</v>
      </c>
    </row>
    <row r="59" spans="1:1" x14ac:dyDescent="0.25">
      <c r="A59" s="27" t="s">
        <v>1088</v>
      </c>
    </row>
    <row r="60" spans="1:1" x14ac:dyDescent="0.25">
      <c r="A60" s="27" t="s">
        <v>55</v>
      </c>
    </row>
    <row r="61" spans="1:1" x14ac:dyDescent="0.25">
      <c r="A61" s="27" t="s">
        <v>56</v>
      </c>
    </row>
    <row r="62" spans="1:1" x14ac:dyDescent="0.25">
      <c r="A62" s="26"/>
    </row>
    <row r="63" spans="1:1" x14ac:dyDescent="0.25">
      <c r="A63" s="27" t="s">
        <v>569</v>
      </c>
    </row>
    <row r="64" spans="1:1" x14ac:dyDescent="0.25">
      <c r="A64" s="27" t="s">
        <v>1043</v>
      </c>
    </row>
    <row r="65" spans="1:1" x14ac:dyDescent="0.25">
      <c r="A65" s="27" t="s">
        <v>1089</v>
      </c>
    </row>
    <row r="66" spans="1:1" x14ac:dyDescent="0.25">
      <c r="A66" s="27" t="s">
        <v>1090</v>
      </c>
    </row>
    <row r="67" spans="1:1" x14ac:dyDescent="0.25">
      <c r="A67" s="42" t="s">
        <v>1091</v>
      </c>
    </row>
    <row r="68" spans="1:1" x14ac:dyDescent="0.25">
      <c r="A68" s="42" t="s">
        <v>1092</v>
      </c>
    </row>
    <row r="69" spans="1:1" x14ac:dyDescent="0.25">
      <c r="A69" s="27" t="s">
        <v>547</v>
      </c>
    </row>
    <row r="70" spans="1:1" x14ac:dyDescent="0.25">
      <c r="A70" s="27" t="s">
        <v>548</v>
      </c>
    </row>
    <row r="71" spans="1:1" x14ac:dyDescent="0.25">
      <c r="A71" s="27" t="s">
        <v>1068</v>
      </c>
    </row>
    <row r="72" spans="1:1" x14ac:dyDescent="0.25">
      <c r="A72" s="27" t="s">
        <v>1033</v>
      </c>
    </row>
    <row r="73" spans="1:1" x14ac:dyDescent="0.25">
      <c r="A73" s="26"/>
    </row>
    <row r="74" spans="1:1" x14ac:dyDescent="0.25">
      <c r="A74" s="27" t="s">
        <v>551</v>
      </c>
    </row>
    <row r="75" spans="1:1" x14ac:dyDescent="0.25">
      <c r="A75" s="27" t="s">
        <v>1093</v>
      </c>
    </row>
    <row r="76" spans="1:1" x14ac:dyDescent="0.25">
      <c r="A76" s="26"/>
    </row>
    <row r="77" spans="1:1" x14ac:dyDescent="0.25">
      <c r="A77" s="27" t="s">
        <v>553</v>
      </c>
    </row>
    <row r="78" spans="1:1" x14ac:dyDescent="0.25">
      <c r="A78" s="27" t="s">
        <v>554</v>
      </c>
    </row>
    <row r="79" spans="1:1" x14ac:dyDescent="0.25">
      <c r="A79" s="27" t="s">
        <v>1094</v>
      </c>
    </row>
    <row r="80" spans="1:1" x14ac:dyDescent="0.25">
      <c r="A80" s="26"/>
    </row>
    <row r="81" spans="1:1" x14ac:dyDescent="0.25">
      <c r="A81" s="27" t="s">
        <v>556</v>
      </c>
    </row>
    <row r="82" spans="1:1" x14ac:dyDescent="0.25">
      <c r="A82" s="27" t="s">
        <v>557</v>
      </c>
    </row>
    <row r="83" spans="1:1" x14ac:dyDescent="0.25">
      <c r="A83" s="27" t="s">
        <v>1095</v>
      </c>
    </row>
    <row r="84" spans="1:1" x14ac:dyDescent="0.25">
      <c r="A84" s="27" t="s">
        <v>1096</v>
      </c>
    </row>
    <row r="85" spans="1:1" x14ac:dyDescent="0.25">
      <c r="A85" s="27" t="s">
        <v>1097</v>
      </c>
    </row>
    <row r="86" spans="1:1" x14ac:dyDescent="0.25">
      <c r="A86" s="27" t="s">
        <v>1034</v>
      </c>
    </row>
    <row r="87" spans="1:1" x14ac:dyDescent="0.25">
      <c r="A87" s="26"/>
    </row>
    <row r="88" spans="1:1" x14ac:dyDescent="0.25">
      <c r="A88" s="27" t="s">
        <v>562</v>
      </c>
    </row>
    <row r="89" spans="1:1" x14ac:dyDescent="0.25">
      <c r="A89" s="27" t="s">
        <v>563</v>
      </c>
    </row>
    <row r="90" spans="1:1" x14ac:dyDescent="0.25">
      <c r="A90" s="27" t="s">
        <v>1098</v>
      </c>
    </row>
    <row r="91" spans="1:1" x14ac:dyDescent="0.25">
      <c r="A91" s="27" t="s">
        <v>1099</v>
      </c>
    </row>
    <row r="92" spans="1:1" x14ac:dyDescent="0.25">
      <c r="A92" s="27" t="s">
        <v>1100</v>
      </c>
    </row>
    <row r="93" spans="1:1" x14ac:dyDescent="0.25">
      <c r="A93" s="27" t="s">
        <v>55</v>
      </c>
    </row>
    <row r="94" spans="1:1" x14ac:dyDescent="0.25">
      <c r="A94" s="27" t="s">
        <v>56</v>
      </c>
    </row>
    <row r="95" spans="1:1" x14ac:dyDescent="0.25">
      <c r="A95" s="26"/>
    </row>
    <row r="96" spans="1:1" x14ac:dyDescent="0.25">
      <c r="A96" s="27" t="s">
        <v>569</v>
      </c>
    </row>
    <row r="97" spans="1:1" x14ac:dyDescent="0.25">
      <c r="A97" s="27" t="s">
        <v>1043</v>
      </c>
    </row>
    <row r="98" spans="1:1" x14ac:dyDescent="0.25">
      <c r="A98" s="27" t="s">
        <v>1101</v>
      </c>
    </row>
    <row r="99" spans="1:1" x14ac:dyDescent="0.25">
      <c r="A99" s="27" t="s">
        <v>1102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tabSelected="1" topLeftCell="A64" workbookViewId="0">
      <selection activeCell="O25" sqref="O25"/>
    </sheetView>
  </sheetViews>
  <sheetFormatPr defaultRowHeight="15" x14ac:dyDescent="0.25"/>
  <sheetData>
    <row r="1" spans="1:1" x14ac:dyDescent="0.25">
      <c r="A1" s="25" t="s">
        <v>1103</v>
      </c>
    </row>
    <row r="2" spans="1:1" x14ac:dyDescent="0.25">
      <c r="A2" s="42" t="s">
        <v>1104</v>
      </c>
    </row>
    <row r="3" spans="1:1" x14ac:dyDescent="0.25">
      <c r="A3" s="27" t="s">
        <v>547</v>
      </c>
    </row>
    <row r="4" spans="1:1" x14ac:dyDescent="0.25">
      <c r="A4" s="27" t="s">
        <v>876</v>
      </c>
    </row>
    <row r="5" spans="1:1" x14ac:dyDescent="0.25">
      <c r="A5" s="27" t="s">
        <v>1105</v>
      </c>
    </row>
    <row r="6" spans="1:1" x14ac:dyDescent="0.25">
      <c r="A6" s="27" t="s">
        <v>1025</v>
      </c>
    </row>
    <row r="7" spans="1:1" x14ac:dyDescent="0.25">
      <c r="A7" s="26"/>
    </row>
    <row r="8" spans="1:1" x14ac:dyDescent="0.25">
      <c r="A8" s="27" t="s">
        <v>551</v>
      </c>
    </row>
    <row r="9" spans="1:1" x14ac:dyDescent="0.25">
      <c r="A9" s="27" t="s">
        <v>1106</v>
      </c>
    </row>
    <row r="10" spans="1:1" x14ac:dyDescent="0.25">
      <c r="A10" s="26"/>
    </row>
    <row r="11" spans="1:1" x14ac:dyDescent="0.25">
      <c r="A11" s="27" t="s">
        <v>553</v>
      </c>
    </row>
    <row r="12" spans="1:1" x14ac:dyDescent="0.25">
      <c r="A12" s="27" t="s">
        <v>879</v>
      </c>
    </row>
    <row r="13" spans="1:1" x14ac:dyDescent="0.25">
      <c r="A13" s="27" t="s">
        <v>1107</v>
      </c>
    </row>
    <row r="14" spans="1:1" x14ac:dyDescent="0.25">
      <c r="A14" s="26"/>
    </row>
    <row r="15" spans="1:1" x14ac:dyDescent="0.25">
      <c r="A15" s="27" t="s">
        <v>556</v>
      </c>
    </row>
    <row r="16" spans="1:1" x14ac:dyDescent="0.25">
      <c r="A16" s="27" t="s">
        <v>881</v>
      </c>
    </row>
    <row r="17" spans="1:1" x14ac:dyDescent="0.25">
      <c r="A17" s="27" t="s">
        <v>1108</v>
      </c>
    </row>
    <row r="18" spans="1:1" x14ac:dyDescent="0.25">
      <c r="A18" s="27" t="s">
        <v>1109</v>
      </c>
    </row>
    <row r="19" spans="1:1" x14ac:dyDescent="0.25">
      <c r="A19" s="27" t="s">
        <v>1026</v>
      </c>
    </row>
    <row r="20" spans="1:1" x14ac:dyDescent="0.25">
      <c r="A20" s="26"/>
    </row>
    <row r="21" spans="1:1" x14ac:dyDescent="0.25">
      <c r="A21" s="27" t="s">
        <v>562</v>
      </c>
    </row>
    <row r="22" spans="1:1" x14ac:dyDescent="0.25">
      <c r="A22" s="27" t="s">
        <v>884</v>
      </c>
    </row>
    <row r="23" spans="1:1" x14ac:dyDescent="0.25">
      <c r="A23" s="27" t="s">
        <v>1110</v>
      </c>
    </row>
    <row r="24" spans="1:1" x14ac:dyDescent="0.25">
      <c r="A24" s="27" t="s">
        <v>1111</v>
      </c>
    </row>
    <row r="25" spans="1:1" x14ac:dyDescent="0.25">
      <c r="A25" s="27" t="s">
        <v>1112</v>
      </c>
    </row>
    <row r="26" spans="1:1" x14ac:dyDescent="0.25">
      <c r="A26" s="27" t="s">
        <v>55</v>
      </c>
    </row>
    <row r="27" spans="1:1" x14ac:dyDescent="0.25">
      <c r="A27" s="27" t="s">
        <v>56</v>
      </c>
    </row>
    <row r="28" spans="1:1" x14ac:dyDescent="0.25">
      <c r="A28" s="26"/>
    </row>
    <row r="29" spans="1:1" x14ac:dyDescent="0.25">
      <c r="A29" s="27" t="s">
        <v>569</v>
      </c>
    </row>
    <row r="30" spans="1:1" x14ac:dyDescent="0.25">
      <c r="A30" s="27" t="s">
        <v>1043</v>
      </c>
    </row>
    <row r="31" spans="1:1" x14ac:dyDescent="0.25">
      <c r="A31" s="27" t="s">
        <v>1113</v>
      </c>
    </row>
    <row r="32" spans="1:1" x14ac:dyDescent="0.25">
      <c r="A32" s="27" t="s">
        <v>1114</v>
      </c>
    </row>
    <row r="33" spans="1:1" x14ac:dyDescent="0.25">
      <c r="A33" s="42" t="s">
        <v>1115</v>
      </c>
    </row>
    <row r="34" spans="1:1" x14ac:dyDescent="0.25">
      <c r="A34" s="42" t="s">
        <v>1116</v>
      </c>
    </row>
    <row r="35" spans="1:1" x14ac:dyDescent="0.25">
      <c r="A35" s="27" t="s">
        <v>547</v>
      </c>
    </row>
    <row r="36" spans="1:1" x14ac:dyDescent="0.25">
      <c r="A36" s="27" t="s">
        <v>876</v>
      </c>
    </row>
    <row r="37" spans="1:1" x14ac:dyDescent="0.25">
      <c r="A37" s="27" t="s">
        <v>1105</v>
      </c>
    </row>
    <row r="38" spans="1:1" x14ac:dyDescent="0.25">
      <c r="A38" s="27" t="s">
        <v>1029</v>
      </c>
    </row>
    <row r="39" spans="1:1" x14ac:dyDescent="0.25">
      <c r="A39" s="26"/>
    </row>
    <row r="40" spans="1:1" x14ac:dyDescent="0.25">
      <c r="A40" s="27" t="s">
        <v>551</v>
      </c>
    </row>
    <row r="41" spans="1:1" x14ac:dyDescent="0.25">
      <c r="A41" s="27" t="s">
        <v>1117</v>
      </c>
    </row>
    <row r="42" spans="1:1" x14ac:dyDescent="0.25">
      <c r="A42" s="26"/>
    </row>
    <row r="43" spans="1:1" x14ac:dyDescent="0.25">
      <c r="A43" s="27" t="s">
        <v>553</v>
      </c>
    </row>
    <row r="44" spans="1:1" x14ac:dyDescent="0.25">
      <c r="A44" s="27" t="s">
        <v>879</v>
      </c>
    </row>
    <row r="45" spans="1:1" x14ac:dyDescent="0.25">
      <c r="A45" s="27" t="s">
        <v>1118</v>
      </c>
    </row>
    <row r="46" spans="1:1" x14ac:dyDescent="0.25">
      <c r="A46" s="26"/>
    </row>
    <row r="47" spans="1:1" x14ac:dyDescent="0.25">
      <c r="A47" s="27" t="s">
        <v>556</v>
      </c>
    </row>
    <row r="48" spans="1:1" x14ac:dyDescent="0.25">
      <c r="A48" s="27" t="s">
        <v>881</v>
      </c>
    </row>
    <row r="49" spans="1:1" x14ac:dyDescent="0.25">
      <c r="A49" s="27" t="s">
        <v>1119</v>
      </c>
    </row>
    <row r="50" spans="1:1" x14ac:dyDescent="0.25">
      <c r="A50" s="27" t="s">
        <v>1120</v>
      </c>
    </row>
    <row r="51" spans="1:1" x14ac:dyDescent="0.25">
      <c r="A51" s="27" t="s">
        <v>1030</v>
      </c>
    </row>
    <row r="52" spans="1:1" x14ac:dyDescent="0.25">
      <c r="A52" s="26"/>
    </row>
    <row r="53" spans="1:1" x14ac:dyDescent="0.25">
      <c r="A53" s="27" t="s">
        <v>562</v>
      </c>
    </row>
    <row r="54" spans="1:1" x14ac:dyDescent="0.25">
      <c r="A54" s="27" t="s">
        <v>884</v>
      </c>
    </row>
    <row r="55" spans="1:1" x14ac:dyDescent="0.25">
      <c r="A55" s="27" t="s">
        <v>1121</v>
      </c>
    </row>
    <row r="56" spans="1:1" x14ac:dyDescent="0.25">
      <c r="A56" s="27" t="s">
        <v>1122</v>
      </c>
    </row>
    <row r="57" spans="1:1" x14ac:dyDescent="0.25">
      <c r="A57" s="27" t="s">
        <v>1123</v>
      </c>
    </row>
    <row r="58" spans="1:1" x14ac:dyDescent="0.25">
      <c r="A58" s="27" t="s">
        <v>55</v>
      </c>
    </row>
    <row r="59" spans="1:1" x14ac:dyDescent="0.25">
      <c r="A59" s="27" t="s">
        <v>56</v>
      </c>
    </row>
    <row r="60" spans="1:1" x14ac:dyDescent="0.25">
      <c r="A60" s="26"/>
    </row>
    <row r="61" spans="1:1" x14ac:dyDescent="0.25">
      <c r="A61" s="27" t="s">
        <v>569</v>
      </c>
    </row>
    <row r="62" spans="1:1" x14ac:dyDescent="0.25">
      <c r="A62" s="27" t="s">
        <v>1043</v>
      </c>
    </row>
    <row r="63" spans="1:1" x14ac:dyDescent="0.25">
      <c r="A63" s="27" t="s">
        <v>1124</v>
      </c>
    </row>
    <row r="64" spans="1:1" x14ac:dyDescent="0.25">
      <c r="A64" s="27" t="s">
        <v>1125</v>
      </c>
    </row>
    <row r="65" spans="1:1" x14ac:dyDescent="0.25">
      <c r="A65" s="42" t="s">
        <v>1126</v>
      </c>
    </row>
    <row r="66" spans="1:1" x14ac:dyDescent="0.25">
      <c r="A66" s="42" t="s">
        <v>1127</v>
      </c>
    </row>
    <row r="67" spans="1:1" x14ac:dyDescent="0.25">
      <c r="A67" s="27" t="s">
        <v>547</v>
      </c>
    </row>
    <row r="68" spans="1:1" x14ac:dyDescent="0.25">
      <c r="A68" s="27" t="s">
        <v>876</v>
      </c>
    </row>
    <row r="69" spans="1:1" x14ac:dyDescent="0.25">
      <c r="A69" s="27" t="s">
        <v>1105</v>
      </c>
    </row>
    <row r="70" spans="1:1" x14ac:dyDescent="0.25">
      <c r="A70" s="27" t="s">
        <v>1033</v>
      </c>
    </row>
    <row r="71" spans="1:1" x14ac:dyDescent="0.25">
      <c r="A71" s="26"/>
    </row>
    <row r="72" spans="1:1" x14ac:dyDescent="0.25">
      <c r="A72" s="27" t="s">
        <v>551</v>
      </c>
    </row>
    <row r="73" spans="1:1" x14ac:dyDescent="0.25">
      <c r="A73" s="27" t="s">
        <v>1128</v>
      </c>
    </row>
    <row r="74" spans="1:1" x14ac:dyDescent="0.25">
      <c r="A74" s="26"/>
    </row>
    <row r="75" spans="1:1" x14ac:dyDescent="0.25">
      <c r="A75" s="27" t="s">
        <v>553</v>
      </c>
    </row>
    <row r="76" spans="1:1" x14ac:dyDescent="0.25">
      <c r="A76" s="27" t="s">
        <v>879</v>
      </c>
    </row>
    <row r="77" spans="1:1" x14ac:dyDescent="0.25">
      <c r="A77" s="27" t="s">
        <v>1129</v>
      </c>
    </row>
    <row r="78" spans="1:1" x14ac:dyDescent="0.25">
      <c r="A78" s="26"/>
    </row>
    <row r="79" spans="1:1" x14ac:dyDescent="0.25">
      <c r="A79" s="27" t="s">
        <v>556</v>
      </c>
    </row>
    <row r="80" spans="1:1" x14ac:dyDescent="0.25">
      <c r="A80" s="27" t="s">
        <v>881</v>
      </c>
    </row>
    <row r="81" spans="1:1" x14ac:dyDescent="0.25">
      <c r="A81" s="27" t="s">
        <v>1130</v>
      </c>
    </row>
    <row r="82" spans="1:1" x14ac:dyDescent="0.25">
      <c r="A82" s="27" t="s">
        <v>1131</v>
      </c>
    </row>
    <row r="83" spans="1:1" x14ac:dyDescent="0.25">
      <c r="A83" s="27" t="s">
        <v>1034</v>
      </c>
    </row>
    <row r="84" spans="1:1" x14ac:dyDescent="0.25">
      <c r="A84" s="26"/>
    </row>
    <row r="85" spans="1:1" x14ac:dyDescent="0.25">
      <c r="A85" s="27" t="s">
        <v>562</v>
      </c>
    </row>
    <row r="86" spans="1:1" x14ac:dyDescent="0.25">
      <c r="A86" s="27" t="s">
        <v>884</v>
      </c>
    </row>
    <row r="87" spans="1:1" x14ac:dyDescent="0.25">
      <c r="A87" s="27" t="s">
        <v>1132</v>
      </c>
    </row>
    <row r="88" spans="1:1" x14ac:dyDescent="0.25">
      <c r="A88" s="27" t="s">
        <v>1133</v>
      </c>
    </row>
    <row r="89" spans="1:1" x14ac:dyDescent="0.25">
      <c r="A89" s="27" t="s">
        <v>1134</v>
      </c>
    </row>
    <row r="90" spans="1:1" x14ac:dyDescent="0.25">
      <c r="A90" s="27" t="s">
        <v>55</v>
      </c>
    </row>
    <row r="91" spans="1:1" x14ac:dyDescent="0.25">
      <c r="A91" s="27" t="s">
        <v>56</v>
      </c>
    </row>
    <row r="92" spans="1:1" x14ac:dyDescent="0.25">
      <c r="A92" s="26"/>
    </row>
    <row r="93" spans="1:1" x14ac:dyDescent="0.25">
      <c r="A93" s="27" t="s">
        <v>569</v>
      </c>
    </row>
    <row r="94" spans="1:1" x14ac:dyDescent="0.25">
      <c r="A94" s="27" t="s">
        <v>1043</v>
      </c>
    </row>
    <row r="95" spans="1:1" x14ac:dyDescent="0.25">
      <c r="A95" s="27" t="s">
        <v>1135</v>
      </c>
    </row>
    <row r="96" spans="1:1" x14ac:dyDescent="0.25">
      <c r="A96" s="27" t="s">
        <v>1136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I16" sqref="I16"/>
    </sheetView>
  </sheetViews>
  <sheetFormatPr defaultRowHeight="15" x14ac:dyDescent="0.25"/>
  <sheetData>
    <row r="1" spans="1:13" x14ac:dyDescent="0.25">
      <c r="A1" s="25" t="s">
        <v>897</v>
      </c>
    </row>
    <row r="2" spans="1:13" x14ac:dyDescent="0.25">
      <c r="A2" s="42" t="s">
        <v>898</v>
      </c>
      <c r="M2" s="25" t="s">
        <v>933</v>
      </c>
    </row>
    <row r="3" spans="1:13" x14ac:dyDescent="0.25">
      <c r="A3" s="27" t="s">
        <v>547</v>
      </c>
      <c r="M3" s="42" t="s">
        <v>934</v>
      </c>
    </row>
    <row r="4" spans="1:13" x14ac:dyDescent="0.25">
      <c r="A4" s="27" t="s">
        <v>548</v>
      </c>
      <c r="M4" s="26"/>
    </row>
    <row r="5" spans="1:13" x14ac:dyDescent="0.25">
      <c r="A5" s="27" t="s">
        <v>899</v>
      </c>
      <c r="M5" s="27" t="s">
        <v>54</v>
      </c>
    </row>
    <row r="6" spans="1:13" x14ac:dyDescent="0.25">
      <c r="A6" s="27" t="s">
        <v>550</v>
      </c>
      <c r="M6" s="27" t="s">
        <v>935</v>
      </c>
    </row>
    <row r="7" spans="1:13" x14ac:dyDescent="0.25">
      <c r="A7" s="26"/>
      <c r="M7" s="26"/>
    </row>
    <row r="8" spans="1:13" x14ac:dyDescent="0.25">
      <c r="A8" s="27" t="s">
        <v>551</v>
      </c>
      <c r="M8" s="27" t="s">
        <v>451</v>
      </c>
    </row>
    <row r="9" spans="1:13" x14ac:dyDescent="0.25">
      <c r="A9" s="27" t="s">
        <v>900</v>
      </c>
      <c r="M9" s="27" t="s">
        <v>879</v>
      </c>
    </row>
    <row r="10" spans="1:13" x14ac:dyDescent="0.25">
      <c r="A10" s="26"/>
      <c r="M10" s="27" t="s">
        <v>936</v>
      </c>
    </row>
    <row r="11" spans="1:13" x14ac:dyDescent="0.25">
      <c r="A11" s="27" t="s">
        <v>553</v>
      </c>
      <c r="M11" s="26"/>
    </row>
    <row r="12" spans="1:13" x14ac:dyDescent="0.25">
      <c r="A12" s="27" t="s">
        <v>554</v>
      </c>
      <c r="M12" s="27" t="s">
        <v>454</v>
      </c>
    </row>
    <row r="13" spans="1:13" x14ac:dyDescent="0.25">
      <c r="A13" s="27" t="s">
        <v>901</v>
      </c>
      <c r="M13" s="27" t="s">
        <v>937</v>
      </c>
    </row>
    <row r="14" spans="1:13" x14ac:dyDescent="0.25">
      <c r="A14" s="26"/>
      <c r="M14" s="27" t="s">
        <v>938</v>
      </c>
    </row>
    <row r="15" spans="1:13" x14ac:dyDescent="0.25">
      <c r="A15" s="27" t="s">
        <v>556</v>
      </c>
      <c r="M15" s="27" t="s">
        <v>939</v>
      </c>
    </row>
    <row r="16" spans="1:13" x14ac:dyDescent="0.25">
      <c r="A16" s="27" t="s">
        <v>902</v>
      </c>
      <c r="M16" s="27" t="s">
        <v>940</v>
      </c>
    </row>
    <row r="17" spans="1:13" x14ac:dyDescent="0.25">
      <c r="A17" s="27" t="s">
        <v>903</v>
      </c>
      <c r="M17" s="27" t="s">
        <v>941</v>
      </c>
    </row>
    <row r="18" spans="1:13" x14ac:dyDescent="0.25">
      <c r="A18" s="27" t="s">
        <v>904</v>
      </c>
      <c r="M18" s="27" t="s">
        <v>942</v>
      </c>
    </row>
    <row r="19" spans="1:13" x14ac:dyDescent="0.25">
      <c r="A19" s="27" t="s">
        <v>905</v>
      </c>
      <c r="M19" s="27" t="s">
        <v>943</v>
      </c>
    </row>
    <row r="20" spans="1:13" x14ac:dyDescent="0.25">
      <c r="A20" s="27" t="s">
        <v>906</v>
      </c>
      <c r="M20" s="27" t="s">
        <v>944</v>
      </c>
    </row>
    <row r="21" spans="1:13" x14ac:dyDescent="0.25">
      <c r="A21" s="26"/>
      <c r="M21" s="27" t="s">
        <v>945</v>
      </c>
    </row>
    <row r="22" spans="1:13" x14ac:dyDescent="0.25">
      <c r="A22" s="27" t="s">
        <v>562</v>
      </c>
      <c r="M22" s="27" t="s">
        <v>946</v>
      </c>
    </row>
    <row r="23" spans="1:13" x14ac:dyDescent="0.25">
      <c r="A23" s="27" t="s">
        <v>907</v>
      </c>
      <c r="M23" s="27" t="s">
        <v>55</v>
      </c>
    </row>
    <row r="24" spans="1:13" x14ac:dyDescent="0.25">
      <c r="A24" s="27" t="s">
        <v>908</v>
      </c>
      <c r="M24" s="27" t="s">
        <v>56</v>
      </c>
    </row>
    <row r="25" spans="1:13" x14ac:dyDescent="0.25">
      <c r="A25" s="27" t="s">
        <v>909</v>
      </c>
      <c r="M25" s="26"/>
    </row>
    <row r="26" spans="1:13" x14ac:dyDescent="0.25">
      <c r="A26" s="27" t="s">
        <v>910</v>
      </c>
      <c r="M26" s="27" t="s">
        <v>947</v>
      </c>
    </row>
    <row r="27" spans="1:13" x14ac:dyDescent="0.25">
      <c r="A27" s="27" t="s">
        <v>911</v>
      </c>
      <c r="M27" s="27" t="s">
        <v>948</v>
      </c>
    </row>
    <row r="28" spans="1:13" x14ac:dyDescent="0.25">
      <c r="A28" s="27" t="s">
        <v>912</v>
      </c>
      <c r="M28" s="27" t="s">
        <v>949</v>
      </c>
    </row>
    <row r="29" spans="1:13" x14ac:dyDescent="0.25">
      <c r="A29" s="27" t="s">
        <v>913</v>
      </c>
      <c r="M29" s="27" t="s">
        <v>950</v>
      </c>
    </row>
    <row r="30" spans="1:13" x14ac:dyDescent="0.25">
      <c r="A30" s="27" t="s">
        <v>914</v>
      </c>
      <c r="M30" s="26"/>
    </row>
    <row r="31" spans="1:13" x14ac:dyDescent="0.25">
      <c r="A31" s="27" t="s">
        <v>915</v>
      </c>
      <c r="M31" s="42" t="s">
        <v>951</v>
      </c>
    </row>
    <row r="32" spans="1:13" x14ac:dyDescent="0.25">
      <c r="A32" s="27" t="s">
        <v>916</v>
      </c>
      <c r="M32" s="42" t="s">
        <v>952</v>
      </c>
    </row>
    <row r="33" spans="1:13" x14ac:dyDescent="0.25">
      <c r="A33" s="27" t="s">
        <v>917</v>
      </c>
      <c r="M33" s="27" t="s">
        <v>953</v>
      </c>
    </row>
    <row r="34" spans="1:13" x14ac:dyDescent="0.25">
      <c r="A34" s="27" t="s">
        <v>918</v>
      </c>
      <c r="M34" s="27" t="s">
        <v>954</v>
      </c>
    </row>
    <row r="35" spans="1:13" x14ac:dyDescent="0.25">
      <c r="A35" s="27" t="s">
        <v>919</v>
      </c>
      <c r="M35" s="27" t="s">
        <v>955</v>
      </c>
    </row>
    <row r="36" spans="1:13" x14ac:dyDescent="0.25">
      <c r="A36" s="27" t="s">
        <v>920</v>
      </c>
      <c r="M36" s="27" t="s">
        <v>956</v>
      </c>
    </row>
    <row r="37" spans="1:13" x14ac:dyDescent="0.25">
      <c r="A37" s="27" t="s">
        <v>921</v>
      </c>
      <c r="M37" s="27" t="s">
        <v>957</v>
      </c>
    </row>
    <row r="38" spans="1:13" x14ac:dyDescent="0.25">
      <c r="A38" s="27" t="s">
        <v>922</v>
      </c>
      <c r="M38" s="27" t="s">
        <v>958</v>
      </c>
    </row>
    <row r="39" spans="1:13" x14ac:dyDescent="0.25">
      <c r="A39" s="27" t="s">
        <v>923</v>
      </c>
      <c r="M39" s="27" t="s">
        <v>959</v>
      </c>
    </row>
    <row r="40" spans="1:13" x14ac:dyDescent="0.25">
      <c r="A40" s="27" t="s">
        <v>924</v>
      </c>
      <c r="M40" s="27" t="s">
        <v>960</v>
      </c>
    </row>
    <row r="41" spans="1:13" x14ac:dyDescent="0.25">
      <c r="A41" s="27" t="s">
        <v>925</v>
      </c>
      <c r="M41" s="27" t="s">
        <v>961</v>
      </c>
    </row>
    <row r="42" spans="1:13" x14ac:dyDescent="0.25">
      <c r="A42" s="27" t="s">
        <v>55</v>
      </c>
      <c r="M42" s="27" t="s">
        <v>962</v>
      </c>
    </row>
    <row r="43" spans="1:13" x14ac:dyDescent="0.25">
      <c r="A43" s="27" t="s">
        <v>56</v>
      </c>
      <c r="M43" s="26"/>
    </row>
    <row r="44" spans="1:13" x14ac:dyDescent="0.25">
      <c r="A44" s="26"/>
      <c r="M44" s="27" t="s">
        <v>388</v>
      </c>
    </row>
    <row r="45" spans="1:13" x14ac:dyDescent="0.25">
      <c r="A45" s="43" t="s">
        <v>926</v>
      </c>
      <c r="M45" s="27" t="s">
        <v>389</v>
      </c>
    </row>
    <row r="46" spans="1:13" x14ac:dyDescent="0.25">
      <c r="A46" s="43" t="s">
        <v>927</v>
      </c>
      <c r="M46" s="27" t="s">
        <v>390</v>
      </c>
    </row>
    <row r="47" spans="1:13" x14ac:dyDescent="0.25">
      <c r="A47" s="43" t="s">
        <v>928</v>
      </c>
    </row>
    <row r="48" spans="1:13" x14ac:dyDescent="0.25">
      <c r="A48" s="26"/>
    </row>
    <row r="49" spans="1:1" x14ac:dyDescent="0.25">
      <c r="A49" s="27" t="s">
        <v>929</v>
      </c>
    </row>
    <row r="50" spans="1:1" x14ac:dyDescent="0.25">
      <c r="A50" s="27" t="s">
        <v>930</v>
      </c>
    </row>
    <row r="51" spans="1:1" x14ac:dyDescent="0.25">
      <c r="A51" s="27" t="s">
        <v>931</v>
      </c>
    </row>
    <row r="52" spans="1:1" x14ac:dyDescent="0.25">
      <c r="A52" s="27" t="s">
        <v>932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opLeftCell="G7" workbookViewId="0">
      <selection activeCell="AA43" sqref="AA43"/>
    </sheetView>
  </sheetViews>
  <sheetFormatPr defaultRowHeight="15" x14ac:dyDescent="0.25"/>
  <sheetData>
    <row r="1" spans="1:21" x14ac:dyDescent="0.25">
      <c r="A1" s="25" t="s">
        <v>702</v>
      </c>
      <c r="K1" s="25" t="s">
        <v>731</v>
      </c>
      <c r="U1" s="25" t="s">
        <v>875</v>
      </c>
    </row>
    <row r="2" spans="1:21" x14ac:dyDescent="0.25">
      <c r="A2" s="42" t="s">
        <v>703</v>
      </c>
      <c r="K2" s="42" t="s">
        <v>732</v>
      </c>
      <c r="U2" s="27" t="s">
        <v>547</v>
      </c>
    </row>
    <row r="3" spans="1:21" x14ac:dyDescent="0.25">
      <c r="A3" s="26"/>
      <c r="K3" s="26"/>
      <c r="U3" s="27" t="s">
        <v>876</v>
      </c>
    </row>
    <row r="4" spans="1:21" x14ac:dyDescent="0.25">
      <c r="A4" s="27" t="s">
        <v>54</v>
      </c>
      <c r="K4" s="27" t="s">
        <v>54</v>
      </c>
      <c r="U4" s="27" t="s">
        <v>877</v>
      </c>
    </row>
    <row r="5" spans="1:21" x14ac:dyDescent="0.25">
      <c r="A5" s="27" t="s">
        <v>704</v>
      </c>
      <c r="K5" s="27" t="s">
        <v>733</v>
      </c>
      <c r="U5" s="27" t="s">
        <v>550</v>
      </c>
    </row>
    <row r="6" spans="1:21" x14ac:dyDescent="0.25">
      <c r="A6" s="26"/>
      <c r="K6" s="26"/>
      <c r="U6" s="26"/>
    </row>
    <row r="7" spans="1:21" x14ac:dyDescent="0.25">
      <c r="A7" s="27" t="s">
        <v>451</v>
      </c>
      <c r="K7" s="27" t="s">
        <v>451</v>
      </c>
      <c r="U7" s="27" t="s">
        <v>551</v>
      </c>
    </row>
    <row r="8" spans="1:21" x14ac:dyDescent="0.25">
      <c r="A8" s="27" t="s">
        <v>554</v>
      </c>
      <c r="K8" s="27" t="s">
        <v>554</v>
      </c>
      <c r="U8" s="27" t="s">
        <v>878</v>
      </c>
    </row>
    <row r="9" spans="1:21" x14ac:dyDescent="0.25">
      <c r="A9" s="27" t="s">
        <v>705</v>
      </c>
      <c r="K9" s="27" t="s">
        <v>734</v>
      </c>
      <c r="U9" s="26"/>
    </row>
    <row r="10" spans="1:21" x14ac:dyDescent="0.25">
      <c r="A10" s="26"/>
      <c r="K10" s="26"/>
      <c r="U10" s="27" t="s">
        <v>553</v>
      </c>
    </row>
    <row r="11" spans="1:21" x14ac:dyDescent="0.25">
      <c r="A11" s="27" t="s">
        <v>454</v>
      </c>
      <c r="K11" s="27" t="s">
        <v>454</v>
      </c>
      <c r="U11" s="27" t="s">
        <v>879</v>
      </c>
    </row>
    <row r="12" spans="1:21" x14ac:dyDescent="0.25">
      <c r="A12" s="27" t="s">
        <v>706</v>
      </c>
      <c r="K12" s="27" t="s">
        <v>706</v>
      </c>
      <c r="U12" s="27" t="s">
        <v>880</v>
      </c>
    </row>
    <row r="13" spans="1:21" x14ac:dyDescent="0.25">
      <c r="A13" s="27" t="s">
        <v>707</v>
      </c>
      <c r="K13" s="27" t="s">
        <v>735</v>
      </c>
      <c r="U13" s="26"/>
    </row>
    <row r="14" spans="1:21" x14ac:dyDescent="0.25">
      <c r="A14" s="27" t="s">
        <v>708</v>
      </c>
      <c r="K14" s="27" t="s">
        <v>736</v>
      </c>
      <c r="U14" s="27" t="s">
        <v>556</v>
      </c>
    </row>
    <row r="15" spans="1:21" x14ac:dyDescent="0.25">
      <c r="A15" s="27" t="s">
        <v>709</v>
      </c>
      <c r="K15" s="27" t="s">
        <v>737</v>
      </c>
      <c r="U15" s="27" t="s">
        <v>881</v>
      </c>
    </row>
    <row r="16" spans="1:21" x14ac:dyDescent="0.25">
      <c r="A16" s="27" t="s">
        <v>710</v>
      </c>
      <c r="K16" s="27" t="s">
        <v>738</v>
      </c>
      <c r="U16" s="27" t="s">
        <v>882</v>
      </c>
    </row>
    <row r="17" spans="1:21" x14ac:dyDescent="0.25">
      <c r="A17" s="27" t="s">
        <v>711</v>
      </c>
      <c r="K17" s="27" t="s">
        <v>739</v>
      </c>
      <c r="U17" s="27" t="s">
        <v>883</v>
      </c>
    </row>
    <row r="18" spans="1:21" x14ac:dyDescent="0.25">
      <c r="A18" s="27" t="s">
        <v>712</v>
      </c>
      <c r="K18" s="27" t="s">
        <v>740</v>
      </c>
      <c r="U18" s="26"/>
    </row>
    <row r="19" spans="1:21" x14ac:dyDescent="0.25">
      <c r="A19" s="27" t="s">
        <v>713</v>
      </c>
      <c r="K19" s="27" t="s">
        <v>741</v>
      </c>
      <c r="U19" s="27" t="s">
        <v>562</v>
      </c>
    </row>
    <row r="20" spans="1:21" x14ac:dyDescent="0.25">
      <c r="A20" s="27" t="s">
        <v>714</v>
      </c>
      <c r="K20" s="27" t="s">
        <v>742</v>
      </c>
      <c r="U20" s="27" t="s">
        <v>884</v>
      </c>
    </row>
    <row r="21" spans="1:21" x14ac:dyDescent="0.25">
      <c r="A21" s="27" t="s">
        <v>715</v>
      </c>
      <c r="K21" s="27" t="s">
        <v>743</v>
      </c>
      <c r="U21" s="27" t="s">
        <v>885</v>
      </c>
    </row>
    <row r="22" spans="1:21" x14ac:dyDescent="0.25">
      <c r="A22" s="27" t="s">
        <v>55</v>
      </c>
      <c r="K22" s="27" t="s">
        <v>55</v>
      </c>
      <c r="U22" s="27" t="s">
        <v>886</v>
      </c>
    </row>
    <row r="23" spans="1:21" x14ac:dyDescent="0.25">
      <c r="A23" s="27" t="s">
        <v>56</v>
      </c>
      <c r="K23" s="27" t="s">
        <v>56</v>
      </c>
      <c r="U23" s="27" t="s">
        <v>887</v>
      </c>
    </row>
    <row r="24" spans="1:21" x14ac:dyDescent="0.25">
      <c r="A24" s="26"/>
      <c r="K24" s="26"/>
      <c r="U24" s="27" t="s">
        <v>888</v>
      </c>
    </row>
    <row r="25" spans="1:21" x14ac:dyDescent="0.25">
      <c r="A25" s="27" t="s">
        <v>716</v>
      </c>
      <c r="K25" s="27" t="s">
        <v>744</v>
      </c>
      <c r="U25" s="27" t="s">
        <v>889</v>
      </c>
    </row>
    <row r="26" spans="1:21" x14ac:dyDescent="0.25">
      <c r="A26" s="27" t="s">
        <v>717</v>
      </c>
      <c r="K26" s="27" t="s">
        <v>745</v>
      </c>
      <c r="U26" s="27" t="s">
        <v>890</v>
      </c>
    </row>
    <row r="27" spans="1:21" x14ac:dyDescent="0.25">
      <c r="A27" s="27" t="s">
        <v>718</v>
      </c>
      <c r="K27" s="27" t="s">
        <v>746</v>
      </c>
      <c r="U27" s="27" t="s">
        <v>55</v>
      </c>
    </row>
    <row r="28" spans="1:21" x14ac:dyDescent="0.25">
      <c r="A28" s="26"/>
      <c r="K28" s="26"/>
      <c r="U28" s="27" t="s">
        <v>56</v>
      </c>
    </row>
    <row r="29" spans="1:21" x14ac:dyDescent="0.25">
      <c r="A29" s="42" t="s">
        <v>719</v>
      </c>
      <c r="K29" s="42" t="s">
        <v>747</v>
      </c>
      <c r="U29" s="26"/>
    </row>
    <row r="30" spans="1:21" x14ac:dyDescent="0.25">
      <c r="A30" s="42" t="s">
        <v>720</v>
      </c>
      <c r="K30" s="42" t="s">
        <v>748</v>
      </c>
      <c r="U30" s="27" t="s">
        <v>569</v>
      </c>
    </row>
    <row r="31" spans="1:21" x14ac:dyDescent="0.25">
      <c r="A31" s="27" t="s">
        <v>721</v>
      </c>
      <c r="I31" s="53"/>
      <c r="K31" s="27" t="s">
        <v>721</v>
      </c>
      <c r="U31" s="27" t="s">
        <v>891</v>
      </c>
    </row>
    <row r="32" spans="1:21" x14ac:dyDescent="0.25">
      <c r="A32" s="27" t="s">
        <v>722</v>
      </c>
      <c r="I32" s="53"/>
      <c r="K32" s="27" t="s">
        <v>749</v>
      </c>
      <c r="U32" s="27" t="s">
        <v>892</v>
      </c>
    </row>
    <row r="33" spans="1:21" x14ac:dyDescent="0.25">
      <c r="A33" s="27" t="s">
        <v>723</v>
      </c>
      <c r="I33" s="53"/>
      <c r="K33" s="27" t="s">
        <v>750</v>
      </c>
      <c r="U33" s="27" t="s">
        <v>893</v>
      </c>
    </row>
    <row r="34" spans="1:21" x14ac:dyDescent="0.25">
      <c r="A34" s="27" t="s">
        <v>724</v>
      </c>
      <c r="I34" s="53"/>
      <c r="K34" s="27" t="s">
        <v>751</v>
      </c>
      <c r="U34" s="27" t="s">
        <v>894</v>
      </c>
    </row>
    <row r="35" spans="1:21" x14ac:dyDescent="0.25">
      <c r="A35" s="27" t="s">
        <v>725</v>
      </c>
      <c r="I35" s="53"/>
      <c r="K35" s="27" t="s">
        <v>752</v>
      </c>
      <c r="U35" s="27" t="s">
        <v>895</v>
      </c>
    </row>
    <row r="36" spans="1:21" x14ac:dyDescent="0.25">
      <c r="A36" s="27" t="s">
        <v>726</v>
      </c>
      <c r="I36" s="53"/>
      <c r="K36" s="27" t="s">
        <v>753</v>
      </c>
      <c r="U36" s="27" t="s">
        <v>896</v>
      </c>
    </row>
    <row r="37" spans="1:21" x14ac:dyDescent="0.25">
      <c r="A37" s="27" t="s">
        <v>727</v>
      </c>
      <c r="I37" s="53"/>
      <c r="K37" s="27" t="s">
        <v>754</v>
      </c>
    </row>
    <row r="38" spans="1:21" x14ac:dyDescent="0.25">
      <c r="A38" s="27" t="s">
        <v>728</v>
      </c>
      <c r="I38" s="53"/>
      <c r="K38" s="27" t="s">
        <v>755</v>
      </c>
    </row>
    <row r="39" spans="1:21" x14ac:dyDescent="0.25">
      <c r="A39" s="27" t="s">
        <v>729</v>
      </c>
      <c r="I39" s="53"/>
      <c r="K39" s="27" t="s">
        <v>756</v>
      </c>
    </row>
    <row r="40" spans="1:21" x14ac:dyDescent="0.25">
      <c r="A40" s="27" t="s">
        <v>730</v>
      </c>
      <c r="I40" s="53"/>
      <c r="K40" s="27" t="s">
        <v>757</v>
      </c>
    </row>
    <row r="41" spans="1:21" x14ac:dyDescent="0.25">
      <c r="A41" s="26"/>
      <c r="K41" s="26"/>
    </row>
    <row r="42" spans="1:21" x14ac:dyDescent="0.25">
      <c r="A42" s="27" t="s">
        <v>388</v>
      </c>
      <c r="K42" s="27" t="s">
        <v>388</v>
      </c>
    </row>
    <row r="43" spans="1:21" x14ac:dyDescent="0.25">
      <c r="A43" s="27" t="s">
        <v>389</v>
      </c>
    </row>
    <row r="44" spans="1:21" x14ac:dyDescent="0.25">
      <c r="A44" s="27" t="s">
        <v>390</v>
      </c>
      <c r="L44" s="25" t="s">
        <v>758</v>
      </c>
    </row>
    <row r="45" spans="1:21" x14ac:dyDescent="0.25">
      <c r="L45" s="42" t="s">
        <v>759</v>
      </c>
    </row>
    <row r="46" spans="1:21" x14ac:dyDescent="0.25">
      <c r="L46" s="26"/>
    </row>
    <row r="47" spans="1:21" x14ac:dyDescent="0.25">
      <c r="A47" s="25" t="s">
        <v>786</v>
      </c>
      <c r="L47" s="27" t="s">
        <v>54</v>
      </c>
    </row>
    <row r="48" spans="1:21" x14ac:dyDescent="0.25">
      <c r="A48" s="42" t="s">
        <v>787</v>
      </c>
      <c r="L48" s="27" t="s">
        <v>760</v>
      </c>
    </row>
    <row r="49" spans="1:12" x14ac:dyDescent="0.25">
      <c r="A49" s="26"/>
      <c r="L49" s="26"/>
    </row>
    <row r="50" spans="1:12" x14ac:dyDescent="0.25">
      <c r="A50" s="27" t="s">
        <v>54</v>
      </c>
      <c r="L50" s="27" t="s">
        <v>451</v>
      </c>
    </row>
    <row r="51" spans="1:12" x14ac:dyDescent="0.25">
      <c r="A51" s="27" t="s">
        <v>788</v>
      </c>
      <c r="L51" s="27" t="s">
        <v>554</v>
      </c>
    </row>
    <row r="52" spans="1:12" x14ac:dyDescent="0.25">
      <c r="A52" s="26"/>
      <c r="L52" s="27" t="s">
        <v>761</v>
      </c>
    </row>
    <row r="53" spans="1:12" x14ac:dyDescent="0.25">
      <c r="A53" s="27" t="s">
        <v>451</v>
      </c>
      <c r="L53" s="26"/>
    </row>
    <row r="54" spans="1:12" x14ac:dyDescent="0.25">
      <c r="A54" s="27" t="s">
        <v>554</v>
      </c>
      <c r="L54" s="27" t="s">
        <v>454</v>
      </c>
    </row>
    <row r="55" spans="1:12" x14ac:dyDescent="0.25">
      <c r="A55" s="27" t="s">
        <v>789</v>
      </c>
      <c r="L55" s="27" t="s">
        <v>706</v>
      </c>
    </row>
    <row r="56" spans="1:12" x14ac:dyDescent="0.25">
      <c r="A56" s="26"/>
      <c r="L56" s="27" t="s">
        <v>762</v>
      </c>
    </row>
    <row r="57" spans="1:12" x14ac:dyDescent="0.25">
      <c r="A57" s="27" t="s">
        <v>454</v>
      </c>
      <c r="L57" s="27" t="s">
        <v>763</v>
      </c>
    </row>
    <row r="58" spans="1:12" x14ac:dyDescent="0.25">
      <c r="A58" s="27" t="s">
        <v>790</v>
      </c>
      <c r="L58" s="27" t="s">
        <v>764</v>
      </c>
    </row>
    <row r="59" spans="1:12" x14ac:dyDescent="0.25">
      <c r="A59" s="27" t="s">
        <v>791</v>
      </c>
      <c r="L59" s="27" t="s">
        <v>765</v>
      </c>
    </row>
    <row r="60" spans="1:12" x14ac:dyDescent="0.25">
      <c r="A60" s="27" t="s">
        <v>792</v>
      </c>
      <c r="L60" s="27" t="s">
        <v>766</v>
      </c>
    </row>
    <row r="61" spans="1:12" x14ac:dyDescent="0.25">
      <c r="A61" s="27" t="s">
        <v>793</v>
      </c>
      <c r="L61" s="27" t="s">
        <v>767</v>
      </c>
    </row>
    <row r="62" spans="1:12" x14ac:dyDescent="0.25">
      <c r="A62" s="27" t="s">
        <v>794</v>
      </c>
      <c r="L62" s="27" t="s">
        <v>768</v>
      </c>
    </row>
    <row r="63" spans="1:12" x14ac:dyDescent="0.25">
      <c r="A63" s="27" t="s">
        <v>795</v>
      </c>
      <c r="L63" s="27" t="s">
        <v>769</v>
      </c>
    </row>
    <row r="64" spans="1:12" x14ac:dyDescent="0.25">
      <c r="A64" s="27" t="s">
        <v>796</v>
      </c>
      <c r="L64" s="27" t="s">
        <v>770</v>
      </c>
    </row>
    <row r="65" spans="1:12" x14ac:dyDescent="0.25">
      <c r="A65" s="27" t="s">
        <v>797</v>
      </c>
      <c r="L65" s="27" t="s">
        <v>55</v>
      </c>
    </row>
    <row r="66" spans="1:12" x14ac:dyDescent="0.25">
      <c r="A66" s="27" t="s">
        <v>798</v>
      </c>
      <c r="L66" s="27" t="s">
        <v>56</v>
      </c>
    </row>
    <row r="67" spans="1:12" x14ac:dyDescent="0.25">
      <c r="A67" s="27" t="s">
        <v>799</v>
      </c>
      <c r="L67" s="26"/>
    </row>
    <row r="68" spans="1:12" x14ac:dyDescent="0.25">
      <c r="A68" s="27" t="s">
        <v>800</v>
      </c>
      <c r="L68" s="27" t="s">
        <v>771</v>
      </c>
    </row>
    <row r="69" spans="1:12" x14ac:dyDescent="0.25">
      <c r="A69" s="27" t="s">
        <v>801</v>
      </c>
      <c r="L69" s="27" t="s">
        <v>772</v>
      </c>
    </row>
    <row r="70" spans="1:12" x14ac:dyDescent="0.25">
      <c r="A70" s="27" t="s">
        <v>802</v>
      </c>
      <c r="L70" s="27" t="s">
        <v>773</v>
      </c>
    </row>
    <row r="71" spans="1:12" x14ac:dyDescent="0.25">
      <c r="A71" s="27" t="s">
        <v>803</v>
      </c>
      <c r="L71" s="26"/>
    </row>
    <row r="72" spans="1:12" x14ac:dyDescent="0.25">
      <c r="A72" s="27" t="s">
        <v>804</v>
      </c>
      <c r="L72" s="42" t="s">
        <v>774</v>
      </c>
    </row>
    <row r="73" spans="1:12" x14ac:dyDescent="0.25">
      <c r="A73" s="27" t="s">
        <v>805</v>
      </c>
      <c r="L73" s="42" t="s">
        <v>775</v>
      </c>
    </row>
    <row r="74" spans="1:12" x14ac:dyDescent="0.25">
      <c r="A74" s="27" t="s">
        <v>806</v>
      </c>
      <c r="L74" s="27" t="s">
        <v>776</v>
      </c>
    </row>
    <row r="75" spans="1:12" x14ac:dyDescent="0.25">
      <c r="A75" s="27" t="s">
        <v>807</v>
      </c>
      <c r="L75" s="27" t="s">
        <v>777</v>
      </c>
    </row>
    <row r="76" spans="1:12" x14ac:dyDescent="0.25">
      <c r="A76" s="27" t="s">
        <v>808</v>
      </c>
      <c r="L76" s="27" t="s">
        <v>778</v>
      </c>
    </row>
    <row r="77" spans="1:12" x14ac:dyDescent="0.25">
      <c r="A77" s="27" t="s">
        <v>55</v>
      </c>
      <c r="L77" s="27" t="s">
        <v>779</v>
      </c>
    </row>
    <row r="78" spans="1:12" x14ac:dyDescent="0.25">
      <c r="A78" s="27" t="s">
        <v>56</v>
      </c>
      <c r="L78" s="27" t="s">
        <v>780</v>
      </c>
    </row>
    <row r="79" spans="1:12" x14ac:dyDescent="0.25">
      <c r="A79" s="26"/>
      <c r="L79" s="27" t="s">
        <v>781</v>
      </c>
    </row>
    <row r="80" spans="1:12" x14ac:dyDescent="0.25">
      <c r="A80" s="27" t="s">
        <v>809</v>
      </c>
      <c r="L80" s="27" t="s">
        <v>782</v>
      </c>
    </row>
    <row r="81" spans="1:12" x14ac:dyDescent="0.25">
      <c r="A81" s="27" t="s">
        <v>810</v>
      </c>
      <c r="L81" s="27" t="s">
        <v>783</v>
      </c>
    </row>
    <row r="82" spans="1:12" x14ac:dyDescent="0.25">
      <c r="A82" s="27" t="s">
        <v>811</v>
      </c>
      <c r="L82" s="27" t="s">
        <v>784</v>
      </c>
    </row>
    <row r="83" spans="1:12" x14ac:dyDescent="0.25">
      <c r="A83" s="26"/>
      <c r="L83" s="27" t="s">
        <v>785</v>
      </c>
    </row>
    <row r="84" spans="1:12" x14ac:dyDescent="0.25">
      <c r="A84" s="42" t="s">
        <v>812</v>
      </c>
    </row>
    <row r="85" spans="1:12" x14ac:dyDescent="0.25">
      <c r="A85" s="42" t="s">
        <v>813</v>
      </c>
    </row>
    <row r="86" spans="1:12" x14ac:dyDescent="0.25">
      <c r="A86" s="27" t="s">
        <v>814</v>
      </c>
    </row>
    <row r="87" spans="1:12" x14ac:dyDescent="0.25">
      <c r="A87" s="27" t="s">
        <v>815</v>
      </c>
    </row>
    <row r="88" spans="1:12" x14ac:dyDescent="0.25">
      <c r="A88" s="27" t="s">
        <v>816</v>
      </c>
    </row>
    <row r="89" spans="1:12" x14ac:dyDescent="0.25">
      <c r="A89" s="27" t="s">
        <v>817</v>
      </c>
    </row>
    <row r="90" spans="1:12" x14ac:dyDescent="0.25">
      <c r="A90" s="27" t="s">
        <v>818</v>
      </c>
    </row>
    <row r="91" spans="1:12" x14ac:dyDescent="0.25">
      <c r="A91" s="27" t="s">
        <v>819</v>
      </c>
    </row>
    <row r="92" spans="1:12" x14ac:dyDescent="0.25">
      <c r="A92" s="27" t="s">
        <v>820</v>
      </c>
    </row>
    <row r="93" spans="1:12" x14ac:dyDescent="0.25">
      <c r="A93" s="27" t="s">
        <v>821</v>
      </c>
    </row>
    <row r="94" spans="1:12" x14ac:dyDescent="0.25">
      <c r="A94" s="27" t="s">
        <v>822</v>
      </c>
    </row>
    <row r="95" spans="1:12" x14ac:dyDescent="0.25">
      <c r="A95" s="27" t="s">
        <v>823</v>
      </c>
    </row>
    <row r="96" spans="1:12" x14ac:dyDescent="0.25">
      <c r="A96" s="27" t="s">
        <v>824</v>
      </c>
    </row>
    <row r="97" spans="1:1" x14ac:dyDescent="0.25">
      <c r="A97" s="27" t="s">
        <v>825</v>
      </c>
    </row>
    <row r="98" spans="1:1" x14ac:dyDescent="0.25">
      <c r="A98" s="27" t="s">
        <v>826</v>
      </c>
    </row>
    <row r="99" spans="1:1" x14ac:dyDescent="0.25">
      <c r="A99" s="27" t="s">
        <v>827</v>
      </c>
    </row>
    <row r="100" spans="1:1" x14ac:dyDescent="0.25">
      <c r="A100" s="27" t="s">
        <v>828</v>
      </c>
    </row>
    <row r="101" spans="1:1" x14ac:dyDescent="0.25">
      <c r="A101" s="27" t="s">
        <v>829</v>
      </c>
    </row>
    <row r="102" spans="1:1" x14ac:dyDescent="0.25">
      <c r="A102" s="27" t="s">
        <v>830</v>
      </c>
    </row>
    <row r="103" spans="1:1" x14ac:dyDescent="0.25">
      <c r="A103" s="27" t="s">
        <v>831</v>
      </c>
    </row>
    <row r="104" spans="1:1" x14ac:dyDescent="0.25">
      <c r="A104" s="27" t="s">
        <v>832</v>
      </c>
    </row>
    <row r="105" spans="1:1" x14ac:dyDescent="0.25">
      <c r="A105" s="26"/>
    </row>
    <row r="106" spans="1:1" x14ac:dyDescent="0.25">
      <c r="A106" s="27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>
      <selection activeCell="D22" sqref="D22"/>
    </sheetView>
  </sheetViews>
  <sheetFormatPr defaultRowHeight="15" x14ac:dyDescent="0.25"/>
  <cols>
    <col min="5" max="5" width="85.5703125" bestFit="1" customWidth="1"/>
  </cols>
  <sheetData>
    <row r="2" spans="2:6" x14ac:dyDescent="0.25">
      <c r="B2" s="33"/>
      <c r="C2" s="1" t="s">
        <v>1</v>
      </c>
      <c r="D2" s="1" t="s">
        <v>3</v>
      </c>
      <c r="E2" s="33" t="s">
        <v>112</v>
      </c>
    </row>
    <row r="3" spans="2:6" x14ac:dyDescent="0.25">
      <c r="B3" s="35" t="s">
        <v>88</v>
      </c>
      <c r="C3" s="38">
        <v>3</v>
      </c>
      <c r="D3" s="38">
        <v>140.95400000000001</v>
      </c>
      <c r="E3" s="40" t="s">
        <v>95</v>
      </c>
    </row>
    <row r="4" spans="2:6" x14ac:dyDescent="0.25">
      <c r="B4" s="28" t="s">
        <v>84</v>
      </c>
      <c r="C4" s="29">
        <v>3</v>
      </c>
      <c r="D4" s="29">
        <v>141.00880000000001</v>
      </c>
      <c r="E4" s="30" t="s">
        <v>91</v>
      </c>
    </row>
    <row r="5" spans="2:6" x14ac:dyDescent="0.25">
      <c r="B5" s="36" t="s">
        <v>89</v>
      </c>
      <c r="C5" s="31">
        <v>4</v>
      </c>
      <c r="D5" s="31">
        <v>142.96119999999999</v>
      </c>
      <c r="E5" s="32" t="s">
        <v>96</v>
      </c>
    </row>
    <row r="6" spans="2:6" x14ac:dyDescent="0.25">
      <c r="B6" s="28" t="s">
        <v>85</v>
      </c>
      <c r="C6" s="29">
        <v>7</v>
      </c>
      <c r="D6" s="29">
        <v>148.96199999999999</v>
      </c>
      <c r="E6" s="30" t="s">
        <v>92</v>
      </c>
    </row>
    <row r="7" spans="2:6" x14ac:dyDescent="0.25">
      <c r="B7" s="28" t="s">
        <v>86</v>
      </c>
      <c r="C7" s="29">
        <v>9</v>
      </c>
      <c r="D7" s="29">
        <v>153.02189999999999</v>
      </c>
      <c r="E7" s="30" t="s">
        <v>93</v>
      </c>
    </row>
    <row r="8" spans="2:6" x14ac:dyDescent="0.25">
      <c r="B8" s="28" t="s">
        <v>87</v>
      </c>
      <c r="C8" s="29">
        <v>12</v>
      </c>
      <c r="D8" s="29">
        <v>159.0282</v>
      </c>
      <c r="E8" s="30" t="s">
        <v>94</v>
      </c>
    </row>
    <row r="9" spans="2:6" x14ac:dyDescent="0.25">
      <c r="B9" s="28" t="s">
        <v>83</v>
      </c>
      <c r="C9" s="29">
        <v>21</v>
      </c>
      <c r="D9" s="29">
        <v>177.02969999999999</v>
      </c>
      <c r="E9" s="30" t="s">
        <v>90</v>
      </c>
    </row>
    <row r="10" spans="2:6" x14ac:dyDescent="0.25">
      <c r="B10" s="37"/>
      <c r="C10" s="39" t="s">
        <v>2</v>
      </c>
      <c r="D10" s="39" t="s">
        <v>2</v>
      </c>
      <c r="E10" s="41"/>
    </row>
    <row r="11" spans="2:6" x14ac:dyDescent="0.25">
      <c r="B11" s="34"/>
    </row>
    <row r="12" spans="2:6" x14ac:dyDescent="0.25">
      <c r="B12" s="34"/>
    </row>
    <row r="13" spans="2:6" x14ac:dyDescent="0.25">
      <c r="B13" s="34"/>
    </row>
    <row r="14" spans="2:6" x14ac:dyDescent="0.25">
      <c r="B14" s="34"/>
    </row>
    <row r="15" spans="2:6" x14ac:dyDescent="0.25">
      <c r="B15" s="27"/>
    </row>
    <row r="16" spans="2:6" x14ac:dyDescent="0.25">
      <c r="B16" s="8"/>
      <c r="C16" s="8"/>
      <c r="D16" s="8"/>
      <c r="E16" s="8"/>
      <c r="F16" s="8"/>
    </row>
    <row r="17" spans="2:6" x14ac:dyDescent="0.25">
      <c r="B17" s="9"/>
      <c r="C17" s="10" t="s">
        <v>3</v>
      </c>
      <c r="D17" s="57"/>
      <c r="E17" s="57" t="s">
        <v>111</v>
      </c>
      <c r="F17" s="8"/>
    </row>
    <row r="18" spans="2:6" x14ac:dyDescent="0.25">
      <c r="B18" s="10" t="s">
        <v>1</v>
      </c>
      <c r="C18" s="11" t="s">
        <v>2</v>
      </c>
      <c r="D18" s="57"/>
      <c r="E18" s="57"/>
      <c r="F18" s="8"/>
    </row>
    <row r="19" spans="2:6" ht="15.75" thickBot="1" x14ac:dyDescent="0.3">
      <c r="B19" s="12" t="s">
        <v>2</v>
      </c>
      <c r="C19" s="13"/>
      <c r="D19" s="58"/>
      <c r="E19" s="58"/>
      <c r="F19" s="8"/>
    </row>
    <row r="20" spans="2:6" x14ac:dyDescent="0.25">
      <c r="B20" s="16" t="s">
        <v>97</v>
      </c>
      <c r="C20" s="17">
        <v>14</v>
      </c>
      <c r="D20" s="17">
        <v>163.02869999999999</v>
      </c>
      <c r="E20" s="18" t="s">
        <v>104</v>
      </c>
      <c r="F20" s="18"/>
    </row>
    <row r="21" spans="2:6" x14ac:dyDescent="0.25">
      <c r="B21" s="22" t="s">
        <v>98</v>
      </c>
      <c r="C21" s="23">
        <v>2</v>
      </c>
      <c r="D21" s="23">
        <v>139.00890000000001</v>
      </c>
      <c r="E21" s="18" t="s">
        <v>105</v>
      </c>
      <c r="F21" s="18"/>
    </row>
    <row r="22" spans="2:6" x14ac:dyDescent="0.25">
      <c r="B22" s="16" t="s">
        <v>99</v>
      </c>
      <c r="C22" s="17">
        <v>7</v>
      </c>
      <c r="D22" s="17">
        <v>148.96199999999999</v>
      </c>
      <c r="E22" s="18" t="s">
        <v>106</v>
      </c>
      <c r="F22" s="18"/>
    </row>
    <row r="23" spans="2:6" x14ac:dyDescent="0.25">
      <c r="B23" s="16" t="s">
        <v>100</v>
      </c>
      <c r="C23" s="17">
        <v>6</v>
      </c>
      <c r="D23" s="17">
        <v>147.0214</v>
      </c>
      <c r="E23" s="18" t="s">
        <v>107</v>
      </c>
      <c r="F23" s="18"/>
    </row>
    <row r="24" spans="2:6" x14ac:dyDescent="0.25">
      <c r="B24" s="16" t="s">
        <v>101</v>
      </c>
      <c r="C24" s="17">
        <v>8</v>
      </c>
      <c r="D24" s="17">
        <v>151.0274</v>
      </c>
      <c r="E24" s="18" t="s">
        <v>108</v>
      </c>
      <c r="F24" s="18"/>
    </row>
    <row r="25" spans="2:6" x14ac:dyDescent="0.25">
      <c r="B25" s="16" t="s">
        <v>102</v>
      </c>
      <c r="C25" s="17">
        <v>3</v>
      </c>
      <c r="D25" s="17">
        <v>140.95400000000001</v>
      </c>
      <c r="E25" s="18" t="s">
        <v>109</v>
      </c>
      <c r="F25" s="18"/>
    </row>
    <row r="26" spans="2:6" x14ac:dyDescent="0.25">
      <c r="B26" s="16" t="s">
        <v>103</v>
      </c>
      <c r="C26" s="17">
        <v>4</v>
      </c>
      <c r="D26" s="17">
        <v>142.96119999999999</v>
      </c>
      <c r="E26" s="8" t="s">
        <v>110</v>
      </c>
      <c r="F26" s="8"/>
    </row>
    <row r="27" spans="2:6" x14ac:dyDescent="0.25">
      <c r="B27" s="27"/>
    </row>
    <row r="28" spans="2:6" x14ac:dyDescent="0.25">
      <c r="B28" s="27"/>
    </row>
    <row r="29" spans="2:6" x14ac:dyDescent="0.25">
      <c r="B29" s="27"/>
    </row>
    <row r="30" spans="2:6" x14ac:dyDescent="0.25">
      <c r="B30" s="27"/>
    </row>
    <row r="31" spans="2:6" x14ac:dyDescent="0.25">
      <c r="B31" s="27"/>
    </row>
    <row r="32" spans="2:6" x14ac:dyDescent="0.25">
      <c r="B32" s="27"/>
    </row>
    <row r="33" spans="2:2" x14ac:dyDescent="0.25">
      <c r="B33" s="27"/>
    </row>
    <row r="34" spans="2:2" x14ac:dyDescent="0.25">
      <c r="B34" s="27"/>
    </row>
    <row r="35" spans="2:2" x14ac:dyDescent="0.25">
      <c r="B35" s="27"/>
    </row>
    <row r="36" spans="2:2" x14ac:dyDescent="0.25">
      <c r="B36" s="26"/>
    </row>
    <row r="37" spans="2:2" x14ac:dyDescent="0.25">
      <c r="B37" s="27"/>
    </row>
    <row r="38" spans="2:2" x14ac:dyDescent="0.25">
      <c r="B38" s="26"/>
    </row>
    <row r="39" spans="2:2" x14ac:dyDescent="0.25">
      <c r="B39" s="27"/>
    </row>
    <row r="40" spans="2:2" x14ac:dyDescent="0.25">
      <c r="B40" s="27"/>
    </row>
    <row r="41" spans="2:2" x14ac:dyDescent="0.25">
      <c r="B41" s="27"/>
    </row>
    <row r="42" spans="2:2" x14ac:dyDescent="0.25">
      <c r="B42" s="27"/>
    </row>
    <row r="43" spans="2:2" x14ac:dyDescent="0.25">
      <c r="B43" s="26"/>
    </row>
    <row r="44" spans="2:2" x14ac:dyDescent="0.25">
      <c r="B44" s="27"/>
    </row>
  </sheetData>
  <sortState ref="B3:E10">
    <sortCondition ref="D4"/>
  </sortState>
  <mergeCells count="2">
    <mergeCell ref="D17:D19"/>
    <mergeCell ref="E17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A16" workbookViewId="0">
      <selection activeCell="B35" sqref="B35"/>
    </sheetView>
  </sheetViews>
  <sheetFormatPr defaultRowHeight="15" x14ac:dyDescent="0.25"/>
  <cols>
    <col min="1" max="1" width="13.5703125" customWidth="1"/>
    <col min="4" max="4" width="14.5703125" customWidth="1"/>
    <col min="7" max="7" width="14.5703125" customWidth="1"/>
  </cols>
  <sheetData>
    <row r="1" spans="1:9" x14ac:dyDescent="0.25">
      <c r="A1" t="s">
        <v>275</v>
      </c>
    </row>
    <row r="2" spans="1:9" x14ac:dyDescent="0.25">
      <c r="A2" t="s">
        <v>276</v>
      </c>
    </row>
    <row r="3" spans="1:9" x14ac:dyDescent="0.25">
      <c r="A3" t="s">
        <v>277</v>
      </c>
    </row>
    <row r="5" spans="1:9" x14ac:dyDescent="0.25">
      <c r="A5" t="s">
        <v>278</v>
      </c>
    </row>
    <row r="6" spans="1:9" x14ac:dyDescent="0.25">
      <c r="A6" t="s">
        <v>279</v>
      </c>
    </row>
    <row r="7" spans="1:9" x14ac:dyDescent="0.25">
      <c r="A7" t="s">
        <v>280</v>
      </c>
    </row>
    <row r="9" spans="1:9" x14ac:dyDescent="0.25">
      <c r="A9" t="s">
        <v>281</v>
      </c>
    </row>
    <row r="10" spans="1:9" x14ac:dyDescent="0.25">
      <c r="A10" t="s">
        <v>282</v>
      </c>
    </row>
    <row r="11" spans="1:9" x14ac:dyDescent="0.25">
      <c r="A11" t="s">
        <v>283</v>
      </c>
    </row>
    <row r="13" spans="1:9" x14ac:dyDescent="0.25">
      <c r="A13" s="45" t="s">
        <v>293</v>
      </c>
      <c r="B13" s="45" t="s">
        <v>294</v>
      </c>
      <c r="C13" s="45" t="s">
        <v>295</v>
      </c>
      <c r="D13" s="45" t="s">
        <v>297</v>
      </c>
      <c r="E13" s="45" t="s">
        <v>294</v>
      </c>
      <c r="F13" s="45" t="s">
        <v>295</v>
      </c>
      <c r="G13" s="45" t="s">
        <v>298</v>
      </c>
      <c r="H13" s="45" t="s">
        <v>294</v>
      </c>
      <c r="I13" s="45" t="s">
        <v>295</v>
      </c>
    </row>
    <row r="14" spans="1:9" x14ac:dyDescent="0.25">
      <c r="A14" s="32" t="s">
        <v>294</v>
      </c>
      <c r="B14" s="44"/>
      <c r="C14" s="32"/>
      <c r="D14" s="32" t="s">
        <v>294</v>
      </c>
      <c r="E14" s="44"/>
      <c r="F14" s="32"/>
      <c r="G14" s="32" t="s">
        <v>294</v>
      </c>
      <c r="H14" s="44"/>
      <c r="I14" s="32"/>
    </row>
    <row r="15" spans="1:9" x14ac:dyDescent="0.25">
      <c r="A15" s="32" t="s">
        <v>295</v>
      </c>
      <c r="B15" s="46">
        <v>5.6999999999999996E-6</v>
      </c>
      <c r="C15" s="44"/>
      <c r="D15" s="32" t="s">
        <v>295</v>
      </c>
      <c r="E15" s="32">
        <v>0</v>
      </c>
      <c r="F15" s="44"/>
      <c r="G15" s="32" t="s">
        <v>295</v>
      </c>
      <c r="H15" s="32">
        <v>0</v>
      </c>
      <c r="I15" s="44"/>
    </row>
    <row r="16" spans="1:9" x14ac:dyDescent="0.25">
      <c r="A16" s="32" t="s">
        <v>296</v>
      </c>
      <c r="B16" s="32">
        <v>0</v>
      </c>
      <c r="C16" s="46">
        <v>2.02E-13</v>
      </c>
      <c r="D16" s="32" t="s">
        <v>296</v>
      </c>
      <c r="E16" s="32">
        <v>0</v>
      </c>
      <c r="F16" s="32">
        <v>0.3</v>
      </c>
      <c r="G16" s="32" t="s">
        <v>296</v>
      </c>
      <c r="H16" s="32">
        <v>0</v>
      </c>
      <c r="I16" s="46">
        <v>6.7600000000000003E-12</v>
      </c>
    </row>
    <row r="20" spans="1:1" x14ac:dyDescent="0.25">
      <c r="A20" t="s">
        <v>284</v>
      </c>
    </row>
    <row r="21" spans="1:1" x14ac:dyDescent="0.25">
      <c r="A21" t="s">
        <v>285</v>
      </c>
    </row>
    <row r="22" spans="1:1" x14ac:dyDescent="0.25">
      <c r="A22" t="s">
        <v>286</v>
      </c>
    </row>
    <row r="24" spans="1:1" x14ac:dyDescent="0.25">
      <c r="A24" t="s">
        <v>287</v>
      </c>
    </row>
    <row r="25" spans="1:1" x14ac:dyDescent="0.25">
      <c r="A25" t="s">
        <v>288</v>
      </c>
    </row>
    <row r="26" spans="1:1" x14ac:dyDescent="0.25">
      <c r="A26" t="s">
        <v>289</v>
      </c>
    </row>
    <row r="28" spans="1:1" x14ac:dyDescent="0.25">
      <c r="A28" t="s">
        <v>290</v>
      </c>
    </row>
    <row r="29" spans="1:1" x14ac:dyDescent="0.25">
      <c r="A29" t="s">
        <v>291</v>
      </c>
    </row>
    <row r="30" spans="1:1" x14ac:dyDescent="0.25">
      <c r="A30" t="s">
        <v>292</v>
      </c>
    </row>
    <row r="33" spans="1:9" x14ac:dyDescent="0.25">
      <c r="A33" s="45" t="s">
        <v>293</v>
      </c>
      <c r="B33" s="45">
        <v>1</v>
      </c>
      <c r="C33" s="45">
        <v>2</v>
      </c>
      <c r="D33" s="45" t="s">
        <v>297</v>
      </c>
      <c r="E33" s="45">
        <v>1</v>
      </c>
      <c r="F33" s="45">
        <v>2</v>
      </c>
      <c r="G33" s="45" t="s">
        <v>298</v>
      </c>
      <c r="H33" s="45">
        <v>1</v>
      </c>
      <c r="I33" s="45">
        <v>2</v>
      </c>
    </row>
    <row r="34" spans="1:9" x14ac:dyDescent="0.25">
      <c r="A34" s="32">
        <v>1</v>
      </c>
      <c r="B34" s="44"/>
      <c r="C34" s="32"/>
      <c r="D34" s="32">
        <v>1</v>
      </c>
      <c r="E34" s="44"/>
      <c r="F34" s="32"/>
      <c r="G34" s="32">
        <v>1</v>
      </c>
      <c r="H34" s="44"/>
      <c r="I34" s="32"/>
    </row>
    <row r="35" spans="1:9" x14ac:dyDescent="0.25">
      <c r="A35" s="32">
        <v>2</v>
      </c>
      <c r="B35" s="32">
        <v>0</v>
      </c>
      <c r="C35" s="44"/>
      <c r="D35" s="32">
        <v>2</v>
      </c>
      <c r="E35" s="32">
        <v>0</v>
      </c>
      <c r="F35" s="44"/>
      <c r="G35" s="32">
        <v>2</v>
      </c>
      <c r="H35" s="32">
        <v>0</v>
      </c>
      <c r="I35" s="44"/>
    </row>
    <row r="36" spans="1:9" x14ac:dyDescent="0.25">
      <c r="A36" s="32">
        <v>3</v>
      </c>
      <c r="B36" s="32">
        <v>0</v>
      </c>
      <c r="C36" s="32">
        <v>0</v>
      </c>
      <c r="D36" s="32">
        <v>3</v>
      </c>
      <c r="E36" s="32">
        <v>0</v>
      </c>
      <c r="F36" s="46">
        <v>1.6400000000000001E-8</v>
      </c>
      <c r="G36" s="32">
        <v>3</v>
      </c>
      <c r="H36" s="32">
        <v>0</v>
      </c>
      <c r="I36" s="32">
        <v>0</v>
      </c>
    </row>
  </sheetData>
  <pageMargins left="0.7" right="0.7" top="0.75" bottom="0.75" header="0.3" footer="0.3"/>
  <pageSetup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opLeftCell="A76" workbookViewId="0">
      <selection activeCell="A166" sqref="A166"/>
    </sheetView>
  </sheetViews>
  <sheetFormatPr defaultRowHeight="15" x14ac:dyDescent="0.25"/>
  <cols>
    <col min="1" max="1" width="89.42578125" bestFit="1" customWidth="1"/>
    <col min="3" max="3" width="87" bestFit="1" customWidth="1"/>
  </cols>
  <sheetData>
    <row r="1" spans="1:3" x14ac:dyDescent="0.25">
      <c r="A1" t="s">
        <v>141</v>
      </c>
      <c r="C1" t="s">
        <v>142</v>
      </c>
    </row>
    <row r="2" spans="1:3" x14ac:dyDescent="0.25">
      <c r="A2" s="25" t="s">
        <v>113</v>
      </c>
      <c r="C2" s="25" t="s">
        <v>128</v>
      </c>
    </row>
    <row r="3" spans="1:3" x14ac:dyDescent="0.25">
      <c r="A3" s="42" t="s">
        <v>114</v>
      </c>
      <c r="C3" s="42" t="s">
        <v>129</v>
      </c>
    </row>
    <row r="4" spans="1:3" x14ac:dyDescent="0.25">
      <c r="A4" s="27" t="s">
        <v>54</v>
      </c>
      <c r="C4" s="27" t="s">
        <v>54</v>
      </c>
    </row>
    <row r="5" spans="1:3" x14ac:dyDescent="0.25">
      <c r="A5" s="27" t="s">
        <v>115</v>
      </c>
      <c r="C5" s="27" t="s">
        <v>130</v>
      </c>
    </row>
    <row r="6" spans="1:3" x14ac:dyDescent="0.25">
      <c r="A6" s="26"/>
      <c r="C6" s="26"/>
    </row>
    <row r="7" spans="1:3" x14ac:dyDescent="0.25">
      <c r="A7" s="27" t="s">
        <v>116</v>
      </c>
      <c r="C7" s="27" t="s">
        <v>131</v>
      </c>
    </row>
    <row r="8" spans="1:3" x14ac:dyDescent="0.25">
      <c r="A8" s="26"/>
      <c r="C8" s="26"/>
    </row>
    <row r="9" spans="1:3" x14ac:dyDescent="0.25">
      <c r="A9" s="27" t="s">
        <v>117</v>
      </c>
      <c r="C9" s="27" t="s">
        <v>132</v>
      </c>
    </row>
    <row r="10" spans="1:3" x14ac:dyDescent="0.25">
      <c r="A10" s="27" t="s">
        <v>118</v>
      </c>
      <c r="C10" s="27" t="s">
        <v>133</v>
      </c>
    </row>
    <row r="11" spans="1:3" x14ac:dyDescent="0.25">
      <c r="A11" s="27" t="s">
        <v>119</v>
      </c>
      <c r="C11" s="27" t="s">
        <v>134</v>
      </c>
    </row>
    <row r="12" spans="1:3" x14ac:dyDescent="0.25">
      <c r="A12" s="27" t="s">
        <v>55</v>
      </c>
      <c r="C12" s="27" t="s">
        <v>55</v>
      </c>
    </row>
    <row r="13" spans="1:3" x14ac:dyDescent="0.25">
      <c r="A13" s="27" t="s">
        <v>56</v>
      </c>
      <c r="C13" s="27" t="s">
        <v>56</v>
      </c>
    </row>
    <row r="14" spans="1:3" x14ac:dyDescent="0.25">
      <c r="A14" s="26"/>
      <c r="C14" s="26"/>
    </row>
    <row r="15" spans="1:3" x14ac:dyDescent="0.25">
      <c r="A15" s="27" t="s">
        <v>120</v>
      </c>
      <c r="C15" s="27" t="s">
        <v>120</v>
      </c>
    </row>
    <row r="16" spans="1:3" x14ac:dyDescent="0.25">
      <c r="A16" s="27" t="s">
        <v>121</v>
      </c>
      <c r="C16" s="27" t="s">
        <v>135</v>
      </c>
    </row>
    <row r="17" spans="1:3" x14ac:dyDescent="0.25">
      <c r="A17" s="27" t="s">
        <v>122</v>
      </c>
      <c r="C17" s="27" t="s">
        <v>136</v>
      </c>
    </row>
    <row r="18" spans="1:3" x14ac:dyDescent="0.25">
      <c r="A18" s="26"/>
      <c r="C18" s="26"/>
    </row>
    <row r="19" spans="1:3" x14ac:dyDescent="0.25">
      <c r="A19" s="27" t="s">
        <v>123</v>
      </c>
      <c r="C19" s="27" t="s">
        <v>137</v>
      </c>
    </row>
    <row r="20" spans="1:3" x14ac:dyDescent="0.25">
      <c r="A20" s="27" t="s">
        <v>124</v>
      </c>
      <c r="C20" s="27" t="s">
        <v>124</v>
      </c>
    </row>
    <row r="21" spans="1:3" x14ac:dyDescent="0.25">
      <c r="A21" s="27" t="s">
        <v>125</v>
      </c>
      <c r="C21" s="27" t="s">
        <v>138</v>
      </c>
    </row>
    <row r="22" spans="1:3" x14ac:dyDescent="0.25">
      <c r="A22" s="27" t="s">
        <v>126</v>
      </c>
      <c r="C22" s="27" t="s">
        <v>139</v>
      </c>
    </row>
    <row r="23" spans="1:3" x14ac:dyDescent="0.25">
      <c r="A23" s="27" t="s">
        <v>127</v>
      </c>
      <c r="C23" s="27" t="s">
        <v>140</v>
      </c>
    </row>
    <row r="26" spans="1:3" x14ac:dyDescent="0.25">
      <c r="A26" s="25" t="s">
        <v>143</v>
      </c>
      <c r="C26" s="25" t="s">
        <v>159</v>
      </c>
    </row>
    <row r="27" spans="1:3" x14ac:dyDescent="0.25">
      <c r="A27" s="42" t="s">
        <v>144</v>
      </c>
      <c r="C27" s="42" t="s">
        <v>160</v>
      </c>
    </row>
    <row r="28" spans="1:3" x14ac:dyDescent="0.25">
      <c r="A28" s="27" t="s">
        <v>54</v>
      </c>
      <c r="C28" s="27" t="s">
        <v>54</v>
      </c>
    </row>
    <row r="29" spans="1:3" x14ac:dyDescent="0.25">
      <c r="A29" s="27" t="s">
        <v>145</v>
      </c>
      <c r="C29" s="27" t="s">
        <v>161</v>
      </c>
    </row>
    <row r="30" spans="1:3" x14ac:dyDescent="0.25">
      <c r="A30" s="26"/>
      <c r="C30" s="26"/>
    </row>
    <row r="31" spans="1:3" x14ac:dyDescent="0.25">
      <c r="A31" s="27" t="s">
        <v>116</v>
      </c>
      <c r="C31" s="27" t="s">
        <v>131</v>
      </c>
    </row>
    <row r="32" spans="1:3" x14ac:dyDescent="0.25">
      <c r="A32" s="26"/>
      <c r="C32" s="26"/>
    </row>
    <row r="33" spans="1:3" x14ac:dyDescent="0.25">
      <c r="A33" s="27" t="s">
        <v>146</v>
      </c>
      <c r="C33" s="27" t="s">
        <v>162</v>
      </c>
    </row>
    <row r="34" spans="1:3" x14ac:dyDescent="0.25">
      <c r="A34" s="27" t="s">
        <v>147</v>
      </c>
      <c r="C34" s="27" t="s">
        <v>163</v>
      </c>
    </row>
    <row r="35" spans="1:3" x14ac:dyDescent="0.25">
      <c r="A35" s="27" t="s">
        <v>148</v>
      </c>
      <c r="C35" s="27" t="s">
        <v>164</v>
      </c>
    </row>
    <row r="36" spans="1:3" x14ac:dyDescent="0.25">
      <c r="A36" s="27" t="s">
        <v>149</v>
      </c>
      <c r="C36" s="27" t="s">
        <v>165</v>
      </c>
    </row>
    <row r="37" spans="1:3" x14ac:dyDescent="0.25">
      <c r="A37" s="27" t="s">
        <v>55</v>
      </c>
      <c r="C37" s="27" t="s">
        <v>55</v>
      </c>
    </row>
    <row r="38" spans="1:3" x14ac:dyDescent="0.25">
      <c r="A38" s="27" t="s">
        <v>56</v>
      </c>
      <c r="C38" s="27" t="s">
        <v>56</v>
      </c>
    </row>
    <row r="39" spans="1:3" x14ac:dyDescent="0.25">
      <c r="A39" s="26"/>
      <c r="C39" s="26"/>
    </row>
    <row r="40" spans="1:3" x14ac:dyDescent="0.25">
      <c r="A40" s="27" t="s">
        <v>150</v>
      </c>
      <c r="C40" s="27" t="s">
        <v>150</v>
      </c>
    </row>
    <row r="41" spans="1:3" x14ac:dyDescent="0.25">
      <c r="A41" s="27" t="s">
        <v>151</v>
      </c>
      <c r="C41" s="27" t="s">
        <v>166</v>
      </c>
    </row>
    <row r="42" spans="1:3" x14ac:dyDescent="0.25">
      <c r="A42" s="27" t="s">
        <v>152</v>
      </c>
      <c r="C42" s="27" t="s">
        <v>167</v>
      </c>
    </row>
    <row r="43" spans="1:3" x14ac:dyDescent="0.25">
      <c r="A43" s="27" t="s">
        <v>153</v>
      </c>
      <c r="C43" s="27" t="s">
        <v>168</v>
      </c>
    </row>
    <row r="44" spans="1:3" x14ac:dyDescent="0.25">
      <c r="A44" s="26"/>
      <c r="C44" s="26"/>
    </row>
    <row r="45" spans="1:3" x14ac:dyDescent="0.25">
      <c r="A45" s="27" t="s">
        <v>154</v>
      </c>
      <c r="C45" s="27" t="s">
        <v>169</v>
      </c>
    </row>
    <row r="46" spans="1:3" x14ac:dyDescent="0.25">
      <c r="A46" s="27" t="s">
        <v>155</v>
      </c>
      <c r="C46" s="27" t="s">
        <v>170</v>
      </c>
    </row>
    <row r="47" spans="1:3" x14ac:dyDescent="0.25">
      <c r="A47" s="27" t="s">
        <v>156</v>
      </c>
      <c r="C47" s="27" t="s">
        <v>171</v>
      </c>
    </row>
    <row r="48" spans="1:3" x14ac:dyDescent="0.25">
      <c r="A48" s="27" t="s">
        <v>157</v>
      </c>
      <c r="C48" s="27" t="s">
        <v>172</v>
      </c>
    </row>
    <row r="49" spans="1:3" x14ac:dyDescent="0.25">
      <c r="A49" s="27" t="s">
        <v>158</v>
      </c>
      <c r="C49" s="27" t="s">
        <v>173</v>
      </c>
    </row>
    <row r="52" spans="1:3" x14ac:dyDescent="0.25">
      <c r="A52" s="25" t="s">
        <v>174</v>
      </c>
      <c r="C52" s="25" t="s">
        <v>186</v>
      </c>
    </row>
    <row r="53" spans="1:3" x14ac:dyDescent="0.25">
      <c r="A53" s="42" t="s">
        <v>175</v>
      </c>
      <c r="C53" s="42" t="s">
        <v>187</v>
      </c>
    </row>
    <row r="54" spans="1:3" x14ac:dyDescent="0.25">
      <c r="A54" s="27" t="s">
        <v>54</v>
      </c>
      <c r="C54" s="27" t="s">
        <v>54</v>
      </c>
    </row>
    <row r="55" spans="1:3" x14ac:dyDescent="0.25">
      <c r="A55" s="27" t="s">
        <v>176</v>
      </c>
      <c r="C55" s="27" t="s">
        <v>188</v>
      </c>
    </row>
    <row r="56" spans="1:3" x14ac:dyDescent="0.25">
      <c r="A56" s="26"/>
      <c r="C56" s="26"/>
    </row>
    <row r="57" spans="1:3" x14ac:dyDescent="0.25">
      <c r="A57" s="27" t="s">
        <v>116</v>
      </c>
      <c r="C57" s="27" t="s">
        <v>131</v>
      </c>
    </row>
    <row r="58" spans="1:3" x14ac:dyDescent="0.25">
      <c r="A58" s="26"/>
      <c r="C58" s="26"/>
    </row>
    <row r="59" spans="1:3" x14ac:dyDescent="0.25">
      <c r="A59" s="27" t="s">
        <v>162</v>
      </c>
      <c r="C59" s="27" t="s">
        <v>162</v>
      </c>
    </row>
    <row r="60" spans="1:3" x14ac:dyDescent="0.25">
      <c r="A60" s="27" t="s">
        <v>177</v>
      </c>
      <c r="C60" s="27" t="s">
        <v>189</v>
      </c>
    </row>
    <row r="61" spans="1:3" x14ac:dyDescent="0.25">
      <c r="A61" s="27" t="s">
        <v>178</v>
      </c>
      <c r="C61" s="27" t="s">
        <v>190</v>
      </c>
    </row>
    <row r="62" spans="1:3" x14ac:dyDescent="0.25">
      <c r="A62" s="27" t="s">
        <v>55</v>
      </c>
      <c r="C62" s="27" t="s">
        <v>55</v>
      </c>
    </row>
    <row r="63" spans="1:3" x14ac:dyDescent="0.25">
      <c r="A63" s="27" t="s">
        <v>56</v>
      </c>
      <c r="C63" s="27" t="s">
        <v>56</v>
      </c>
    </row>
    <row r="64" spans="1:3" x14ac:dyDescent="0.25">
      <c r="A64" s="26"/>
      <c r="C64" s="26"/>
    </row>
    <row r="65" spans="1:3" x14ac:dyDescent="0.25">
      <c r="A65" s="27" t="s">
        <v>150</v>
      </c>
      <c r="C65" s="27" t="s">
        <v>150</v>
      </c>
    </row>
    <row r="66" spans="1:3" x14ac:dyDescent="0.25">
      <c r="A66" s="27" t="s">
        <v>179</v>
      </c>
      <c r="C66" s="27" t="s">
        <v>191</v>
      </c>
    </row>
    <row r="67" spans="1:3" x14ac:dyDescent="0.25">
      <c r="A67" s="27" t="s">
        <v>180</v>
      </c>
      <c r="C67" s="27" t="s">
        <v>192</v>
      </c>
    </row>
    <row r="68" spans="1:3" x14ac:dyDescent="0.25">
      <c r="A68" s="26"/>
      <c r="C68" s="26"/>
    </row>
    <row r="69" spans="1:3" x14ac:dyDescent="0.25">
      <c r="A69" s="27" t="s">
        <v>181</v>
      </c>
      <c r="C69" s="27" t="s">
        <v>193</v>
      </c>
    </row>
    <row r="70" spans="1:3" x14ac:dyDescent="0.25">
      <c r="A70" s="27" t="s">
        <v>182</v>
      </c>
      <c r="C70" s="27" t="s">
        <v>194</v>
      </c>
    </row>
    <row r="71" spans="1:3" x14ac:dyDescent="0.25">
      <c r="A71" s="27" t="s">
        <v>183</v>
      </c>
      <c r="C71" s="27" t="s">
        <v>195</v>
      </c>
    </row>
    <row r="72" spans="1:3" x14ac:dyDescent="0.25">
      <c r="A72" s="27" t="s">
        <v>184</v>
      </c>
      <c r="C72" s="27" t="s">
        <v>196</v>
      </c>
    </row>
    <row r="73" spans="1:3" x14ac:dyDescent="0.25">
      <c r="A73" s="27" t="s">
        <v>185</v>
      </c>
      <c r="C73" s="27" t="s">
        <v>197</v>
      </c>
    </row>
    <row r="76" spans="1:3" x14ac:dyDescent="0.25">
      <c r="A76" s="25" t="s">
        <v>198</v>
      </c>
      <c r="C76" s="25" t="s">
        <v>220</v>
      </c>
    </row>
    <row r="77" spans="1:3" x14ac:dyDescent="0.25">
      <c r="A77" s="42" t="s">
        <v>199</v>
      </c>
      <c r="C77" s="42" t="s">
        <v>221</v>
      </c>
    </row>
    <row r="78" spans="1:3" x14ac:dyDescent="0.25">
      <c r="A78" s="27" t="s">
        <v>54</v>
      </c>
      <c r="C78" s="27" t="s">
        <v>54</v>
      </c>
    </row>
    <row r="79" spans="1:3" x14ac:dyDescent="0.25">
      <c r="A79" s="27" t="s">
        <v>200</v>
      </c>
      <c r="C79" s="27" t="s">
        <v>222</v>
      </c>
    </row>
    <row r="80" spans="1:3" x14ac:dyDescent="0.25">
      <c r="A80" s="26"/>
      <c r="C80" s="26"/>
    </row>
    <row r="81" spans="1:3" x14ac:dyDescent="0.25">
      <c r="A81" s="27" t="s">
        <v>116</v>
      </c>
      <c r="C81" s="27" t="s">
        <v>131</v>
      </c>
    </row>
    <row r="82" spans="1:3" x14ac:dyDescent="0.25">
      <c r="A82" s="26"/>
      <c r="C82" s="26"/>
    </row>
    <row r="83" spans="1:3" x14ac:dyDescent="0.25">
      <c r="A83" s="27" t="s">
        <v>201</v>
      </c>
      <c r="C83" s="27" t="s">
        <v>201</v>
      </c>
    </row>
    <row r="84" spans="1:3" x14ac:dyDescent="0.25">
      <c r="A84" s="27" t="s">
        <v>202</v>
      </c>
      <c r="C84" s="27" t="s">
        <v>223</v>
      </c>
    </row>
    <row r="85" spans="1:3" x14ac:dyDescent="0.25">
      <c r="A85" s="27" t="s">
        <v>203</v>
      </c>
      <c r="C85" s="27" t="s">
        <v>224</v>
      </c>
    </row>
    <row r="86" spans="1:3" x14ac:dyDescent="0.25">
      <c r="A86" s="27" t="s">
        <v>204</v>
      </c>
      <c r="C86" s="27" t="s">
        <v>225</v>
      </c>
    </row>
    <row r="87" spans="1:3" x14ac:dyDescent="0.25">
      <c r="A87" s="27" t="s">
        <v>205</v>
      </c>
      <c r="C87" s="27" t="s">
        <v>226</v>
      </c>
    </row>
    <row r="88" spans="1:3" x14ac:dyDescent="0.25">
      <c r="A88" s="27" t="s">
        <v>206</v>
      </c>
      <c r="C88" s="27" t="s">
        <v>227</v>
      </c>
    </row>
    <row r="89" spans="1:3" x14ac:dyDescent="0.25">
      <c r="A89" s="27" t="s">
        <v>207</v>
      </c>
      <c r="C89" s="27" t="s">
        <v>228</v>
      </c>
    </row>
    <row r="90" spans="1:3" x14ac:dyDescent="0.25">
      <c r="A90" s="27" t="s">
        <v>55</v>
      </c>
      <c r="C90" s="27" t="s">
        <v>55</v>
      </c>
    </row>
    <row r="91" spans="1:3" x14ac:dyDescent="0.25">
      <c r="A91" s="27" t="s">
        <v>56</v>
      </c>
      <c r="C91" s="27" t="s">
        <v>56</v>
      </c>
    </row>
    <row r="92" spans="1:3" x14ac:dyDescent="0.25">
      <c r="A92" s="26"/>
      <c r="C92" s="26"/>
    </row>
    <row r="93" spans="1:3" x14ac:dyDescent="0.25">
      <c r="A93" s="27" t="s">
        <v>208</v>
      </c>
      <c r="C93" s="27" t="s">
        <v>208</v>
      </c>
    </row>
    <row r="94" spans="1:3" x14ac:dyDescent="0.25">
      <c r="A94" s="27" t="s">
        <v>209</v>
      </c>
      <c r="C94" s="27" t="s">
        <v>229</v>
      </c>
    </row>
    <row r="95" spans="1:3" x14ac:dyDescent="0.25">
      <c r="A95" s="27" t="s">
        <v>210</v>
      </c>
      <c r="C95" s="27" t="s">
        <v>230</v>
      </c>
    </row>
    <row r="96" spans="1:3" x14ac:dyDescent="0.25">
      <c r="A96" s="27" t="s">
        <v>211</v>
      </c>
      <c r="C96" s="27" t="s">
        <v>231</v>
      </c>
    </row>
    <row r="97" spans="1:3" x14ac:dyDescent="0.25">
      <c r="A97" s="27" t="s">
        <v>212</v>
      </c>
      <c r="C97" s="27" t="s">
        <v>232</v>
      </c>
    </row>
    <row r="98" spans="1:3" x14ac:dyDescent="0.25">
      <c r="A98" s="27" t="s">
        <v>213</v>
      </c>
      <c r="C98" s="27" t="s">
        <v>233</v>
      </c>
    </row>
    <row r="99" spans="1:3" x14ac:dyDescent="0.25">
      <c r="A99" s="27" t="s">
        <v>214</v>
      </c>
      <c r="C99" s="27" t="s">
        <v>234</v>
      </c>
    </row>
    <row r="100" spans="1:3" x14ac:dyDescent="0.25">
      <c r="A100" s="26"/>
      <c r="C100" s="26"/>
    </row>
    <row r="101" spans="1:3" x14ac:dyDescent="0.25">
      <c r="A101" s="27" t="s">
        <v>215</v>
      </c>
      <c r="C101" s="27" t="s">
        <v>235</v>
      </c>
    </row>
    <row r="102" spans="1:3" x14ac:dyDescent="0.25">
      <c r="A102" s="27" t="s">
        <v>216</v>
      </c>
      <c r="C102" s="27" t="s">
        <v>236</v>
      </c>
    </row>
    <row r="103" spans="1:3" x14ac:dyDescent="0.25">
      <c r="A103" s="27" t="s">
        <v>217</v>
      </c>
      <c r="C103" s="27" t="s">
        <v>237</v>
      </c>
    </row>
    <row r="104" spans="1:3" x14ac:dyDescent="0.25">
      <c r="A104" s="27" t="s">
        <v>218</v>
      </c>
      <c r="C104" s="27" t="s">
        <v>238</v>
      </c>
    </row>
    <row r="105" spans="1:3" x14ac:dyDescent="0.25">
      <c r="A105" s="27" t="s">
        <v>219</v>
      </c>
      <c r="C105" s="27" t="s">
        <v>239</v>
      </c>
    </row>
    <row r="111" spans="1:3" x14ac:dyDescent="0.25">
      <c r="A111" s="25" t="s">
        <v>240</v>
      </c>
    </row>
    <row r="112" spans="1:3" x14ac:dyDescent="0.25">
      <c r="A112" s="43" t="s">
        <v>241</v>
      </c>
    </row>
    <row r="113" spans="1:1" x14ac:dyDescent="0.25">
      <c r="A113" s="27" t="s">
        <v>54</v>
      </c>
    </row>
    <row r="114" spans="1:1" x14ac:dyDescent="0.25">
      <c r="A114" s="27" t="s">
        <v>242</v>
      </c>
    </row>
    <row r="115" spans="1:1" x14ac:dyDescent="0.25">
      <c r="A115" s="27" t="s">
        <v>243</v>
      </c>
    </row>
    <row r="116" spans="1:1" x14ac:dyDescent="0.25">
      <c r="A116" s="26"/>
    </row>
    <row r="117" spans="1:1" x14ac:dyDescent="0.25">
      <c r="A117" s="27" t="s">
        <v>116</v>
      </c>
    </row>
    <row r="118" spans="1:1" x14ac:dyDescent="0.25">
      <c r="A118" s="26"/>
    </row>
    <row r="119" spans="1:1" x14ac:dyDescent="0.25">
      <c r="A119" s="27" t="s">
        <v>162</v>
      </c>
    </row>
    <row r="120" spans="1:1" x14ac:dyDescent="0.25">
      <c r="A120" s="27" t="s">
        <v>244</v>
      </c>
    </row>
    <row r="121" spans="1:1" x14ac:dyDescent="0.25">
      <c r="A121" s="27" t="s">
        <v>245</v>
      </c>
    </row>
    <row r="122" spans="1:1" x14ac:dyDescent="0.25">
      <c r="A122" s="27" t="s">
        <v>246</v>
      </c>
    </row>
    <row r="123" spans="1:1" x14ac:dyDescent="0.25">
      <c r="A123" s="27" t="s">
        <v>247</v>
      </c>
    </row>
    <row r="124" spans="1:1" x14ac:dyDescent="0.25">
      <c r="A124" s="27" t="s">
        <v>248</v>
      </c>
    </row>
    <row r="125" spans="1:1" x14ac:dyDescent="0.25">
      <c r="A125" s="27" t="s">
        <v>249</v>
      </c>
    </row>
    <row r="126" spans="1:1" x14ac:dyDescent="0.25">
      <c r="A126" s="27" t="s">
        <v>250</v>
      </c>
    </row>
    <row r="127" spans="1:1" x14ac:dyDescent="0.25">
      <c r="A127" s="27" t="s">
        <v>251</v>
      </c>
    </row>
    <row r="128" spans="1:1" x14ac:dyDescent="0.25">
      <c r="A128" s="27" t="s">
        <v>252</v>
      </c>
    </row>
    <row r="129" spans="1:1" x14ac:dyDescent="0.25">
      <c r="A129" s="27" t="s">
        <v>253</v>
      </c>
    </row>
    <row r="130" spans="1:1" x14ac:dyDescent="0.25">
      <c r="A130" s="27" t="s">
        <v>254</v>
      </c>
    </row>
    <row r="131" spans="1:1" x14ac:dyDescent="0.25">
      <c r="A131" s="27" t="s">
        <v>255</v>
      </c>
    </row>
    <row r="132" spans="1:1" x14ac:dyDescent="0.25">
      <c r="A132" s="27" t="s">
        <v>256</v>
      </c>
    </row>
    <row r="133" spans="1:1" x14ac:dyDescent="0.25">
      <c r="A133" s="27" t="s">
        <v>55</v>
      </c>
    </row>
    <row r="134" spans="1:1" x14ac:dyDescent="0.25">
      <c r="A134" s="27" t="s">
        <v>56</v>
      </c>
    </row>
    <row r="135" spans="1:1" x14ac:dyDescent="0.25">
      <c r="A135" s="26"/>
    </row>
    <row r="136" spans="1:1" x14ac:dyDescent="0.25">
      <c r="A136" s="27" t="s">
        <v>150</v>
      </c>
    </row>
    <row r="137" spans="1:1" x14ac:dyDescent="0.25">
      <c r="A137" s="27" t="s">
        <v>257</v>
      </c>
    </row>
    <row r="138" spans="1:1" x14ac:dyDescent="0.25">
      <c r="A138" s="27" t="s">
        <v>258</v>
      </c>
    </row>
    <row r="139" spans="1:1" x14ac:dyDescent="0.25">
      <c r="A139" s="27" t="s">
        <v>259</v>
      </c>
    </row>
    <row r="140" spans="1:1" x14ac:dyDescent="0.25">
      <c r="A140" s="27" t="s">
        <v>260</v>
      </c>
    </row>
    <row r="141" spans="1:1" x14ac:dyDescent="0.25">
      <c r="A141" s="27" t="s">
        <v>261</v>
      </c>
    </row>
    <row r="142" spans="1:1" x14ac:dyDescent="0.25">
      <c r="A142" s="27" t="s">
        <v>262</v>
      </c>
    </row>
    <row r="143" spans="1:1" x14ac:dyDescent="0.25">
      <c r="A143" s="27" t="s">
        <v>263</v>
      </c>
    </row>
    <row r="144" spans="1:1" x14ac:dyDescent="0.25">
      <c r="A144" s="27" t="s">
        <v>264</v>
      </c>
    </row>
    <row r="145" spans="1:1" x14ac:dyDescent="0.25">
      <c r="A145" s="27" t="s">
        <v>265</v>
      </c>
    </row>
    <row r="146" spans="1:1" x14ac:dyDescent="0.25">
      <c r="A146" s="27" t="s">
        <v>266</v>
      </c>
    </row>
    <row r="147" spans="1:1" x14ac:dyDescent="0.25">
      <c r="A147" s="27" t="s">
        <v>267</v>
      </c>
    </row>
    <row r="148" spans="1:1" x14ac:dyDescent="0.25">
      <c r="A148" s="27" t="s">
        <v>268</v>
      </c>
    </row>
    <row r="149" spans="1:1" x14ac:dyDescent="0.25">
      <c r="A149" s="27" t="s">
        <v>269</v>
      </c>
    </row>
    <row r="150" spans="1:1" x14ac:dyDescent="0.25">
      <c r="A150" s="26"/>
    </row>
    <row r="151" spans="1:1" x14ac:dyDescent="0.25">
      <c r="A151" s="27" t="s">
        <v>270</v>
      </c>
    </row>
    <row r="152" spans="1:1" x14ac:dyDescent="0.25">
      <c r="A152" s="27" t="s">
        <v>271</v>
      </c>
    </row>
    <row r="153" spans="1:1" x14ac:dyDescent="0.25">
      <c r="A153" s="27" t="s">
        <v>272</v>
      </c>
    </row>
    <row r="154" spans="1:1" x14ac:dyDescent="0.25">
      <c r="A154" s="27" t="s">
        <v>273</v>
      </c>
    </row>
    <row r="155" spans="1:1" x14ac:dyDescent="0.25">
      <c r="A155" s="27" t="s">
        <v>274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workbookViewId="0">
      <selection activeCell="L14" sqref="L14:L63"/>
    </sheetView>
  </sheetViews>
  <sheetFormatPr defaultRowHeight="15" x14ac:dyDescent="0.25"/>
  <cols>
    <col min="1" max="1" width="82.28515625" bestFit="1" customWidth="1"/>
  </cols>
  <sheetData>
    <row r="1" spans="1:12" x14ac:dyDescent="0.25">
      <c r="A1" t="s">
        <v>333</v>
      </c>
    </row>
    <row r="2" spans="1:12" x14ac:dyDescent="0.25">
      <c r="A2" s="25" t="s">
        <v>299</v>
      </c>
      <c r="C2" s="47" t="s">
        <v>306</v>
      </c>
    </row>
    <row r="3" spans="1:12" x14ac:dyDescent="0.25">
      <c r="A3" s="27" t="s">
        <v>54</v>
      </c>
      <c r="C3" s="48" t="s">
        <v>54</v>
      </c>
    </row>
    <row r="4" spans="1:12" x14ac:dyDescent="0.25">
      <c r="A4" s="27" t="s">
        <v>300</v>
      </c>
      <c r="C4" s="48" t="s">
        <v>307</v>
      </c>
    </row>
    <row r="5" spans="1:12" x14ac:dyDescent="0.25">
      <c r="A5" s="26"/>
      <c r="C5" s="48" t="s">
        <v>308</v>
      </c>
    </row>
    <row r="6" spans="1:12" x14ac:dyDescent="0.25">
      <c r="A6" s="27" t="s">
        <v>301</v>
      </c>
      <c r="C6" s="15"/>
    </row>
    <row r="7" spans="1:12" x14ac:dyDescent="0.25">
      <c r="A7" s="27" t="s">
        <v>302</v>
      </c>
      <c r="C7" s="48" t="s">
        <v>301</v>
      </c>
    </row>
    <row r="8" spans="1:12" x14ac:dyDescent="0.25">
      <c r="A8" s="27" t="s">
        <v>303</v>
      </c>
      <c r="C8" s="48" t="s">
        <v>309</v>
      </c>
    </row>
    <row r="9" spans="1:12" x14ac:dyDescent="0.25">
      <c r="A9" s="26"/>
      <c r="C9" s="48" t="s">
        <v>310</v>
      </c>
    </row>
    <row r="10" spans="1:12" x14ac:dyDescent="0.25">
      <c r="A10" s="27" t="s">
        <v>304</v>
      </c>
      <c r="C10" s="48" t="s">
        <v>311</v>
      </c>
    </row>
    <row r="11" spans="1:12" x14ac:dyDescent="0.25">
      <c r="A11" s="27" t="s">
        <v>305</v>
      </c>
      <c r="C11" s="48" t="s">
        <v>312</v>
      </c>
    </row>
    <row r="12" spans="1:12" x14ac:dyDescent="0.25">
      <c r="C12" s="15"/>
    </row>
    <row r="13" spans="1:12" x14ac:dyDescent="0.25">
      <c r="C13" s="48" t="s">
        <v>313</v>
      </c>
    </row>
    <row r="14" spans="1:12" x14ac:dyDescent="0.25">
      <c r="A14" s="25" t="s">
        <v>315</v>
      </c>
      <c r="C14" s="48" t="s">
        <v>305</v>
      </c>
      <c r="L14" s="51" t="s">
        <v>54</v>
      </c>
    </row>
    <row r="15" spans="1:12" x14ac:dyDescent="0.25">
      <c r="A15" s="27" t="s">
        <v>54</v>
      </c>
      <c r="C15" s="49"/>
      <c r="L15" s="51" t="s">
        <v>833</v>
      </c>
    </row>
    <row r="16" spans="1:12" x14ac:dyDescent="0.25">
      <c r="A16" s="27" t="s">
        <v>316</v>
      </c>
      <c r="C16" s="50" t="s">
        <v>314</v>
      </c>
      <c r="L16" s="51" t="s">
        <v>834</v>
      </c>
    </row>
    <row r="17" spans="1:12" x14ac:dyDescent="0.25">
      <c r="A17" s="26"/>
      <c r="L17" s="24"/>
    </row>
    <row r="18" spans="1:12" x14ac:dyDescent="0.25">
      <c r="A18" s="27" t="s">
        <v>301</v>
      </c>
      <c r="L18" s="51" t="s">
        <v>835</v>
      </c>
    </row>
    <row r="19" spans="1:12" x14ac:dyDescent="0.25">
      <c r="A19" s="27" t="s">
        <v>317</v>
      </c>
      <c r="L19" s="51" t="s">
        <v>836</v>
      </c>
    </row>
    <row r="20" spans="1:12" x14ac:dyDescent="0.25">
      <c r="A20" s="27" t="s">
        <v>318</v>
      </c>
      <c r="L20" s="51" t="s">
        <v>837</v>
      </c>
    </row>
    <row r="21" spans="1:12" x14ac:dyDescent="0.25">
      <c r="A21" s="26"/>
      <c r="L21" s="51" t="s">
        <v>838</v>
      </c>
    </row>
    <row r="22" spans="1:12" x14ac:dyDescent="0.25">
      <c r="A22" s="27" t="s">
        <v>319</v>
      </c>
      <c r="L22" s="51" t="s">
        <v>839</v>
      </c>
    </row>
    <row r="23" spans="1:12" x14ac:dyDescent="0.25">
      <c r="A23" s="27" t="s">
        <v>320</v>
      </c>
      <c r="L23" s="51" t="s">
        <v>840</v>
      </c>
    </row>
    <row r="24" spans="1:12" x14ac:dyDescent="0.25">
      <c r="A24" s="42" t="s">
        <v>321</v>
      </c>
      <c r="L24" s="51" t="s">
        <v>841</v>
      </c>
    </row>
    <row r="25" spans="1:12" x14ac:dyDescent="0.25">
      <c r="A25" s="27" t="s">
        <v>54</v>
      </c>
      <c r="L25" s="24"/>
    </row>
    <row r="26" spans="1:12" x14ac:dyDescent="0.25">
      <c r="A26" s="27" t="s">
        <v>322</v>
      </c>
      <c r="L26" s="51" t="s">
        <v>842</v>
      </c>
    </row>
    <row r="27" spans="1:12" x14ac:dyDescent="0.25">
      <c r="A27" s="26"/>
      <c r="L27" s="51" t="s">
        <v>843</v>
      </c>
    </row>
    <row r="28" spans="1:12" x14ac:dyDescent="0.25">
      <c r="A28" s="27" t="s">
        <v>301</v>
      </c>
      <c r="L28" s="25" t="s">
        <v>844</v>
      </c>
    </row>
    <row r="29" spans="1:12" x14ac:dyDescent="0.25">
      <c r="A29" s="27" t="s">
        <v>323</v>
      </c>
      <c r="L29" s="43" t="s">
        <v>845</v>
      </c>
    </row>
    <row r="30" spans="1:12" x14ac:dyDescent="0.25">
      <c r="A30" s="27" t="s">
        <v>324</v>
      </c>
      <c r="L30" s="27" t="s">
        <v>54</v>
      </c>
    </row>
    <row r="31" spans="1:12" x14ac:dyDescent="0.25">
      <c r="A31" s="26"/>
      <c r="L31" s="27" t="s">
        <v>846</v>
      </c>
    </row>
    <row r="32" spans="1:12" x14ac:dyDescent="0.25">
      <c r="A32" s="27" t="s">
        <v>325</v>
      </c>
      <c r="L32" s="27" t="s">
        <v>834</v>
      </c>
    </row>
    <row r="33" spans="1:12" x14ac:dyDescent="0.25">
      <c r="A33" s="27" t="s">
        <v>326</v>
      </c>
      <c r="L33" s="26"/>
    </row>
    <row r="34" spans="1:12" x14ac:dyDescent="0.25">
      <c r="A34" s="42" t="s">
        <v>327</v>
      </c>
      <c r="L34" s="27" t="s">
        <v>847</v>
      </c>
    </row>
    <row r="35" spans="1:12" x14ac:dyDescent="0.25">
      <c r="A35" s="27" t="s">
        <v>54</v>
      </c>
      <c r="L35" s="27" t="s">
        <v>848</v>
      </c>
    </row>
    <row r="36" spans="1:12" x14ac:dyDescent="0.25">
      <c r="A36" s="27" t="s">
        <v>328</v>
      </c>
      <c r="L36" s="27" t="s">
        <v>849</v>
      </c>
    </row>
    <row r="37" spans="1:12" x14ac:dyDescent="0.25">
      <c r="A37" s="26"/>
      <c r="L37" s="27" t="s">
        <v>850</v>
      </c>
    </row>
    <row r="38" spans="1:12" x14ac:dyDescent="0.25">
      <c r="A38" s="27" t="s">
        <v>301</v>
      </c>
      <c r="L38" s="27" t="s">
        <v>851</v>
      </c>
    </row>
    <row r="39" spans="1:12" x14ac:dyDescent="0.25">
      <c r="A39" s="27" t="s">
        <v>329</v>
      </c>
      <c r="L39" s="27" t="s">
        <v>852</v>
      </c>
    </row>
    <row r="40" spans="1:12" x14ac:dyDescent="0.25">
      <c r="A40" s="27" t="s">
        <v>330</v>
      </c>
      <c r="L40" s="27" t="s">
        <v>853</v>
      </c>
    </row>
    <row r="41" spans="1:12" x14ac:dyDescent="0.25">
      <c r="A41" s="26"/>
      <c r="L41" s="27" t="s">
        <v>854</v>
      </c>
    </row>
    <row r="42" spans="1:12" x14ac:dyDescent="0.25">
      <c r="A42" s="27" t="s">
        <v>331</v>
      </c>
      <c r="L42" s="27" t="s">
        <v>855</v>
      </c>
    </row>
    <row r="43" spans="1:12" x14ac:dyDescent="0.25">
      <c r="A43" s="27" t="s">
        <v>332</v>
      </c>
      <c r="L43" s="27" t="s">
        <v>856</v>
      </c>
    </row>
    <row r="44" spans="1:12" x14ac:dyDescent="0.25">
      <c r="L44" s="27" t="s">
        <v>857</v>
      </c>
    </row>
    <row r="45" spans="1:12" x14ac:dyDescent="0.25">
      <c r="L45" s="27" t="s">
        <v>858</v>
      </c>
    </row>
    <row r="46" spans="1:12" x14ac:dyDescent="0.25">
      <c r="L46" s="27" t="s">
        <v>859</v>
      </c>
    </row>
    <row r="47" spans="1:12" x14ac:dyDescent="0.25">
      <c r="L47" s="27" t="s">
        <v>860</v>
      </c>
    </row>
    <row r="48" spans="1:12" x14ac:dyDescent="0.25">
      <c r="L48" s="27" t="s">
        <v>861</v>
      </c>
    </row>
    <row r="49" spans="12:12" x14ac:dyDescent="0.25">
      <c r="L49" s="27" t="s">
        <v>862</v>
      </c>
    </row>
    <row r="50" spans="12:12" x14ac:dyDescent="0.25">
      <c r="L50" s="27" t="s">
        <v>863</v>
      </c>
    </row>
    <row r="51" spans="12:12" x14ac:dyDescent="0.25">
      <c r="L51" s="27" t="s">
        <v>864</v>
      </c>
    </row>
    <row r="52" spans="12:12" x14ac:dyDescent="0.25">
      <c r="L52" s="27" t="s">
        <v>865</v>
      </c>
    </row>
    <row r="53" spans="12:12" x14ac:dyDescent="0.25">
      <c r="L53" s="27" t="s">
        <v>866</v>
      </c>
    </row>
    <row r="54" spans="12:12" x14ac:dyDescent="0.25">
      <c r="L54" s="27" t="s">
        <v>867</v>
      </c>
    </row>
    <row r="55" spans="12:12" x14ac:dyDescent="0.25">
      <c r="L55" s="27" t="s">
        <v>868</v>
      </c>
    </row>
    <row r="56" spans="12:12" x14ac:dyDescent="0.25">
      <c r="L56" s="27" t="s">
        <v>869</v>
      </c>
    </row>
    <row r="57" spans="12:12" x14ac:dyDescent="0.25">
      <c r="L57" s="27" t="s">
        <v>870</v>
      </c>
    </row>
    <row r="58" spans="12:12" x14ac:dyDescent="0.25">
      <c r="L58" s="27" t="s">
        <v>871</v>
      </c>
    </row>
    <row r="59" spans="12:12" x14ac:dyDescent="0.25">
      <c r="L59" s="27" t="s">
        <v>872</v>
      </c>
    </row>
    <row r="60" spans="12:12" x14ac:dyDescent="0.25">
      <c r="L60" s="27" t="s">
        <v>873</v>
      </c>
    </row>
    <row r="61" spans="12:12" x14ac:dyDescent="0.25">
      <c r="L61" s="26"/>
    </row>
    <row r="62" spans="12:12" x14ac:dyDescent="0.25">
      <c r="L62" s="27" t="s">
        <v>874</v>
      </c>
    </row>
    <row r="63" spans="12:12" x14ac:dyDescent="0.25">
      <c r="L63" s="27" t="s">
        <v>843</v>
      </c>
    </row>
  </sheetData>
  <pageMargins left="0.7" right="0.7" top="0.75" bottom="0.75" header="0.3" footer="0.3"/>
  <pageSetup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G23" sqref="G23"/>
    </sheetView>
  </sheetViews>
  <sheetFormatPr defaultRowHeight="15" x14ac:dyDescent="0.25"/>
  <sheetData>
    <row r="1" spans="1:9" x14ac:dyDescent="0.25">
      <c r="A1" s="25" t="s">
        <v>334</v>
      </c>
    </row>
    <row r="2" spans="1:9" x14ac:dyDescent="0.25">
      <c r="A2" s="42" t="s">
        <v>336</v>
      </c>
    </row>
    <row r="3" spans="1:9" x14ac:dyDescent="0.25">
      <c r="A3" s="27" t="s">
        <v>54</v>
      </c>
    </row>
    <row r="4" spans="1:9" x14ac:dyDescent="0.25">
      <c r="A4" s="27" t="s">
        <v>307</v>
      </c>
    </row>
    <row r="5" spans="1:9" x14ac:dyDescent="0.25">
      <c r="A5" s="27" t="s">
        <v>337</v>
      </c>
    </row>
    <row r="6" spans="1:9" x14ac:dyDescent="0.25">
      <c r="A6" s="26"/>
    </row>
    <row r="7" spans="1:9" x14ac:dyDescent="0.25">
      <c r="A7" s="27" t="s">
        <v>301</v>
      </c>
      <c r="I7" t="s">
        <v>353</v>
      </c>
    </row>
    <row r="8" spans="1:9" x14ac:dyDescent="0.25">
      <c r="A8" s="27" t="s">
        <v>338</v>
      </c>
      <c r="I8">
        <f>EXP(1.1003)</f>
        <v>3.0050674089546079</v>
      </c>
    </row>
    <row r="9" spans="1:9" x14ac:dyDescent="0.25">
      <c r="A9" s="27" t="s">
        <v>339</v>
      </c>
      <c r="I9">
        <f>EXP(1.8787)</f>
        <v>6.5449908411830133</v>
      </c>
    </row>
    <row r="10" spans="1:9" x14ac:dyDescent="0.25">
      <c r="A10" s="27" t="s">
        <v>340</v>
      </c>
      <c r="I10">
        <f>EXP(1.5564)</f>
        <v>4.7417202888457126</v>
      </c>
    </row>
    <row r="11" spans="1:9" x14ac:dyDescent="0.25">
      <c r="A11" s="27" t="s">
        <v>341</v>
      </c>
      <c r="I11">
        <f>EXP(2.6067)</f>
        <v>13.55424794946741</v>
      </c>
    </row>
    <row r="12" spans="1:9" x14ac:dyDescent="0.25">
      <c r="A12" s="26"/>
    </row>
    <row r="13" spans="1:9" x14ac:dyDescent="0.25">
      <c r="A13" s="27" t="s">
        <v>342</v>
      </c>
    </row>
    <row r="14" spans="1:9" x14ac:dyDescent="0.25">
      <c r="A14" s="27" t="s">
        <v>343</v>
      </c>
    </row>
    <row r="16" spans="1:9" x14ac:dyDescent="0.25">
      <c r="A16" s="25" t="s">
        <v>344</v>
      </c>
    </row>
    <row r="17" spans="1:9" x14ac:dyDescent="0.25">
      <c r="A17" s="42" t="s">
        <v>345</v>
      </c>
    </row>
    <row r="18" spans="1:9" x14ac:dyDescent="0.25">
      <c r="A18" s="27" t="s">
        <v>54</v>
      </c>
    </row>
    <row r="19" spans="1:9" x14ac:dyDescent="0.25">
      <c r="A19" s="27" t="s">
        <v>307</v>
      </c>
    </row>
    <row r="20" spans="1:9" x14ac:dyDescent="0.25">
      <c r="A20" s="27" t="s">
        <v>346</v>
      </c>
    </row>
    <row r="21" spans="1:9" x14ac:dyDescent="0.25">
      <c r="A21" s="26"/>
    </row>
    <row r="22" spans="1:9" x14ac:dyDescent="0.25">
      <c r="A22" s="27" t="s">
        <v>301</v>
      </c>
    </row>
    <row r="23" spans="1:9" x14ac:dyDescent="0.25">
      <c r="A23" s="27" t="s">
        <v>347</v>
      </c>
      <c r="I23">
        <f>EXP(0.9615)</f>
        <v>2.6156169577614152</v>
      </c>
    </row>
    <row r="24" spans="1:9" x14ac:dyDescent="0.25">
      <c r="A24" s="27" t="s">
        <v>348</v>
      </c>
      <c r="I24">
        <f>EXP(1.7691)</f>
        <v>5.8655719703398193</v>
      </c>
    </row>
    <row r="25" spans="1:9" x14ac:dyDescent="0.25">
      <c r="A25" s="27" t="s">
        <v>349</v>
      </c>
      <c r="I25">
        <f>EXP(1.5758)</f>
        <v>4.8346077576543909</v>
      </c>
    </row>
    <row r="26" spans="1:9" x14ac:dyDescent="0.25">
      <c r="A26" s="27" t="s">
        <v>350</v>
      </c>
      <c r="I26">
        <f>EXP(2.5914)</f>
        <v>13.348446352714705</v>
      </c>
    </row>
    <row r="27" spans="1:9" x14ac:dyDescent="0.25">
      <c r="A27" s="26"/>
    </row>
    <row r="28" spans="1:9" x14ac:dyDescent="0.25">
      <c r="A28" s="27" t="s">
        <v>351</v>
      </c>
    </row>
    <row r="29" spans="1:9" x14ac:dyDescent="0.25">
      <c r="A29" s="27" t="s">
        <v>352</v>
      </c>
    </row>
    <row r="31" spans="1:9" x14ac:dyDescent="0.25">
      <c r="A31" s="25" t="s">
        <v>354</v>
      </c>
    </row>
    <row r="32" spans="1:9" x14ac:dyDescent="0.25">
      <c r="A32" s="27" t="s">
        <v>54</v>
      </c>
    </row>
    <row r="33" spans="1:1" x14ac:dyDescent="0.25">
      <c r="A33" s="27" t="s">
        <v>355</v>
      </c>
    </row>
    <row r="34" spans="1:1" x14ac:dyDescent="0.25">
      <c r="A34" s="26"/>
    </row>
    <row r="35" spans="1:1" x14ac:dyDescent="0.25">
      <c r="A35" s="27" t="s">
        <v>356</v>
      </c>
    </row>
    <row r="36" spans="1:1" x14ac:dyDescent="0.25">
      <c r="A36" s="27" t="s">
        <v>357</v>
      </c>
    </row>
    <row r="37" spans="1:1" x14ac:dyDescent="0.25">
      <c r="A37" s="27" t="s">
        <v>358</v>
      </c>
    </row>
    <row r="38" spans="1:1" x14ac:dyDescent="0.25">
      <c r="A38" s="27" t="s">
        <v>359</v>
      </c>
    </row>
    <row r="39" spans="1:1" x14ac:dyDescent="0.25">
      <c r="A39" s="27" t="s">
        <v>360</v>
      </c>
    </row>
    <row r="40" spans="1:1" x14ac:dyDescent="0.25">
      <c r="A40" s="26"/>
    </row>
    <row r="41" spans="1:1" x14ac:dyDescent="0.25">
      <c r="A41" s="27" t="s">
        <v>361</v>
      </c>
    </row>
    <row r="42" spans="1:1" x14ac:dyDescent="0.25">
      <c r="A42" s="27" t="s">
        <v>320</v>
      </c>
    </row>
    <row r="43" spans="1:1" x14ac:dyDescent="0.25">
      <c r="A43" s="51" t="s">
        <v>54</v>
      </c>
    </row>
    <row r="44" spans="1:1" x14ac:dyDescent="0.25">
      <c r="A44" s="51" t="s">
        <v>362</v>
      </c>
    </row>
    <row r="45" spans="1:1" x14ac:dyDescent="0.25">
      <c r="A45" s="24"/>
    </row>
    <row r="46" spans="1:1" x14ac:dyDescent="0.25">
      <c r="A46" s="51" t="s">
        <v>356</v>
      </c>
    </row>
    <row r="47" spans="1:1" x14ac:dyDescent="0.25">
      <c r="A47" s="51" t="s">
        <v>363</v>
      </c>
    </row>
    <row r="48" spans="1:1" x14ac:dyDescent="0.25">
      <c r="A48" s="51" t="s">
        <v>364</v>
      </c>
    </row>
    <row r="49" spans="1:1" x14ac:dyDescent="0.25">
      <c r="A49" s="51" t="s">
        <v>365</v>
      </c>
    </row>
    <row r="50" spans="1:1" x14ac:dyDescent="0.25">
      <c r="A50" s="51" t="s">
        <v>366</v>
      </c>
    </row>
    <row r="51" spans="1:1" x14ac:dyDescent="0.25">
      <c r="A51" s="24"/>
    </row>
    <row r="52" spans="1:1" x14ac:dyDescent="0.25">
      <c r="A52" s="51" t="s">
        <v>367</v>
      </c>
    </row>
    <row r="53" spans="1:1" x14ac:dyDescent="0.25">
      <c r="A53" s="51" t="s">
        <v>326</v>
      </c>
    </row>
    <row r="55" spans="1:1" x14ac:dyDescent="0.25">
      <c r="A55" s="25" t="s">
        <v>368</v>
      </c>
    </row>
    <row r="56" spans="1:1" x14ac:dyDescent="0.25">
      <c r="A56" s="27" t="s">
        <v>54</v>
      </c>
    </row>
    <row r="57" spans="1:1" x14ac:dyDescent="0.25">
      <c r="A57" s="27" t="s">
        <v>369</v>
      </c>
    </row>
    <row r="58" spans="1:1" x14ac:dyDescent="0.25">
      <c r="A58" s="26"/>
    </row>
    <row r="59" spans="1:1" x14ac:dyDescent="0.25">
      <c r="A59" s="27" t="s">
        <v>370</v>
      </c>
    </row>
    <row r="60" spans="1:1" x14ac:dyDescent="0.25">
      <c r="A60" s="27" t="s">
        <v>371</v>
      </c>
    </row>
    <row r="61" spans="1:1" x14ac:dyDescent="0.25">
      <c r="A61" s="27" t="s">
        <v>372</v>
      </c>
    </row>
    <row r="62" spans="1:1" x14ac:dyDescent="0.25">
      <c r="A62" s="27" t="s">
        <v>373</v>
      </c>
    </row>
    <row r="63" spans="1:1" x14ac:dyDescent="0.25">
      <c r="A63" s="27" t="s">
        <v>374</v>
      </c>
    </row>
    <row r="64" spans="1:1" x14ac:dyDescent="0.25">
      <c r="A64" s="26"/>
    </row>
    <row r="65" spans="1:1" x14ac:dyDescent="0.25">
      <c r="A65" s="27" t="s">
        <v>375</v>
      </c>
    </row>
    <row r="66" spans="1:1" x14ac:dyDescent="0.25">
      <c r="A66" s="27" t="s">
        <v>376</v>
      </c>
    </row>
    <row r="67" spans="1:1" x14ac:dyDescent="0.25">
      <c r="A67" s="27" t="s">
        <v>377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6" sqref="D46"/>
    </sheetView>
  </sheetViews>
  <sheetFormatPr defaultRowHeight="15" x14ac:dyDescent="0.25"/>
  <sheetData>
    <row r="1" spans="1:7" x14ac:dyDescent="0.25">
      <c r="A1" s="25" t="s">
        <v>402</v>
      </c>
      <c r="G1" t="s">
        <v>403</v>
      </c>
    </row>
    <row r="2" spans="1:7" x14ac:dyDescent="0.25">
      <c r="A2" s="51" t="s">
        <v>378</v>
      </c>
    </row>
    <row r="3" spans="1:7" x14ac:dyDescent="0.25">
      <c r="A3" s="51" t="s">
        <v>379</v>
      </c>
    </row>
    <row r="4" spans="1:7" x14ac:dyDescent="0.25">
      <c r="A4" s="51" t="s">
        <v>380</v>
      </c>
    </row>
    <row r="5" spans="1:7" x14ac:dyDescent="0.25">
      <c r="A5" s="51" t="s">
        <v>381</v>
      </c>
    </row>
    <row r="6" spans="1:7" x14ac:dyDescent="0.25">
      <c r="A6" s="51" t="s">
        <v>382</v>
      </c>
    </row>
    <row r="7" spans="1:7" x14ac:dyDescent="0.25">
      <c r="A7" s="51" t="s">
        <v>383</v>
      </c>
    </row>
    <row r="8" spans="1:7" x14ac:dyDescent="0.25">
      <c r="A8" s="51" t="s">
        <v>384</v>
      </c>
    </row>
    <row r="9" spans="1:7" x14ac:dyDescent="0.25">
      <c r="A9" s="51" t="s">
        <v>385</v>
      </c>
    </row>
    <row r="10" spans="1:7" x14ac:dyDescent="0.25">
      <c r="A10" s="51" t="s">
        <v>386</v>
      </c>
    </row>
    <row r="11" spans="1:7" x14ac:dyDescent="0.25">
      <c r="A11" s="51" t="s">
        <v>387</v>
      </c>
    </row>
    <row r="12" spans="1:7" x14ac:dyDescent="0.25">
      <c r="A12" s="24"/>
    </row>
    <row r="13" spans="1:7" x14ac:dyDescent="0.25">
      <c r="A13" s="51" t="s">
        <v>388</v>
      </c>
    </row>
    <row r="14" spans="1:7" x14ac:dyDescent="0.25">
      <c r="A14" s="51" t="s">
        <v>389</v>
      </c>
    </row>
    <row r="15" spans="1:7" x14ac:dyDescent="0.25">
      <c r="A15" s="51" t="s">
        <v>390</v>
      </c>
    </row>
    <row r="18" spans="1:12" x14ac:dyDescent="0.25">
      <c r="A18" s="25" t="s">
        <v>391</v>
      </c>
      <c r="L18" s="25" t="s">
        <v>404</v>
      </c>
    </row>
    <row r="19" spans="1:12" x14ac:dyDescent="0.25">
      <c r="A19" s="42" t="s">
        <v>392</v>
      </c>
      <c r="L19" s="42" t="s">
        <v>335</v>
      </c>
    </row>
    <row r="20" spans="1:12" x14ac:dyDescent="0.25">
      <c r="A20" s="27" t="s">
        <v>378</v>
      </c>
      <c r="L20" s="42" t="s">
        <v>405</v>
      </c>
    </row>
    <row r="21" spans="1:12" x14ac:dyDescent="0.25">
      <c r="A21" s="27" t="s">
        <v>393</v>
      </c>
      <c r="L21" s="27" t="s">
        <v>378</v>
      </c>
    </row>
    <row r="22" spans="1:12" x14ac:dyDescent="0.25">
      <c r="A22" s="27" t="s">
        <v>394</v>
      </c>
      <c r="L22" s="27" t="s">
        <v>406</v>
      </c>
    </row>
    <row r="23" spans="1:12" x14ac:dyDescent="0.25">
      <c r="A23" s="27" t="s">
        <v>395</v>
      </c>
      <c r="L23" s="27" t="s">
        <v>407</v>
      </c>
    </row>
    <row r="24" spans="1:12" x14ac:dyDescent="0.25">
      <c r="A24" s="27" t="s">
        <v>396</v>
      </c>
      <c r="L24" s="27" t="s">
        <v>408</v>
      </c>
    </row>
    <row r="25" spans="1:12" x14ac:dyDescent="0.25">
      <c r="A25" s="27" t="s">
        <v>397</v>
      </c>
      <c r="L25" s="27" t="s">
        <v>409</v>
      </c>
    </row>
    <row r="26" spans="1:12" x14ac:dyDescent="0.25">
      <c r="A26" s="27" t="s">
        <v>398</v>
      </c>
      <c r="L26" s="27" t="s">
        <v>410</v>
      </c>
    </row>
    <row r="27" spans="1:12" x14ac:dyDescent="0.25">
      <c r="A27" s="27" t="s">
        <v>399</v>
      </c>
      <c r="L27" s="27" t="s">
        <v>411</v>
      </c>
    </row>
    <row r="28" spans="1:12" x14ac:dyDescent="0.25">
      <c r="A28" s="27" t="s">
        <v>400</v>
      </c>
      <c r="L28" s="27" t="s">
        <v>412</v>
      </c>
    </row>
    <row r="29" spans="1:12" x14ac:dyDescent="0.25">
      <c r="A29" s="27" t="s">
        <v>401</v>
      </c>
      <c r="L29" s="27" t="s">
        <v>413</v>
      </c>
    </row>
    <row r="30" spans="1:12" x14ac:dyDescent="0.25">
      <c r="A30" s="26"/>
      <c r="L30" s="27" t="s">
        <v>414</v>
      </c>
    </row>
    <row r="31" spans="1:12" x14ac:dyDescent="0.25">
      <c r="A31" s="27" t="s">
        <v>388</v>
      </c>
      <c r="L31" s="26"/>
    </row>
    <row r="32" spans="1:12" x14ac:dyDescent="0.25">
      <c r="A32" s="27" t="s">
        <v>389</v>
      </c>
      <c r="L32" s="27" t="s">
        <v>388</v>
      </c>
    </row>
    <row r="33" spans="1:12" x14ac:dyDescent="0.25">
      <c r="A33" s="27" t="s">
        <v>390</v>
      </c>
      <c r="L33" s="27" t="s">
        <v>389</v>
      </c>
    </row>
    <row r="34" spans="1:12" x14ac:dyDescent="0.25">
      <c r="L34" s="27" t="s">
        <v>390</v>
      </c>
    </row>
    <row r="37" spans="1:12" x14ac:dyDescent="0.25">
      <c r="A37" s="47" t="s">
        <v>415</v>
      </c>
    </row>
    <row r="38" spans="1:12" x14ac:dyDescent="0.25">
      <c r="A38" s="47" t="s">
        <v>416</v>
      </c>
    </row>
    <row r="39" spans="1:12" x14ac:dyDescent="0.25">
      <c r="A39" s="48" t="s">
        <v>417</v>
      </c>
    </row>
    <row r="40" spans="1:12" x14ac:dyDescent="0.25">
      <c r="A40" s="48" t="s">
        <v>418</v>
      </c>
    </row>
    <row r="41" spans="1:12" x14ac:dyDescent="0.25">
      <c r="A41" s="48" t="s">
        <v>419</v>
      </c>
    </row>
    <row r="42" spans="1:12" x14ac:dyDescent="0.25">
      <c r="A42" s="48" t="s">
        <v>420</v>
      </c>
    </row>
    <row r="43" spans="1:12" x14ac:dyDescent="0.25">
      <c r="A43" s="48" t="s">
        <v>421</v>
      </c>
    </row>
    <row r="44" spans="1:12" x14ac:dyDescent="0.25">
      <c r="A44" s="48" t="s">
        <v>422</v>
      </c>
    </row>
    <row r="45" spans="1:12" x14ac:dyDescent="0.25">
      <c r="A45" s="48" t="s">
        <v>423</v>
      </c>
    </row>
    <row r="46" spans="1:12" x14ac:dyDescent="0.25">
      <c r="A46" s="48" t="s">
        <v>424</v>
      </c>
    </row>
    <row r="47" spans="1:12" x14ac:dyDescent="0.25">
      <c r="A47" s="48" t="s">
        <v>425</v>
      </c>
    </row>
    <row r="48" spans="1:12" x14ac:dyDescent="0.25">
      <c r="A48" s="48" t="s">
        <v>426</v>
      </c>
    </row>
    <row r="49" spans="1:1" x14ac:dyDescent="0.25">
      <c r="A49" s="48" t="s">
        <v>427</v>
      </c>
    </row>
    <row r="50" spans="1:1" x14ac:dyDescent="0.25">
      <c r="A50" s="48" t="s">
        <v>428</v>
      </c>
    </row>
    <row r="51" spans="1:1" x14ac:dyDescent="0.25">
      <c r="A51" s="48" t="s">
        <v>429</v>
      </c>
    </row>
    <row r="52" spans="1:1" x14ac:dyDescent="0.25">
      <c r="A52" s="48" t="s">
        <v>430</v>
      </c>
    </row>
    <row r="53" spans="1:1" x14ac:dyDescent="0.25">
      <c r="A53" s="48" t="s">
        <v>431</v>
      </c>
    </row>
    <row r="54" spans="1:1" x14ac:dyDescent="0.25">
      <c r="A54" s="48" t="s">
        <v>432</v>
      </c>
    </row>
    <row r="55" spans="1:1" x14ac:dyDescent="0.25">
      <c r="A55" s="48" t="s">
        <v>433</v>
      </c>
    </row>
    <row r="56" spans="1:1" x14ac:dyDescent="0.25">
      <c r="A56" s="48" t="s">
        <v>434</v>
      </c>
    </row>
    <row r="57" spans="1:1" x14ac:dyDescent="0.25">
      <c r="A57" s="48" t="s">
        <v>435</v>
      </c>
    </row>
    <row r="58" spans="1:1" x14ac:dyDescent="0.25">
      <c r="A58" s="15"/>
    </row>
    <row r="59" spans="1:1" x14ac:dyDescent="0.25">
      <c r="A59" s="48" t="s">
        <v>388</v>
      </c>
    </row>
    <row r="60" spans="1:1" x14ac:dyDescent="0.25">
      <c r="A60" s="48" t="s">
        <v>436</v>
      </c>
    </row>
    <row r="61" spans="1:1" x14ac:dyDescent="0.25">
      <c r="A61" s="48" t="s">
        <v>390</v>
      </c>
    </row>
    <row r="62" spans="1:1" x14ac:dyDescent="0.25">
      <c r="A62" s="49"/>
    </row>
    <row r="63" spans="1:1" x14ac:dyDescent="0.25">
      <c r="A63" s="50" t="s">
        <v>314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workbookViewId="0">
      <selection activeCell="AA11" sqref="AA11:AB106"/>
    </sheetView>
  </sheetViews>
  <sheetFormatPr defaultRowHeight="15" x14ac:dyDescent="0.25"/>
  <sheetData>
    <row r="1" spans="1:21" x14ac:dyDescent="0.25">
      <c r="A1" s="25" t="s">
        <v>437</v>
      </c>
    </row>
    <row r="2" spans="1:21" x14ac:dyDescent="0.25">
      <c r="A2" s="27" t="s">
        <v>438</v>
      </c>
      <c r="S2" s="52" t="s">
        <v>546</v>
      </c>
      <c r="T2" s="53"/>
      <c r="U2" s="53"/>
    </row>
    <row r="3" spans="1:21" x14ac:dyDescent="0.25">
      <c r="A3" s="27" t="s">
        <v>439</v>
      </c>
      <c r="S3" s="54" t="s">
        <v>547</v>
      </c>
      <c r="T3" s="53"/>
      <c r="U3" s="53"/>
    </row>
    <row r="4" spans="1:21" x14ac:dyDescent="0.25">
      <c r="A4" s="27" t="s">
        <v>440</v>
      </c>
      <c r="S4" s="27" t="s">
        <v>548</v>
      </c>
    </row>
    <row r="5" spans="1:21" x14ac:dyDescent="0.25">
      <c r="A5" s="27" t="s">
        <v>441</v>
      </c>
      <c r="S5" s="27" t="s">
        <v>549</v>
      </c>
    </row>
    <row r="6" spans="1:21" x14ac:dyDescent="0.25">
      <c r="A6" s="27" t="s">
        <v>442</v>
      </c>
      <c r="S6" s="27" t="s">
        <v>550</v>
      </c>
    </row>
    <row r="7" spans="1:21" x14ac:dyDescent="0.25">
      <c r="A7" s="27" t="s">
        <v>443</v>
      </c>
      <c r="S7" s="26"/>
    </row>
    <row r="8" spans="1:21" x14ac:dyDescent="0.25">
      <c r="A8" s="27" t="s">
        <v>444</v>
      </c>
      <c r="S8" s="27" t="s">
        <v>551</v>
      </c>
    </row>
    <row r="9" spans="1:21" x14ac:dyDescent="0.25">
      <c r="A9" s="27" t="s">
        <v>445</v>
      </c>
      <c r="S9" s="27" t="s">
        <v>552</v>
      </c>
    </row>
    <row r="10" spans="1:21" x14ac:dyDescent="0.25">
      <c r="A10" s="27" t="s">
        <v>446</v>
      </c>
      <c r="S10" s="26"/>
    </row>
    <row r="11" spans="1:21" x14ac:dyDescent="0.25">
      <c r="A11" s="27" t="s">
        <v>447</v>
      </c>
      <c r="S11" s="27" t="s">
        <v>553</v>
      </c>
    </row>
    <row r="12" spans="1:21" x14ac:dyDescent="0.25">
      <c r="S12" s="27" t="s">
        <v>554</v>
      </c>
    </row>
    <row r="13" spans="1:21" x14ac:dyDescent="0.25">
      <c r="S13" s="27" t="s">
        <v>555</v>
      </c>
    </row>
    <row r="14" spans="1:21" x14ac:dyDescent="0.25">
      <c r="S14" s="26"/>
    </row>
    <row r="15" spans="1:21" x14ac:dyDescent="0.25">
      <c r="S15" s="27" t="s">
        <v>556</v>
      </c>
    </row>
    <row r="16" spans="1:21" x14ac:dyDescent="0.25">
      <c r="A16" s="25" t="s">
        <v>448</v>
      </c>
      <c r="K16" s="25" t="s">
        <v>470</v>
      </c>
      <c r="S16" s="27" t="s">
        <v>557</v>
      </c>
    </row>
    <row r="17" spans="1:19" x14ac:dyDescent="0.25">
      <c r="A17" s="42" t="s">
        <v>449</v>
      </c>
      <c r="K17" s="42" t="s">
        <v>471</v>
      </c>
      <c r="S17" s="27" t="s">
        <v>558</v>
      </c>
    </row>
    <row r="18" spans="1:19" x14ac:dyDescent="0.25">
      <c r="A18" s="26"/>
      <c r="K18" s="26"/>
      <c r="S18" s="27" t="s">
        <v>559</v>
      </c>
    </row>
    <row r="19" spans="1:19" x14ac:dyDescent="0.25">
      <c r="A19" s="27" t="s">
        <v>54</v>
      </c>
      <c r="K19" s="27" t="s">
        <v>54</v>
      </c>
      <c r="S19" s="27" t="s">
        <v>560</v>
      </c>
    </row>
    <row r="20" spans="1:19" x14ac:dyDescent="0.25">
      <c r="A20" s="27" t="s">
        <v>450</v>
      </c>
      <c r="K20" s="27" t="s">
        <v>472</v>
      </c>
      <c r="S20" s="27" t="s">
        <v>561</v>
      </c>
    </row>
    <row r="21" spans="1:19" x14ac:dyDescent="0.25">
      <c r="A21" s="26"/>
      <c r="K21" s="26"/>
      <c r="S21" s="26"/>
    </row>
    <row r="22" spans="1:19" x14ac:dyDescent="0.25">
      <c r="A22" s="27" t="s">
        <v>451</v>
      </c>
      <c r="K22" s="27" t="s">
        <v>451</v>
      </c>
      <c r="S22" s="27" t="s">
        <v>562</v>
      </c>
    </row>
    <row r="23" spans="1:19" x14ac:dyDescent="0.25">
      <c r="A23" s="27" t="s">
        <v>452</v>
      </c>
      <c r="K23" s="27" t="s">
        <v>473</v>
      </c>
      <c r="S23" s="27" t="s">
        <v>563</v>
      </c>
    </row>
    <row r="24" spans="1:19" x14ac:dyDescent="0.25">
      <c r="A24" s="27" t="s">
        <v>453</v>
      </c>
      <c r="K24" s="27" t="s">
        <v>474</v>
      </c>
      <c r="S24" s="27" t="s">
        <v>564</v>
      </c>
    </row>
    <row r="25" spans="1:19" x14ac:dyDescent="0.25">
      <c r="A25" s="26"/>
      <c r="K25" s="26"/>
      <c r="S25" s="27" t="s">
        <v>565</v>
      </c>
    </row>
    <row r="26" spans="1:19" x14ac:dyDescent="0.25">
      <c r="A26" s="27" t="s">
        <v>454</v>
      </c>
      <c r="K26" s="27" t="s">
        <v>454</v>
      </c>
      <c r="S26" s="27" t="s">
        <v>566</v>
      </c>
    </row>
    <row r="27" spans="1:19" x14ac:dyDescent="0.25">
      <c r="A27" s="27" t="s">
        <v>455</v>
      </c>
      <c r="K27" s="27" t="s">
        <v>455</v>
      </c>
      <c r="S27" s="27" t="s">
        <v>567</v>
      </c>
    </row>
    <row r="28" spans="1:19" x14ac:dyDescent="0.25">
      <c r="A28" s="27" t="s">
        <v>456</v>
      </c>
      <c r="K28" s="27" t="s">
        <v>475</v>
      </c>
      <c r="S28" s="27" t="s">
        <v>568</v>
      </c>
    </row>
    <row r="29" spans="1:19" x14ac:dyDescent="0.25">
      <c r="A29" s="27" t="s">
        <v>457</v>
      </c>
      <c r="K29" s="27" t="s">
        <v>476</v>
      </c>
      <c r="S29" s="27" t="s">
        <v>55</v>
      </c>
    </row>
    <row r="30" spans="1:19" x14ac:dyDescent="0.25">
      <c r="A30" s="27" t="s">
        <v>458</v>
      </c>
      <c r="K30" s="27" t="s">
        <v>477</v>
      </c>
      <c r="S30" s="27" t="s">
        <v>56</v>
      </c>
    </row>
    <row r="31" spans="1:19" x14ac:dyDescent="0.25">
      <c r="A31" s="27" t="s">
        <v>459</v>
      </c>
      <c r="K31" s="27" t="s">
        <v>478</v>
      </c>
      <c r="S31" s="26"/>
    </row>
    <row r="32" spans="1:19" x14ac:dyDescent="0.25">
      <c r="A32" s="27" t="s">
        <v>460</v>
      </c>
      <c r="K32" s="27" t="s">
        <v>479</v>
      </c>
      <c r="S32" s="27" t="s">
        <v>569</v>
      </c>
    </row>
    <row r="33" spans="1:19" x14ac:dyDescent="0.25">
      <c r="A33" s="27" t="s">
        <v>461</v>
      </c>
      <c r="K33" s="27" t="s">
        <v>480</v>
      </c>
      <c r="S33" s="27" t="s">
        <v>570</v>
      </c>
    </row>
    <row r="34" spans="1:19" x14ac:dyDescent="0.25">
      <c r="A34" s="27" t="s">
        <v>462</v>
      </c>
      <c r="K34" s="27" t="s">
        <v>481</v>
      </c>
      <c r="S34" s="27" t="s">
        <v>571</v>
      </c>
    </row>
    <row r="35" spans="1:19" x14ac:dyDescent="0.25">
      <c r="A35" s="27" t="s">
        <v>463</v>
      </c>
      <c r="K35" s="27" t="s">
        <v>482</v>
      </c>
      <c r="S35" s="27" t="s">
        <v>572</v>
      </c>
    </row>
    <row r="36" spans="1:19" x14ac:dyDescent="0.25">
      <c r="A36" s="27" t="s">
        <v>464</v>
      </c>
      <c r="K36" s="27" t="s">
        <v>483</v>
      </c>
      <c r="S36" s="27" t="s">
        <v>573</v>
      </c>
    </row>
    <row r="37" spans="1:19" x14ac:dyDescent="0.25">
      <c r="A37" s="27" t="s">
        <v>55</v>
      </c>
      <c r="K37" s="27" t="s">
        <v>55</v>
      </c>
      <c r="S37" s="27" t="s">
        <v>574</v>
      </c>
    </row>
    <row r="38" spans="1:19" x14ac:dyDescent="0.25">
      <c r="A38" s="27" t="s">
        <v>56</v>
      </c>
      <c r="K38" s="27" t="s">
        <v>56</v>
      </c>
    </row>
    <row r="39" spans="1:19" x14ac:dyDescent="0.25">
      <c r="A39" s="26"/>
      <c r="K39" s="26"/>
    </row>
    <row r="40" spans="1:19" x14ac:dyDescent="0.25">
      <c r="A40" s="27" t="s">
        <v>465</v>
      </c>
      <c r="K40" s="27" t="s">
        <v>484</v>
      </c>
    </row>
    <row r="41" spans="1:19" x14ac:dyDescent="0.25">
      <c r="A41" s="27" t="s">
        <v>466</v>
      </c>
      <c r="K41" s="27" t="s">
        <v>485</v>
      </c>
    </row>
    <row r="42" spans="1:19" x14ac:dyDescent="0.25">
      <c r="A42" s="27" t="s">
        <v>467</v>
      </c>
      <c r="K42" s="27" t="s">
        <v>486</v>
      </c>
    </row>
    <row r="43" spans="1:19" x14ac:dyDescent="0.25">
      <c r="A43" s="26"/>
      <c r="K43" s="26"/>
    </row>
    <row r="44" spans="1:19" x14ac:dyDescent="0.25">
      <c r="A44" s="42" t="s">
        <v>468</v>
      </c>
      <c r="K44" s="42" t="s">
        <v>487</v>
      </c>
    </row>
    <row r="45" spans="1:19" x14ac:dyDescent="0.25">
      <c r="A45" s="42" t="s">
        <v>469</v>
      </c>
      <c r="K45" s="42" t="s">
        <v>488</v>
      </c>
    </row>
    <row r="46" spans="1:19" x14ac:dyDescent="0.25">
      <c r="A46" s="27" t="s">
        <v>378</v>
      </c>
      <c r="K46" s="27" t="s">
        <v>489</v>
      </c>
    </row>
    <row r="47" spans="1:19" x14ac:dyDescent="0.25">
      <c r="A47" s="27" t="s">
        <v>393</v>
      </c>
      <c r="K47" s="27" t="s">
        <v>490</v>
      </c>
    </row>
    <row r="48" spans="1:19" x14ac:dyDescent="0.25">
      <c r="A48" s="27" t="s">
        <v>394</v>
      </c>
      <c r="K48" s="27" t="s">
        <v>491</v>
      </c>
    </row>
    <row r="49" spans="1:11" x14ac:dyDescent="0.25">
      <c r="A49" s="27" t="s">
        <v>395</v>
      </c>
      <c r="K49" s="27" t="s">
        <v>492</v>
      </c>
    </row>
    <row r="50" spans="1:11" x14ac:dyDescent="0.25">
      <c r="A50" s="27" t="s">
        <v>396</v>
      </c>
      <c r="K50" s="27" t="s">
        <v>493</v>
      </c>
    </row>
    <row r="51" spans="1:11" x14ac:dyDescent="0.25">
      <c r="A51" s="27" t="s">
        <v>397</v>
      </c>
      <c r="K51" s="27" t="s">
        <v>494</v>
      </c>
    </row>
    <row r="52" spans="1:11" x14ac:dyDescent="0.25">
      <c r="A52" s="27" t="s">
        <v>398</v>
      </c>
      <c r="K52" s="27" t="s">
        <v>495</v>
      </c>
    </row>
    <row r="53" spans="1:11" x14ac:dyDescent="0.25">
      <c r="A53" s="27" t="s">
        <v>399</v>
      </c>
      <c r="K53" s="27" t="s">
        <v>496</v>
      </c>
    </row>
    <row r="54" spans="1:11" x14ac:dyDescent="0.25">
      <c r="A54" s="27" t="s">
        <v>400</v>
      </c>
      <c r="K54" s="27" t="s">
        <v>497</v>
      </c>
    </row>
    <row r="55" spans="1:11" x14ac:dyDescent="0.25">
      <c r="A55" s="27" t="s">
        <v>401</v>
      </c>
      <c r="K55" s="27" t="s">
        <v>498</v>
      </c>
    </row>
    <row r="56" spans="1:11" x14ac:dyDescent="0.25">
      <c r="A56" s="26"/>
      <c r="K56" s="26"/>
    </row>
    <row r="57" spans="1:11" x14ac:dyDescent="0.25">
      <c r="A57" s="27" t="s">
        <v>388</v>
      </c>
      <c r="K57" s="27" t="s">
        <v>388</v>
      </c>
    </row>
    <row r="58" spans="1:11" x14ac:dyDescent="0.25">
      <c r="K58" s="27" t="s">
        <v>389</v>
      </c>
    </row>
    <row r="59" spans="1:11" x14ac:dyDescent="0.25">
      <c r="K59" s="27" t="s">
        <v>390</v>
      </c>
    </row>
    <row r="60" spans="1:11" x14ac:dyDescent="0.25">
      <c r="A60" s="25" t="s">
        <v>499</v>
      </c>
    </row>
    <row r="61" spans="1:11" x14ac:dyDescent="0.25">
      <c r="A61" s="42" t="s">
        <v>500</v>
      </c>
    </row>
    <row r="62" spans="1:11" x14ac:dyDescent="0.25">
      <c r="A62" s="26"/>
    </row>
    <row r="63" spans="1:11" x14ac:dyDescent="0.25">
      <c r="A63" s="27" t="s">
        <v>54</v>
      </c>
    </row>
    <row r="64" spans="1:11" x14ac:dyDescent="0.25">
      <c r="A64" s="27" t="s">
        <v>501</v>
      </c>
    </row>
    <row r="65" spans="1:1" x14ac:dyDescent="0.25">
      <c r="A65" s="26"/>
    </row>
    <row r="66" spans="1:1" x14ac:dyDescent="0.25">
      <c r="A66" s="27" t="s">
        <v>451</v>
      </c>
    </row>
    <row r="67" spans="1:1" x14ac:dyDescent="0.25">
      <c r="A67" s="27" t="s">
        <v>452</v>
      </c>
    </row>
    <row r="68" spans="1:1" x14ac:dyDescent="0.25">
      <c r="A68" s="27" t="s">
        <v>502</v>
      </c>
    </row>
    <row r="69" spans="1:1" x14ac:dyDescent="0.25">
      <c r="A69" s="26"/>
    </row>
    <row r="70" spans="1:1" x14ac:dyDescent="0.25">
      <c r="A70" s="27" t="s">
        <v>454</v>
      </c>
    </row>
    <row r="71" spans="1:1" x14ac:dyDescent="0.25">
      <c r="A71" s="27" t="s">
        <v>503</v>
      </c>
    </row>
    <row r="72" spans="1:1" x14ac:dyDescent="0.25">
      <c r="A72" s="27" t="s">
        <v>504</v>
      </c>
    </row>
    <row r="73" spans="1:1" x14ac:dyDescent="0.25">
      <c r="A73" s="27" t="s">
        <v>505</v>
      </c>
    </row>
    <row r="74" spans="1:1" x14ac:dyDescent="0.25">
      <c r="A74" s="27" t="s">
        <v>506</v>
      </c>
    </row>
    <row r="75" spans="1:1" x14ac:dyDescent="0.25">
      <c r="A75" s="27" t="s">
        <v>507</v>
      </c>
    </row>
    <row r="76" spans="1:1" x14ac:dyDescent="0.25">
      <c r="A76" s="27" t="s">
        <v>508</v>
      </c>
    </row>
    <row r="77" spans="1:1" x14ac:dyDescent="0.25">
      <c r="A77" s="27" t="s">
        <v>509</v>
      </c>
    </row>
    <row r="78" spans="1:1" x14ac:dyDescent="0.25">
      <c r="A78" s="27" t="s">
        <v>510</v>
      </c>
    </row>
    <row r="79" spans="1:1" x14ac:dyDescent="0.25">
      <c r="A79" s="27" t="s">
        <v>511</v>
      </c>
    </row>
    <row r="80" spans="1:1" x14ac:dyDescent="0.25">
      <c r="A80" s="27" t="s">
        <v>512</v>
      </c>
    </row>
    <row r="81" spans="1:1" x14ac:dyDescent="0.25">
      <c r="A81" s="27" t="s">
        <v>513</v>
      </c>
    </row>
    <row r="82" spans="1:1" x14ac:dyDescent="0.25">
      <c r="A82" s="27" t="s">
        <v>514</v>
      </c>
    </row>
    <row r="83" spans="1:1" x14ac:dyDescent="0.25">
      <c r="A83" s="27" t="s">
        <v>515</v>
      </c>
    </row>
    <row r="84" spans="1:1" x14ac:dyDescent="0.25">
      <c r="A84" s="27" t="s">
        <v>516</v>
      </c>
    </row>
    <row r="85" spans="1:1" x14ac:dyDescent="0.25">
      <c r="A85" s="27" t="s">
        <v>517</v>
      </c>
    </row>
    <row r="86" spans="1:1" x14ac:dyDescent="0.25">
      <c r="A86" s="27" t="s">
        <v>518</v>
      </c>
    </row>
    <row r="87" spans="1:1" x14ac:dyDescent="0.25">
      <c r="A87" s="27" t="s">
        <v>519</v>
      </c>
    </row>
    <row r="88" spans="1:1" x14ac:dyDescent="0.25">
      <c r="A88" s="27" t="s">
        <v>520</v>
      </c>
    </row>
    <row r="89" spans="1:1" x14ac:dyDescent="0.25">
      <c r="A89" s="27" t="s">
        <v>521</v>
      </c>
    </row>
    <row r="90" spans="1:1" x14ac:dyDescent="0.25">
      <c r="A90" s="27" t="s">
        <v>55</v>
      </c>
    </row>
    <row r="91" spans="1:1" x14ac:dyDescent="0.25">
      <c r="A91" s="27" t="s">
        <v>56</v>
      </c>
    </row>
    <row r="92" spans="1:1" x14ac:dyDescent="0.25">
      <c r="A92" s="26"/>
    </row>
    <row r="93" spans="1:1" x14ac:dyDescent="0.25">
      <c r="A93" s="27" t="s">
        <v>522</v>
      </c>
    </row>
    <row r="94" spans="1:1" x14ac:dyDescent="0.25">
      <c r="A94" s="27" t="s">
        <v>523</v>
      </c>
    </row>
    <row r="95" spans="1:1" x14ac:dyDescent="0.25">
      <c r="A95" s="27" t="s">
        <v>524</v>
      </c>
    </row>
    <row r="96" spans="1:1" x14ac:dyDescent="0.25">
      <c r="A96" s="26"/>
    </row>
    <row r="97" spans="1:1" x14ac:dyDescent="0.25">
      <c r="A97" s="42" t="s">
        <v>525</v>
      </c>
    </row>
    <row r="98" spans="1:1" x14ac:dyDescent="0.25">
      <c r="A98" s="42" t="s">
        <v>335</v>
      </c>
    </row>
    <row r="99" spans="1:1" x14ac:dyDescent="0.25">
      <c r="A99" s="42" t="s">
        <v>526</v>
      </c>
    </row>
    <row r="100" spans="1:1" x14ac:dyDescent="0.25">
      <c r="A100" s="27" t="s">
        <v>527</v>
      </c>
    </row>
    <row r="101" spans="1:1" x14ac:dyDescent="0.25">
      <c r="A101" s="27" t="s">
        <v>528</v>
      </c>
    </row>
    <row r="102" spans="1:1" x14ac:dyDescent="0.25">
      <c r="A102" s="27" t="s">
        <v>529</v>
      </c>
    </row>
    <row r="103" spans="1:1" x14ac:dyDescent="0.25">
      <c r="A103" s="27" t="s">
        <v>530</v>
      </c>
    </row>
    <row r="104" spans="1:1" x14ac:dyDescent="0.25">
      <c r="A104" s="27" t="s">
        <v>531</v>
      </c>
    </row>
    <row r="105" spans="1:1" x14ac:dyDescent="0.25">
      <c r="A105" s="27" t="s">
        <v>532</v>
      </c>
    </row>
    <row r="106" spans="1:1" x14ac:dyDescent="0.25">
      <c r="A106" s="27" t="s">
        <v>533</v>
      </c>
    </row>
    <row r="107" spans="1:1" x14ac:dyDescent="0.25">
      <c r="A107" s="27" t="s">
        <v>534</v>
      </c>
    </row>
    <row r="108" spans="1:1" x14ac:dyDescent="0.25">
      <c r="A108" s="27" t="s">
        <v>535</v>
      </c>
    </row>
    <row r="109" spans="1:1" x14ac:dyDescent="0.25">
      <c r="A109" s="27" t="s">
        <v>536</v>
      </c>
    </row>
    <row r="110" spans="1:1" x14ac:dyDescent="0.25">
      <c r="A110" s="27" t="s">
        <v>537</v>
      </c>
    </row>
    <row r="111" spans="1:1" x14ac:dyDescent="0.25">
      <c r="A111" s="27" t="s">
        <v>538</v>
      </c>
    </row>
    <row r="112" spans="1:1" x14ac:dyDescent="0.25">
      <c r="A112" s="27" t="s">
        <v>539</v>
      </c>
    </row>
    <row r="113" spans="1:1" x14ac:dyDescent="0.25">
      <c r="A113" s="27" t="s">
        <v>540</v>
      </c>
    </row>
    <row r="114" spans="1:1" x14ac:dyDescent="0.25">
      <c r="A114" s="27" t="s">
        <v>541</v>
      </c>
    </row>
    <row r="115" spans="1:1" x14ac:dyDescent="0.25">
      <c r="A115" s="27" t="s">
        <v>542</v>
      </c>
    </row>
    <row r="116" spans="1:1" x14ac:dyDescent="0.25">
      <c r="A116" s="27" t="s">
        <v>543</v>
      </c>
    </row>
    <row r="117" spans="1:1" x14ac:dyDescent="0.25">
      <c r="A117" s="27" t="s">
        <v>544</v>
      </c>
    </row>
    <row r="118" spans="1:1" x14ac:dyDescent="0.25">
      <c r="A118" s="27" t="s">
        <v>545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workbookViewId="0">
      <selection activeCell="AS38" sqref="AS38"/>
    </sheetView>
  </sheetViews>
  <sheetFormatPr defaultRowHeight="15" x14ac:dyDescent="0.25"/>
  <sheetData>
    <row r="1" spans="1:34" x14ac:dyDescent="0.25">
      <c r="A1" s="25" t="s">
        <v>575</v>
      </c>
      <c r="L1" s="25" t="s">
        <v>602</v>
      </c>
      <c r="V1" s="52" t="s">
        <v>963</v>
      </c>
      <c r="AH1" s="25" t="s">
        <v>995</v>
      </c>
    </row>
    <row r="2" spans="1:34" x14ac:dyDescent="0.25">
      <c r="A2" s="42" t="s">
        <v>576</v>
      </c>
      <c r="L2" s="42" t="s">
        <v>603</v>
      </c>
      <c r="V2" s="27" t="s">
        <v>547</v>
      </c>
      <c r="AH2" s="43" t="s">
        <v>996</v>
      </c>
    </row>
    <row r="3" spans="1:34" x14ac:dyDescent="0.25">
      <c r="A3" s="26"/>
      <c r="L3" s="26"/>
      <c r="V3" s="27" t="s">
        <v>548</v>
      </c>
      <c r="AH3" s="27" t="s">
        <v>547</v>
      </c>
    </row>
    <row r="4" spans="1:34" x14ac:dyDescent="0.25">
      <c r="A4" s="27" t="s">
        <v>54</v>
      </c>
      <c r="L4" s="27" t="s">
        <v>54</v>
      </c>
      <c r="V4" s="27" t="s">
        <v>964</v>
      </c>
      <c r="AH4" s="27" t="s">
        <v>548</v>
      </c>
    </row>
    <row r="5" spans="1:34" x14ac:dyDescent="0.25">
      <c r="A5" s="27" t="s">
        <v>577</v>
      </c>
      <c r="L5" s="27" t="s">
        <v>604</v>
      </c>
      <c r="V5" s="27" t="s">
        <v>550</v>
      </c>
      <c r="AH5" s="27" t="s">
        <v>997</v>
      </c>
    </row>
    <row r="6" spans="1:34" x14ac:dyDescent="0.25">
      <c r="A6" s="26"/>
      <c r="L6" s="26"/>
      <c r="V6" s="26"/>
      <c r="AH6" s="27" t="s">
        <v>550</v>
      </c>
    </row>
    <row r="7" spans="1:34" x14ac:dyDescent="0.25">
      <c r="A7" s="27" t="s">
        <v>451</v>
      </c>
      <c r="L7" s="27" t="s">
        <v>451</v>
      </c>
      <c r="V7" s="27" t="s">
        <v>551</v>
      </c>
      <c r="AH7" s="26"/>
    </row>
    <row r="8" spans="1:34" x14ac:dyDescent="0.25">
      <c r="A8" s="27" t="s">
        <v>452</v>
      </c>
      <c r="L8" s="27" t="s">
        <v>452</v>
      </c>
      <c r="V8" s="27" t="s">
        <v>965</v>
      </c>
      <c r="AH8" s="27" t="s">
        <v>551</v>
      </c>
    </row>
    <row r="9" spans="1:34" x14ac:dyDescent="0.25">
      <c r="A9" s="27" t="s">
        <v>578</v>
      </c>
      <c r="L9" s="27" t="s">
        <v>605</v>
      </c>
      <c r="V9" s="26"/>
      <c r="AH9" s="27" t="s">
        <v>998</v>
      </c>
    </row>
    <row r="10" spans="1:34" x14ac:dyDescent="0.25">
      <c r="A10" s="26"/>
      <c r="L10" s="26"/>
      <c r="V10" s="27" t="s">
        <v>553</v>
      </c>
      <c r="AH10" s="26"/>
    </row>
    <row r="11" spans="1:34" x14ac:dyDescent="0.25">
      <c r="A11" s="27" t="s">
        <v>454</v>
      </c>
      <c r="L11" s="27" t="s">
        <v>454</v>
      </c>
      <c r="V11" s="27" t="s">
        <v>554</v>
      </c>
      <c r="AH11" s="27" t="s">
        <v>553</v>
      </c>
    </row>
    <row r="12" spans="1:34" x14ac:dyDescent="0.25">
      <c r="A12" s="27" t="s">
        <v>455</v>
      </c>
      <c r="L12" s="27" t="s">
        <v>455</v>
      </c>
      <c r="V12" s="27" t="s">
        <v>966</v>
      </c>
      <c r="AH12" s="27" t="s">
        <v>554</v>
      </c>
    </row>
    <row r="13" spans="1:34" x14ac:dyDescent="0.25">
      <c r="A13" s="27" t="s">
        <v>579</v>
      </c>
      <c r="L13" s="27" t="s">
        <v>606</v>
      </c>
      <c r="V13" s="26"/>
      <c r="AH13" s="27" t="s">
        <v>999</v>
      </c>
    </row>
    <row r="14" spans="1:34" x14ac:dyDescent="0.25">
      <c r="A14" s="27" t="s">
        <v>580</v>
      </c>
      <c r="L14" s="27" t="s">
        <v>607</v>
      </c>
      <c r="V14" s="27" t="s">
        <v>556</v>
      </c>
      <c r="AH14" s="26"/>
    </row>
    <row r="15" spans="1:34" x14ac:dyDescent="0.25">
      <c r="A15" s="27" t="s">
        <v>581</v>
      </c>
      <c r="L15" s="27" t="s">
        <v>608</v>
      </c>
      <c r="V15" s="27" t="s">
        <v>967</v>
      </c>
      <c r="AH15" s="27" t="s">
        <v>556</v>
      </c>
    </row>
    <row r="16" spans="1:34" x14ac:dyDescent="0.25">
      <c r="A16" s="27" t="s">
        <v>582</v>
      </c>
      <c r="L16" s="27" t="s">
        <v>609</v>
      </c>
      <c r="V16" s="27" t="s">
        <v>968</v>
      </c>
      <c r="AH16" s="27" t="s">
        <v>557</v>
      </c>
    </row>
    <row r="17" spans="1:34" x14ac:dyDescent="0.25">
      <c r="A17" s="27" t="s">
        <v>583</v>
      </c>
      <c r="L17" s="27" t="s">
        <v>610</v>
      </c>
      <c r="V17" s="27" t="s">
        <v>969</v>
      </c>
      <c r="AH17" s="27" t="s">
        <v>1000</v>
      </c>
    </row>
    <row r="18" spans="1:34" x14ac:dyDescent="0.25">
      <c r="A18" s="27" t="s">
        <v>584</v>
      </c>
      <c r="L18" s="27" t="s">
        <v>611</v>
      </c>
      <c r="V18" s="27" t="s">
        <v>970</v>
      </c>
      <c r="AH18" s="27" t="s">
        <v>1001</v>
      </c>
    </row>
    <row r="19" spans="1:34" x14ac:dyDescent="0.25">
      <c r="A19" s="27" t="s">
        <v>585</v>
      </c>
      <c r="L19" s="27" t="s">
        <v>612</v>
      </c>
      <c r="V19" s="27" t="s">
        <v>971</v>
      </c>
      <c r="AH19" s="27" t="s">
        <v>1002</v>
      </c>
    </row>
    <row r="20" spans="1:34" x14ac:dyDescent="0.25">
      <c r="A20" s="27" t="s">
        <v>586</v>
      </c>
      <c r="L20" s="27" t="s">
        <v>613</v>
      </c>
      <c r="V20" s="26"/>
      <c r="AH20" s="27" t="s">
        <v>1003</v>
      </c>
    </row>
    <row r="21" spans="1:34" x14ac:dyDescent="0.25">
      <c r="A21" s="27" t="s">
        <v>587</v>
      </c>
      <c r="L21" s="27" t="s">
        <v>614</v>
      </c>
      <c r="V21" s="27" t="s">
        <v>562</v>
      </c>
      <c r="AH21" s="26"/>
    </row>
    <row r="22" spans="1:34" x14ac:dyDescent="0.25">
      <c r="A22" s="27" t="s">
        <v>55</v>
      </c>
      <c r="L22" s="27" t="s">
        <v>55</v>
      </c>
      <c r="V22" s="27" t="s">
        <v>972</v>
      </c>
      <c r="AH22" s="27" t="s">
        <v>562</v>
      </c>
    </row>
    <row r="23" spans="1:34" x14ac:dyDescent="0.25">
      <c r="A23" s="27" t="s">
        <v>56</v>
      </c>
      <c r="L23" s="27" t="s">
        <v>56</v>
      </c>
      <c r="V23" s="27" t="s">
        <v>973</v>
      </c>
      <c r="AH23" s="27" t="s">
        <v>972</v>
      </c>
    </row>
    <row r="24" spans="1:34" x14ac:dyDescent="0.25">
      <c r="A24" s="26"/>
      <c r="L24" s="26"/>
      <c r="V24" s="27" t="s">
        <v>974</v>
      </c>
      <c r="AH24" s="27" t="s">
        <v>1004</v>
      </c>
    </row>
    <row r="25" spans="1:34" x14ac:dyDescent="0.25">
      <c r="A25" s="27" t="s">
        <v>588</v>
      </c>
      <c r="L25" s="27" t="s">
        <v>615</v>
      </c>
      <c r="V25" s="27" t="s">
        <v>975</v>
      </c>
      <c r="AH25" s="27" t="s">
        <v>1005</v>
      </c>
    </row>
    <row r="26" spans="1:34" x14ac:dyDescent="0.25">
      <c r="A26" s="27" t="s">
        <v>589</v>
      </c>
      <c r="L26" s="27" t="s">
        <v>616</v>
      </c>
      <c r="V26" s="27" t="s">
        <v>976</v>
      </c>
      <c r="AH26" s="27" t="s">
        <v>1006</v>
      </c>
    </row>
    <row r="27" spans="1:34" x14ac:dyDescent="0.25">
      <c r="A27" s="27" t="s">
        <v>590</v>
      </c>
      <c r="L27" s="27" t="s">
        <v>617</v>
      </c>
      <c r="V27" s="27" t="s">
        <v>977</v>
      </c>
      <c r="AH27" s="27" t="s">
        <v>1007</v>
      </c>
    </row>
    <row r="28" spans="1:34" x14ac:dyDescent="0.25">
      <c r="A28" s="26"/>
      <c r="L28" s="26"/>
      <c r="V28" s="27" t="s">
        <v>978</v>
      </c>
      <c r="AH28" s="27" t="s">
        <v>1008</v>
      </c>
    </row>
    <row r="29" spans="1:34" x14ac:dyDescent="0.25">
      <c r="A29" s="42" t="s">
        <v>591</v>
      </c>
      <c r="L29" s="42" t="s">
        <v>618</v>
      </c>
      <c r="V29" s="27" t="s">
        <v>979</v>
      </c>
      <c r="AH29" s="27" t="s">
        <v>1009</v>
      </c>
    </row>
    <row r="30" spans="1:34" x14ac:dyDescent="0.25">
      <c r="A30" s="42" t="s">
        <v>335</v>
      </c>
      <c r="L30" s="42" t="s">
        <v>619</v>
      </c>
      <c r="V30" s="27" t="s">
        <v>980</v>
      </c>
      <c r="AH30" s="27" t="s">
        <v>1010</v>
      </c>
    </row>
    <row r="31" spans="1:34" x14ac:dyDescent="0.25">
      <c r="A31" s="42" t="s">
        <v>592</v>
      </c>
      <c r="L31" s="27" t="s">
        <v>489</v>
      </c>
      <c r="V31" s="27" t="s">
        <v>981</v>
      </c>
      <c r="AH31" s="27" t="s">
        <v>1011</v>
      </c>
    </row>
    <row r="32" spans="1:34" x14ac:dyDescent="0.25">
      <c r="A32" s="27" t="s">
        <v>489</v>
      </c>
      <c r="L32" s="27" t="s">
        <v>620</v>
      </c>
      <c r="V32" s="27" t="s">
        <v>55</v>
      </c>
      <c r="AH32" s="27" t="s">
        <v>1012</v>
      </c>
    </row>
    <row r="33" spans="1:34" x14ac:dyDescent="0.25">
      <c r="A33" s="27" t="s">
        <v>593</v>
      </c>
      <c r="L33" s="27" t="s">
        <v>621</v>
      </c>
      <c r="V33" s="27" t="s">
        <v>56</v>
      </c>
      <c r="AH33" s="27" t="s">
        <v>55</v>
      </c>
    </row>
    <row r="34" spans="1:34" x14ac:dyDescent="0.25">
      <c r="A34" s="27" t="s">
        <v>594</v>
      </c>
      <c r="L34" s="27" t="s">
        <v>622</v>
      </c>
      <c r="V34" s="26"/>
      <c r="AH34" s="27" t="s">
        <v>56</v>
      </c>
    </row>
    <row r="35" spans="1:34" x14ac:dyDescent="0.25">
      <c r="A35" s="27" t="s">
        <v>595</v>
      </c>
      <c r="L35" s="27" t="s">
        <v>623</v>
      </c>
      <c r="V35" s="27" t="s">
        <v>569</v>
      </c>
      <c r="AH35" s="26"/>
    </row>
    <row r="36" spans="1:34" x14ac:dyDescent="0.25">
      <c r="A36" s="27" t="s">
        <v>596</v>
      </c>
      <c r="L36" s="27" t="s">
        <v>624</v>
      </c>
      <c r="V36" s="27" t="s">
        <v>982</v>
      </c>
      <c r="AH36" s="27" t="s">
        <v>569</v>
      </c>
    </row>
    <row r="37" spans="1:34" x14ac:dyDescent="0.25">
      <c r="A37" s="27" t="s">
        <v>597</v>
      </c>
      <c r="L37" s="27" t="s">
        <v>625</v>
      </c>
      <c r="V37" s="27" t="s">
        <v>983</v>
      </c>
      <c r="AH37" s="27" t="s">
        <v>982</v>
      </c>
    </row>
    <row r="38" spans="1:34" x14ac:dyDescent="0.25">
      <c r="A38" s="27" t="s">
        <v>598</v>
      </c>
      <c r="L38" s="27" t="s">
        <v>626</v>
      </c>
      <c r="V38" s="27" t="s">
        <v>984</v>
      </c>
      <c r="AH38" s="27" t="s">
        <v>1013</v>
      </c>
    </row>
    <row r="39" spans="1:34" x14ac:dyDescent="0.25">
      <c r="A39" s="27" t="s">
        <v>599</v>
      </c>
      <c r="L39" s="27" t="s">
        <v>627</v>
      </c>
      <c r="V39" s="27" t="s">
        <v>985</v>
      </c>
      <c r="AH39" s="27" t="s">
        <v>1014</v>
      </c>
    </row>
    <row r="40" spans="1:34" x14ac:dyDescent="0.25">
      <c r="A40" s="27" t="s">
        <v>600</v>
      </c>
      <c r="L40" s="27" t="s">
        <v>628</v>
      </c>
      <c r="V40" s="27" t="s">
        <v>986</v>
      </c>
      <c r="AH40" s="27" t="s">
        <v>1015</v>
      </c>
    </row>
    <row r="41" spans="1:34" x14ac:dyDescent="0.25">
      <c r="A41" s="27" t="s">
        <v>601</v>
      </c>
      <c r="L41" s="26"/>
      <c r="V41" s="27" t="s">
        <v>987</v>
      </c>
      <c r="AH41" s="27" t="s">
        <v>1016</v>
      </c>
    </row>
    <row r="42" spans="1:34" x14ac:dyDescent="0.25">
      <c r="A42" s="26"/>
      <c r="L42" s="27" t="s">
        <v>388</v>
      </c>
      <c r="V42" s="27" t="s">
        <v>988</v>
      </c>
      <c r="AH42" s="27" t="s">
        <v>1017</v>
      </c>
    </row>
    <row r="43" spans="1:34" x14ac:dyDescent="0.25">
      <c r="A43" s="27" t="s">
        <v>388</v>
      </c>
      <c r="V43" s="27" t="s">
        <v>989</v>
      </c>
      <c r="AH43" s="27" t="s">
        <v>1018</v>
      </c>
    </row>
    <row r="44" spans="1:34" x14ac:dyDescent="0.25">
      <c r="A44" s="27" t="s">
        <v>389</v>
      </c>
      <c r="V44" s="27" t="s">
        <v>990</v>
      </c>
      <c r="AH44" s="27" t="s">
        <v>1019</v>
      </c>
    </row>
    <row r="45" spans="1:34" x14ac:dyDescent="0.25">
      <c r="A45" s="27" t="s">
        <v>390</v>
      </c>
      <c r="L45" s="25" t="s">
        <v>629</v>
      </c>
      <c r="V45" s="27" t="s">
        <v>929</v>
      </c>
      <c r="AH45" s="27" t="s">
        <v>1020</v>
      </c>
    </row>
    <row r="46" spans="1:34" x14ac:dyDescent="0.25">
      <c r="L46" s="42" t="s">
        <v>630</v>
      </c>
      <c r="V46" s="27" t="s">
        <v>991</v>
      </c>
      <c r="AH46" s="27" t="s">
        <v>929</v>
      </c>
    </row>
    <row r="47" spans="1:34" x14ac:dyDescent="0.25">
      <c r="L47" s="26"/>
      <c r="V47" s="26"/>
      <c r="AH47" s="27" t="s">
        <v>1021</v>
      </c>
    </row>
    <row r="48" spans="1:34" x14ac:dyDescent="0.25">
      <c r="L48" s="27" t="s">
        <v>54</v>
      </c>
      <c r="V48" s="43" t="s">
        <v>992</v>
      </c>
    </row>
    <row r="49" spans="1:22" x14ac:dyDescent="0.25">
      <c r="L49" s="27" t="s">
        <v>631</v>
      </c>
      <c r="V49" s="43" t="s">
        <v>993</v>
      </c>
    </row>
    <row r="50" spans="1:22" x14ac:dyDescent="0.25">
      <c r="A50" s="25" t="s">
        <v>656</v>
      </c>
      <c r="L50" s="26"/>
      <c r="V50" s="43" t="s">
        <v>994</v>
      </c>
    </row>
    <row r="51" spans="1:22" x14ac:dyDescent="0.25">
      <c r="A51" s="42" t="s">
        <v>657</v>
      </c>
      <c r="L51" s="27" t="s">
        <v>451</v>
      </c>
    </row>
    <row r="52" spans="1:22" x14ac:dyDescent="0.25">
      <c r="A52" s="26"/>
      <c r="L52" s="27" t="s">
        <v>452</v>
      </c>
    </row>
    <row r="53" spans="1:22" x14ac:dyDescent="0.25">
      <c r="A53" s="27" t="s">
        <v>54</v>
      </c>
      <c r="L53" s="27" t="s">
        <v>632</v>
      </c>
    </row>
    <row r="54" spans="1:22" x14ac:dyDescent="0.25">
      <c r="A54" s="27" t="s">
        <v>658</v>
      </c>
      <c r="L54" s="26"/>
    </row>
    <row r="55" spans="1:22" x14ac:dyDescent="0.25">
      <c r="A55" s="26"/>
      <c r="L55" s="27" t="s">
        <v>454</v>
      </c>
    </row>
    <row r="56" spans="1:22" x14ac:dyDescent="0.25">
      <c r="A56" s="27" t="s">
        <v>451</v>
      </c>
      <c r="L56" s="27" t="s">
        <v>455</v>
      </c>
    </row>
    <row r="57" spans="1:22" x14ac:dyDescent="0.25">
      <c r="A57" s="27" t="s">
        <v>452</v>
      </c>
      <c r="L57" s="27" t="s">
        <v>633</v>
      </c>
    </row>
    <row r="58" spans="1:22" x14ac:dyDescent="0.25">
      <c r="A58" s="27" t="s">
        <v>659</v>
      </c>
      <c r="L58" s="27" t="s">
        <v>634</v>
      </c>
    </row>
    <row r="59" spans="1:22" x14ac:dyDescent="0.25">
      <c r="A59" s="26"/>
      <c r="L59" s="27" t="s">
        <v>635</v>
      </c>
    </row>
    <row r="60" spans="1:22" x14ac:dyDescent="0.25">
      <c r="A60" s="27" t="s">
        <v>454</v>
      </c>
      <c r="L60" s="27" t="s">
        <v>636</v>
      </c>
    </row>
    <row r="61" spans="1:22" x14ac:dyDescent="0.25">
      <c r="A61" s="27" t="s">
        <v>503</v>
      </c>
      <c r="L61" s="27" t="s">
        <v>637</v>
      </c>
    </row>
    <row r="62" spans="1:22" x14ac:dyDescent="0.25">
      <c r="A62" s="27" t="s">
        <v>660</v>
      </c>
      <c r="L62" s="27" t="s">
        <v>638</v>
      </c>
    </row>
    <row r="63" spans="1:22" x14ac:dyDescent="0.25">
      <c r="A63" s="27" t="s">
        <v>661</v>
      </c>
      <c r="L63" s="27" t="s">
        <v>639</v>
      </c>
    </row>
    <row r="64" spans="1:22" x14ac:dyDescent="0.25">
      <c r="A64" s="27" t="s">
        <v>662</v>
      </c>
      <c r="L64" s="27" t="s">
        <v>640</v>
      </c>
    </row>
    <row r="65" spans="1:12" x14ac:dyDescent="0.25">
      <c r="A65" s="27" t="s">
        <v>663</v>
      </c>
      <c r="L65" s="27" t="s">
        <v>641</v>
      </c>
    </row>
    <row r="66" spans="1:12" x14ac:dyDescent="0.25">
      <c r="A66" s="27" t="s">
        <v>664</v>
      </c>
      <c r="L66" s="27" t="s">
        <v>55</v>
      </c>
    </row>
    <row r="67" spans="1:12" x14ac:dyDescent="0.25">
      <c r="A67" s="27" t="s">
        <v>665</v>
      </c>
      <c r="L67" s="27" t="s">
        <v>56</v>
      </c>
    </row>
    <row r="68" spans="1:12" x14ac:dyDescent="0.25">
      <c r="A68" s="27" t="s">
        <v>666</v>
      </c>
      <c r="L68" s="26"/>
    </row>
    <row r="69" spans="1:12" x14ac:dyDescent="0.25">
      <c r="A69" s="27" t="s">
        <v>667</v>
      </c>
      <c r="L69" s="27" t="s">
        <v>642</v>
      </c>
    </row>
    <row r="70" spans="1:12" x14ac:dyDescent="0.25">
      <c r="A70" s="27" t="s">
        <v>668</v>
      </c>
      <c r="L70" s="27" t="s">
        <v>643</v>
      </c>
    </row>
    <row r="71" spans="1:12" x14ac:dyDescent="0.25">
      <c r="A71" s="27" t="s">
        <v>669</v>
      </c>
      <c r="L71" s="27" t="s">
        <v>644</v>
      </c>
    </row>
    <row r="72" spans="1:12" x14ac:dyDescent="0.25">
      <c r="A72" s="27" t="s">
        <v>670</v>
      </c>
      <c r="L72" s="26"/>
    </row>
    <row r="73" spans="1:12" x14ac:dyDescent="0.25">
      <c r="A73" s="27" t="s">
        <v>671</v>
      </c>
      <c r="L73" s="42" t="s">
        <v>645</v>
      </c>
    </row>
    <row r="74" spans="1:12" x14ac:dyDescent="0.25">
      <c r="A74" s="27" t="s">
        <v>672</v>
      </c>
      <c r="L74" s="42" t="s">
        <v>646</v>
      </c>
    </row>
    <row r="75" spans="1:12" x14ac:dyDescent="0.25">
      <c r="A75" s="27" t="s">
        <v>673</v>
      </c>
      <c r="L75" s="27" t="s">
        <v>489</v>
      </c>
    </row>
    <row r="76" spans="1:12" x14ac:dyDescent="0.25">
      <c r="A76" s="27" t="s">
        <v>674</v>
      </c>
      <c r="L76" s="27" t="s">
        <v>647</v>
      </c>
    </row>
    <row r="77" spans="1:12" x14ac:dyDescent="0.25">
      <c r="A77" s="27" t="s">
        <v>675</v>
      </c>
      <c r="L77" s="27" t="s">
        <v>648</v>
      </c>
    </row>
    <row r="78" spans="1:12" x14ac:dyDescent="0.25">
      <c r="A78" s="27" t="s">
        <v>676</v>
      </c>
      <c r="L78" s="27" t="s">
        <v>649</v>
      </c>
    </row>
    <row r="79" spans="1:12" x14ac:dyDescent="0.25">
      <c r="A79" s="27" t="s">
        <v>677</v>
      </c>
      <c r="L79" s="27" t="s">
        <v>650</v>
      </c>
    </row>
    <row r="80" spans="1:12" x14ac:dyDescent="0.25">
      <c r="A80" s="27" t="s">
        <v>55</v>
      </c>
      <c r="L80" s="27" t="s">
        <v>651</v>
      </c>
    </row>
    <row r="81" spans="1:12" x14ac:dyDescent="0.25">
      <c r="A81" s="27" t="s">
        <v>56</v>
      </c>
      <c r="L81" s="27" t="s">
        <v>652</v>
      </c>
    </row>
    <row r="82" spans="1:12" x14ac:dyDescent="0.25">
      <c r="A82" s="26"/>
      <c r="L82" s="27" t="s">
        <v>653</v>
      </c>
    </row>
    <row r="83" spans="1:12" x14ac:dyDescent="0.25">
      <c r="A83" s="27" t="s">
        <v>678</v>
      </c>
      <c r="L83" s="27" t="s">
        <v>654</v>
      </c>
    </row>
    <row r="84" spans="1:12" x14ac:dyDescent="0.25">
      <c r="A84" s="27" t="s">
        <v>679</v>
      </c>
      <c r="L84" s="27" t="s">
        <v>655</v>
      </c>
    </row>
    <row r="85" spans="1:12" x14ac:dyDescent="0.25">
      <c r="A85" s="27" t="s">
        <v>680</v>
      </c>
      <c r="L85" s="26"/>
    </row>
    <row r="86" spans="1:12" x14ac:dyDescent="0.25">
      <c r="A86" s="26"/>
      <c r="L86" s="27" t="s">
        <v>388</v>
      </c>
    </row>
    <row r="87" spans="1:12" x14ac:dyDescent="0.25">
      <c r="A87" s="42" t="s">
        <v>681</v>
      </c>
    </row>
    <row r="88" spans="1:12" x14ac:dyDescent="0.25">
      <c r="A88" s="42" t="s">
        <v>682</v>
      </c>
    </row>
    <row r="89" spans="1:12" x14ac:dyDescent="0.25">
      <c r="A89" s="27" t="s">
        <v>683</v>
      </c>
    </row>
    <row r="90" spans="1:12" x14ac:dyDescent="0.25">
      <c r="A90" s="27" t="s">
        <v>684</v>
      </c>
    </row>
    <row r="91" spans="1:12" x14ac:dyDescent="0.25">
      <c r="A91" s="27" t="s">
        <v>685</v>
      </c>
    </row>
    <row r="92" spans="1:12" x14ac:dyDescent="0.25">
      <c r="A92" s="27" t="s">
        <v>686</v>
      </c>
    </row>
    <row r="93" spans="1:12" x14ac:dyDescent="0.25">
      <c r="A93" s="27" t="s">
        <v>687</v>
      </c>
    </row>
    <row r="94" spans="1:12" x14ac:dyDescent="0.25">
      <c r="A94" s="27" t="s">
        <v>688</v>
      </c>
    </row>
    <row r="95" spans="1:12" x14ac:dyDescent="0.25">
      <c r="A95" s="27" t="s">
        <v>689</v>
      </c>
    </row>
    <row r="96" spans="1:12" x14ac:dyDescent="0.25">
      <c r="A96" s="27" t="s">
        <v>690</v>
      </c>
    </row>
    <row r="97" spans="1:1" x14ac:dyDescent="0.25">
      <c r="A97" s="27" t="s">
        <v>691</v>
      </c>
    </row>
    <row r="98" spans="1:1" x14ac:dyDescent="0.25">
      <c r="A98" s="27" t="s">
        <v>692</v>
      </c>
    </row>
    <row r="99" spans="1:1" x14ac:dyDescent="0.25">
      <c r="A99" s="27" t="s">
        <v>693</v>
      </c>
    </row>
    <row r="100" spans="1:1" x14ac:dyDescent="0.25">
      <c r="A100" s="27" t="s">
        <v>694</v>
      </c>
    </row>
    <row r="101" spans="1:1" x14ac:dyDescent="0.25">
      <c r="A101" s="27" t="s">
        <v>695</v>
      </c>
    </row>
    <row r="102" spans="1:1" x14ac:dyDescent="0.25">
      <c r="A102" s="27" t="s">
        <v>696</v>
      </c>
    </row>
    <row r="103" spans="1:1" x14ac:dyDescent="0.25">
      <c r="A103" s="27" t="s">
        <v>697</v>
      </c>
    </row>
    <row r="104" spans="1:1" x14ac:dyDescent="0.25">
      <c r="A104" s="27" t="s">
        <v>698</v>
      </c>
    </row>
    <row r="105" spans="1:1" x14ac:dyDescent="0.25">
      <c r="A105" s="27" t="s">
        <v>699</v>
      </c>
    </row>
    <row r="106" spans="1:1" x14ac:dyDescent="0.25">
      <c r="A106" s="27" t="s">
        <v>700</v>
      </c>
    </row>
    <row r="107" spans="1:1" x14ac:dyDescent="0.25">
      <c r="A107" s="27" t="s">
        <v>701</v>
      </c>
    </row>
    <row r="108" spans="1:1" x14ac:dyDescent="0.25">
      <c r="A108" s="26"/>
    </row>
    <row r="109" spans="1:1" x14ac:dyDescent="0.25">
      <c r="A109" s="27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GLMAdrate and all data</vt:lpstr>
      <vt:lpstr>GLMAd rate and females</vt:lpstr>
      <vt:lpstr>KM survdiff</vt:lpstr>
      <vt:lpstr>Cox regression 1</vt:lpstr>
      <vt:lpstr>Cox -all lat temp</vt:lpstr>
      <vt:lpstr>Cox- lat and sex temp</vt:lpstr>
      <vt:lpstr>Emergence time</vt:lpstr>
      <vt:lpstr>AdRate</vt:lpstr>
      <vt:lpstr>LarvRate</vt:lpstr>
      <vt:lpstr>Larv rate by temp</vt:lpstr>
      <vt:lpstr>Ad rate by temp</vt:lpstr>
      <vt:lpstr>Adult life by temp</vt:lpstr>
      <vt:lpstr>Wing size</vt:lpstr>
      <vt:lpstr>length of adult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2017-10-21T16:42:48Z</cp:lastPrinted>
  <dcterms:created xsi:type="dcterms:W3CDTF">2017-10-17T18:35:15Z</dcterms:created>
  <dcterms:modified xsi:type="dcterms:W3CDTF">2017-10-25T16:57:14Z</dcterms:modified>
</cp:coreProperties>
</file>