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gc\GitHub\wingproj\popgen\"/>
    </mc:Choice>
  </mc:AlternateContent>
  <bookViews>
    <workbookView xWindow="0" yWindow="0" windowWidth="22500" windowHeight="10785" activeTab="1" xr2:uid="{C3DC8977-8101-45B7-9070-893AA95194CA}"/>
  </bookViews>
  <sheets>
    <sheet name="-new- VChu sequences" sheetId="2" r:id="rId1"/>
    <sheet name="Popmaps" sheetId="4" r:id="rId2"/>
    <sheet name="Emerson 2015 S1" sheetId="3" r:id="rId3"/>
    <sheet name="-old- All SNP samples info" sheetId="1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6" i="3" l="1"/>
  <c r="W65" i="3"/>
  <c r="U65" i="3"/>
  <c r="T65" i="3"/>
  <c r="Q65" i="3"/>
  <c r="P65" i="3"/>
  <c r="O65" i="3"/>
  <c r="W64" i="3"/>
  <c r="U64" i="3"/>
  <c r="T64" i="3"/>
  <c r="Q64" i="3"/>
  <c r="P64" i="3"/>
  <c r="O64" i="3"/>
  <c r="W63" i="3"/>
  <c r="W66" i="3" s="1"/>
  <c r="U63" i="3"/>
  <c r="U66" i="3" s="1"/>
  <c r="T63" i="3"/>
  <c r="Q63" i="3"/>
  <c r="Q66" i="3" s="1"/>
  <c r="P63" i="3"/>
  <c r="P66" i="3" s="1"/>
  <c r="O63" i="3"/>
  <c r="O66" i="3" s="1"/>
  <c r="W62" i="3"/>
  <c r="U62" i="3"/>
  <c r="T62" i="3"/>
  <c r="Q62" i="3"/>
  <c r="P62" i="3"/>
  <c r="O62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65" i="3" s="1"/>
  <c r="V63" i="3" l="1"/>
  <c r="V66" i="3" s="1"/>
  <c r="V62" i="3"/>
  <c r="V64" i="3"/>
  <c r="Q192" i="2"/>
  <c r="Q194" i="2"/>
  <c r="Q195" i="2"/>
  <c r="O196" i="2"/>
  <c r="P196" i="2"/>
  <c r="O194" i="2"/>
  <c r="P194" i="2"/>
  <c r="O195" i="2"/>
  <c r="P195" i="2"/>
  <c r="N196" i="2"/>
  <c r="N195" i="2"/>
  <c r="N194" i="2"/>
  <c r="O193" i="2"/>
  <c r="P193" i="2"/>
  <c r="N193" i="2"/>
  <c r="N192" i="2"/>
  <c r="O192" i="2"/>
  <c r="P19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Q2" i="2"/>
  <c r="N2" i="2"/>
</calcChain>
</file>

<file path=xl/sharedStrings.xml><?xml version="1.0" encoding="utf-8"?>
<sst xmlns="http://schemas.openxmlformats.org/spreadsheetml/2006/main" count="4188" uniqueCount="658">
  <si>
    <t>Code</t>
  </si>
  <si>
    <t>Biome</t>
  </si>
  <si>
    <t>State</t>
  </si>
  <si>
    <t>Locality/Location</t>
  </si>
  <si>
    <t>Latitude</t>
  </si>
  <si>
    <t>Longitude</t>
  </si>
  <si>
    <t>Altitude (m)</t>
  </si>
  <si>
    <t>Collection #</t>
  </si>
  <si>
    <t>Collection date</t>
  </si>
  <si>
    <t xml:space="preserve">Age </t>
  </si>
  <si>
    <t>Year founded (from notes)</t>
  </si>
  <si>
    <t>Type- peridomestic and other</t>
  </si>
  <si>
    <t>Deforestation level</t>
  </si>
  <si>
    <t>Notes</t>
  </si>
  <si>
    <t>APR2</t>
  </si>
  <si>
    <t>Amazonia</t>
  </si>
  <si>
    <t>Amazonas</t>
  </si>
  <si>
    <t>Manaus-Brasilierinho</t>
  </si>
  <si>
    <t>APR3</t>
  </si>
  <si>
    <t>APR4</t>
  </si>
  <si>
    <t>APR6</t>
  </si>
  <si>
    <t>APR7</t>
  </si>
  <si>
    <t>APR8</t>
  </si>
  <si>
    <t>APR14</t>
  </si>
  <si>
    <t>APR18</t>
  </si>
  <si>
    <t>APR19</t>
  </si>
  <si>
    <t>APR33</t>
  </si>
  <si>
    <t>APR36</t>
  </si>
  <si>
    <t>APR38</t>
  </si>
  <si>
    <t>APR44</t>
  </si>
  <si>
    <t>ARS1</t>
  </si>
  <si>
    <t>Remal Novo Horizonte</t>
  </si>
  <si>
    <t>ARS2</t>
  </si>
  <si>
    <t>ARS3</t>
  </si>
  <si>
    <t>ARS4</t>
  </si>
  <si>
    <t>ARS6</t>
  </si>
  <si>
    <t>ARS8</t>
  </si>
  <si>
    <t>ARS9</t>
  </si>
  <si>
    <t>ARS10</t>
  </si>
  <si>
    <t>ARS11</t>
  </si>
  <si>
    <t>ARS13</t>
  </si>
  <si>
    <t>ARS14</t>
  </si>
  <si>
    <t>ARS16</t>
  </si>
  <si>
    <t>ARS17</t>
  </si>
  <si>
    <t>RPV11</t>
  </si>
  <si>
    <t>Rondonia</t>
  </si>
  <si>
    <t>Porto Velho</t>
  </si>
  <si>
    <t>RPV12</t>
  </si>
  <si>
    <t>RPV15</t>
  </si>
  <si>
    <t>RPV17</t>
  </si>
  <si>
    <t>RPV18</t>
  </si>
  <si>
    <t>RPV19</t>
  </si>
  <si>
    <t>RPV20</t>
  </si>
  <si>
    <t>RPV23</t>
  </si>
  <si>
    <t>RPV25</t>
  </si>
  <si>
    <t>RPV28</t>
  </si>
  <si>
    <t>RPV33</t>
  </si>
  <si>
    <t>RPV37</t>
  </si>
  <si>
    <t>RPV38</t>
  </si>
  <si>
    <t>RPV42</t>
  </si>
  <si>
    <t>RMO5</t>
  </si>
  <si>
    <t>Machadinho D'Oeste</t>
  </si>
  <si>
    <t>RMO6</t>
  </si>
  <si>
    <t>RMO9</t>
  </si>
  <si>
    <t>RMO13</t>
  </si>
  <si>
    <t>RMO17</t>
  </si>
  <si>
    <t>RMO18</t>
  </si>
  <si>
    <t>RMO24</t>
  </si>
  <si>
    <t>RMO26</t>
  </si>
  <si>
    <t>RMO27</t>
  </si>
  <si>
    <t>RMO33</t>
  </si>
  <si>
    <t>RMO36</t>
  </si>
  <si>
    <t>RMO39</t>
  </si>
  <si>
    <t>RMO41</t>
  </si>
  <si>
    <t>RMO42</t>
  </si>
  <si>
    <t>TPN3</t>
  </si>
  <si>
    <t>Cerrado</t>
  </si>
  <si>
    <t>Tocantins</t>
  </si>
  <si>
    <t>TPN4</t>
  </si>
  <si>
    <t>FRM 3/19/16</t>
  </si>
  <si>
    <t>TPN5</t>
  </si>
  <si>
    <t>TPN6</t>
  </si>
  <si>
    <t>TPN8</t>
  </si>
  <si>
    <t>TPN9</t>
  </si>
  <si>
    <t>TPN11</t>
  </si>
  <si>
    <t>TPN12</t>
  </si>
  <si>
    <t>TPN13</t>
  </si>
  <si>
    <t>TPN14</t>
  </si>
  <si>
    <t>FRM 3/20/16</t>
  </si>
  <si>
    <t>TPN16</t>
  </si>
  <si>
    <t>TPN17</t>
  </si>
  <si>
    <t>TPN18</t>
  </si>
  <si>
    <t>TPN20</t>
  </si>
  <si>
    <t>TLC52</t>
  </si>
  <si>
    <t>Lagoa 01/16</t>
  </si>
  <si>
    <t>TLC53</t>
  </si>
  <si>
    <t>TLC70</t>
  </si>
  <si>
    <t>LC 3/21/16</t>
  </si>
  <si>
    <t>TLC71</t>
  </si>
  <si>
    <t>TLC73</t>
  </si>
  <si>
    <t>LC 3/22/16</t>
  </si>
  <si>
    <t>TLC74</t>
  </si>
  <si>
    <t>TLC75</t>
  </si>
  <si>
    <t>TLC76</t>
  </si>
  <si>
    <t>TLC77</t>
  </si>
  <si>
    <t>LC 3/24/16</t>
  </si>
  <si>
    <t>TLC78</t>
  </si>
  <si>
    <t>LC 3/25/16</t>
  </si>
  <si>
    <t>TLC79</t>
  </si>
  <si>
    <t>TLC81</t>
  </si>
  <si>
    <t>TLC82</t>
  </si>
  <si>
    <t>TLC83</t>
  </si>
  <si>
    <t>SJU1</t>
  </si>
  <si>
    <t>Mata Atlantica</t>
  </si>
  <si>
    <t>Rio de Janeiro</t>
  </si>
  <si>
    <t>Lake Juturnaiba</t>
  </si>
  <si>
    <t>SJU2</t>
  </si>
  <si>
    <t>SJU3</t>
  </si>
  <si>
    <t>SJU4</t>
  </si>
  <si>
    <t>SJU5</t>
  </si>
  <si>
    <t>SJU6</t>
  </si>
  <si>
    <t>SJU7</t>
  </si>
  <si>
    <t>SJU8</t>
  </si>
  <si>
    <t>SJU9</t>
  </si>
  <si>
    <t>SJU10</t>
  </si>
  <si>
    <t>SJU11</t>
  </si>
  <si>
    <t>SJU12</t>
  </si>
  <si>
    <t>SJU13</t>
  </si>
  <si>
    <t>AC69-1</t>
  </si>
  <si>
    <t>Acre</t>
  </si>
  <si>
    <t>Acrelândia</t>
  </si>
  <si>
    <t>1/24-25/2015</t>
  </si>
  <si>
    <t>old</t>
  </si>
  <si>
    <t>peridomestic</t>
  </si>
  <si>
    <t>Seringal Porto Luiz II, Ponto 6, Peridomicilio, Shannon Trap, Sallum MAM coll, 24-25 Jan 2015, 18h00-19h00</t>
  </si>
  <si>
    <t>AC69-3</t>
  </si>
  <si>
    <t>AC69-10</t>
  </si>
  <si>
    <t>AC69-11</t>
  </si>
  <si>
    <t>AC69-12</t>
  </si>
  <si>
    <t>AC69-13</t>
  </si>
  <si>
    <t>AC69-15</t>
  </si>
  <si>
    <t>AC69-16</t>
  </si>
  <si>
    <t>AC69-17</t>
  </si>
  <si>
    <t>AC69-18</t>
  </si>
  <si>
    <t>AC69-20</t>
  </si>
  <si>
    <t>AC69-21</t>
  </si>
  <si>
    <t>AC69-22</t>
  </si>
  <si>
    <t>AC69-23</t>
  </si>
  <si>
    <t>AC114-17</t>
  </si>
  <si>
    <t>Cruzeiro do Sul</t>
  </si>
  <si>
    <t>4/19-20/2015</t>
  </si>
  <si>
    <t>Colonia Saboeiro, Ponto 1, Peridomicílio, Shannon trap, Laporta coll, 19-20 Apr 2015, 19h00-20h00</t>
  </si>
  <si>
    <t>AC116-10</t>
  </si>
  <si>
    <t>Colonia Saboeiro, Ponto 1, Peridomicílio, Shannon trap, Laporta coll, 19-20 Apr 2015, 21h00-22h00</t>
  </si>
  <si>
    <t>AC116-11</t>
  </si>
  <si>
    <t>AC117-18</t>
  </si>
  <si>
    <t>Colonia Saboeiro, Ponto 1, Peridomicílio, Shannon trap, Laporta coll, 19-20 Apr 2015, 22h00-23h00</t>
  </si>
  <si>
    <t>AC117-22</t>
  </si>
  <si>
    <t>AC117-23</t>
  </si>
  <si>
    <t>AC118-10</t>
  </si>
  <si>
    <t>Colonia Saboeiro, Ponto 1, Peridomicílio, Shannon trap, Laporta coll, 19-20 Apr 2015, 23h00-24h00</t>
  </si>
  <si>
    <t>AC118-13</t>
  </si>
  <si>
    <t>AC119-9</t>
  </si>
  <si>
    <t>Colonia Saboeiro, Ponto 1, Peridomicílio, Shannon trap, Laporta coll, 19-20 Apr 2015, 00h00-01h00</t>
  </si>
  <si>
    <t>AC120-10</t>
  </si>
  <si>
    <t>Colonia Saboeiro, Ponto 1, Peridomicílio, Shannon trap, Laporta coll, 19-20 Apr 2015, 01h00-02h00</t>
  </si>
  <si>
    <t>AC120-11</t>
  </si>
  <si>
    <t>AC120-12</t>
  </si>
  <si>
    <t>AC121-5</t>
  </si>
  <si>
    <t>Colonia Saboeiro, Ponto 1, Peridomicílio, Shannon trap, Laporta coll, 19-20 Apr 2015, 02h00-03h00</t>
  </si>
  <si>
    <t>AC121-6</t>
  </si>
  <si>
    <t>AC246-5</t>
  </si>
  <si>
    <t>Mâncio Lima</t>
  </si>
  <si>
    <t>5/28-29/2015</t>
  </si>
  <si>
    <t>outskirts of Mâncio Lima, Peridomicílio, Ponto 1, HLC, Sallum coll, 28-29 May 2015, 18h00-19h00</t>
  </si>
  <si>
    <t>AC246-6</t>
  </si>
  <si>
    <t>AC246-17</t>
  </si>
  <si>
    <t>AC246-28</t>
  </si>
  <si>
    <t>AC246-31</t>
  </si>
  <si>
    <t>AC246-32</t>
  </si>
  <si>
    <t>AC246-38</t>
  </si>
  <si>
    <t>AC247-5</t>
  </si>
  <si>
    <t>outskirts of Mâncio Lima, Peridomicílio, Ponto 1, HLC, Sallum coll, 28-29 May 2015, 19h00-20h00</t>
  </si>
  <si>
    <t>AC247-8</t>
  </si>
  <si>
    <t>AC247-9</t>
  </si>
  <si>
    <t>AC247-12</t>
  </si>
  <si>
    <t>AC247-15</t>
  </si>
  <si>
    <t>AC247-18</t>
  </si>
  <si>
    <t>AC247-19</t>
  </si>
  <si>
    <t>AM40-37</t>
  </si>
  <si>
    <t>Lábrea</t>
  </si>
  <si>
    <t>Ponto #2 Peridomicilio</t>
  </si>
  <si>
    <t>AM40-39</t>
  </si>
  <si>
    <t>AM40-45</t>
  </si>
  <si>
    <t>AM40-56</t>
  </si>
  <si>
    <t>AM40-65</t>
  </si>
  <si>
    <t>AM41-18</t>
  </si>
  <si>
    <t>AM41-22</t>
  </si>
  <si>
    <t>AM41-24</t>
  </si>
  <si>
    <t>AM41-26</t>
  </si>
  <si>
    <t>AM41-36</t>
  </si>
  <si>
    <t>AM42-19</t>
  </si>
  <si>
    <t>AM42-34</t>
  </si>
  <si>
    <t>AM43-37</t>
  </si>
  <si>
    <t>PA67-13</t>
  </si>
  <si>
    <t>Pará</t>
  </si>
  <si>
    <t>Pacajá</t>
  </si>
  <si>
    <t>04/18/2016</t>
  </si>
  <si>
    <t>new</t>
  </si>
  <si>
    <t>Rural settlement Cururuí. Point 1. Geographic Coordinates: 22M 0574683 9604307</t>
  </si>
  <si>
    <t>PA71-1</t>
  </si>
  <si>
    <t>Rural settlement Cururuí. Point 1. Geographic Coordinates: 22M 0574944 9604851</t>
  </si>
  <si>
    <t>PA73-1</t>
  </si>
  <si>
    <t>04/21/2016</t>
  </si>
  <si>
    <t>Rural settlement Cururuí. Point 2. Geographic Coordinates: 22M 0576683 9605449</t>
  </si>
  <si>
    <t>PA80-1</t>
  </si>
  <si>
    <t>04/22/2016</t>
  </si>
  <si>
    <t>Rural settlement Cururuí. Point 3. Geographic Coordinates: 22M 0577700 9602733</t>
  </si>
  <si>
    <t>PA82-1</t>
  </si>
  <si>
    <t>PA82-3</t>
  </si>
  <si>
    <t>PA89-1</t>
  </si>
  <si>
    <t>04/23/2016</t>
  </si>
  <si>
    <t>Rural settlement Cururuí. Point 4. Geographic Coordinates: 22M 0577958 9599021</t>
  </si>
  <si>
    <t>PA90-1</t>
  </si>
  <si>
    <t>PA92-1</t>
  </si>
  <si>
    <t>Rural settlement Cururuí. Point 4. Geographic Coordinates: 22M 0577889 9599174</t>
  </si>
  <si>
    <t>PA94-1</t>
  </si>
  <si>
    <t>PA99-1</t>
  </si>
  <si>
    <t>04/24/2016</t>
  </si>
  <si>
    <t>Rural settlement Cururuí. Point 5. Geographic Coordinates: 22M 0580995 9617535</t>
  </si>
  <si>
    <t>PA100-1</t>
  </si>
  <si>
    <t>PA109-1</t>
  </si>
  <si>
    <t>04/27/2016</t>
  </si>
  <si>
    <t>Rural settlement Cururuí. Point 7. Geographic Coordinates: 22M 0577925 9607352</t>
  </si>
  <si>
    <t>PA111-2</t>
  </si>
  <si>
    <t>AM160-71</t>
  </si>
  <si>
    <t>Humaitá</t>
  </si>
  <si>
    <t>07/21/2016</t>
  </si>
  <si>
    <t>new?</t>
  </si>
  <si>
    <t>?</t>
  </si>
  <si>
    <t>AM160-78</t>
  </si>
  <si>
    <t>AM161-28</t>
  </si>
  <si>
    <t>AM161-32</t>
  </si>
  <si>
    <t>AM161-35</t>
  </si>
  <si>
    <t>AM162-4</t>
  </si>
  <si>
    <t>AM162-5</t>
  </si>
  <si>
    <t>AM162-15</t>
  </si>
  <si>
    <t>AM162-16</t>
  </si>
  <si>
    <t>AM162-17</t>
  </si>
  <si>
    <t>AM162-18</t>
  </si>
  <si>
    <t>AM163-5</t>
  </si>
  <si>
    <t>AM164-11</t>
  </si>
  <si>
    <t>AM94-1</t>
  </si>
  <si>
    <t>Itacoatiara</t>
  </si>
  <si>
    <t>11/19/2016</t>
  </si>
  <si>
    <t>AM94-5</t>
  </si>
  <si>
    <t>AM94-7</t>
  </si>
  <si>
    <t>AM94-9</t>
  </si>
  <si>
    <t>AM94-15</t>
  </si>
  <si>
    <t>AM95-1</t>
  </si>
  <si>
    <t>AM95-4</t>
  </si>
  <si>
    <t>AM95-8</t>
  </si>
  <si>
    <t>AM96-3</t>
  </si>
  <si>
    <t>AM96-4</t>
  </si>
  <si>
    <t>AM96-5</t>
  </si>
  <si>
    <t>AM97-5</t>
  </si>
  <si>
    <t>AM98-2</t>
  </si>
  <si>
    <t>Emerson 2015</t>
  </si>
  <si>
    <t># of specimens</t>
  </si>
  <si>
    <t>Amapa</t>
  </si>
  <si>
    <t>Espirito Santo</t>
  </si>
  <si>
    <t>Minas Gerais</t>
  </si>
  <si>
    <t>Para</t>
  </si>
  <si>
    <t>Parana</t>
  </si>
  <si>
    <t>Mato Grosso</t>
  </si>
  <si>
    <t>Sao Paulo</t>
  </si>
  <si>
    <t>Koppen climate classification (Rubel 2017)</t>
  </si>
  <si>
    <t>Af</t>
  </si>
  <si>
    <t>Am</t>
  </si>
  <si>
    <t>Aw</t>
  </si>
  <si>
    <t>Dominion Morrone</t>
  </si>
  <si>
    <t>Province Name Morrone</t>
  </si>
  <si>
    <t>Boreal Brazilian dominion</t>
  </si>
  <si>
    <t>Roraima province</t>
  </si>
  <si>
    <t>South Brazilian dominion</t>
  </si>
  <si>
    <t>Madeira province</t>
  </si>
  <si>
    <t>Chacoan dominion</t>
  </si>
  <si>
    <t>Cerrado province</t>
  </si>
  <si>
    <t>Parana dominion</t>
  </si>
  <si>
    <t>Atlantic province</t>
  </si>
  <si>
    <t>Rondônia province</t>
  </si>
  <si>
    <t>South-eastern Amazonian dominion</t>
  </si>
  <si>
    <t>Xingu-Tapajós province</t>
  </si>
  <si>
    <t>Elevation (m) (Google Earth est)</t>
  </si>
  <si>
    <t>Mapped reads</t>
  </si>
  <si>
    <t>Unmapped reads</t>
  </si>
  <si>
    <t>Quality Filtering</t>
  </si>
  <si>
    <t>TotalSequences</t>
  </si>
  <si>
    <t>LowQualitySequences</t>
  </si>
  <si>
    <t>RetainedSequences</t>
  </si>
  <si>
    <t>% aligned to reference</t>
  </si>
  <si>
    <t>Total reads</t>
  </si>
  <si>
    <t>% aligned</t>
  </si>
  <si>
    <t>Average</t>
  </si>
  <si>
    <t>SD</t>
  </si>
  <si>
    <t>Min</t>
  </si>
  <si>
    <t>Max</t>
  </si>
  <si>
    <t>SE</t>
  </si>
  <si>
    <t>S1 Table. Per-individual detail of the number of sequence reads and unique stacks genotyped.</t>
  </si>
  <si>
    <t>Sample Information</t>
  </si>
  <si>
    <t>Stacks Results: -m5</t>
  </si>
  <si>
    <t>Row</t>
  </si>
  <si>
    <t>Column</t>
  </si>
  <si>
    <t>Cluster(structure)</t>
  </si>
  <si>
    <t>Sample ID</t>
  </si>
  <si>
    <t>Dual Index</t>
  </si>
  <si>
    <t>SampleID</t>
  </si>
  <si>
    <t>State code</t>
  </si>
  <si>
    <t>Municipality</t>
  </si>
  <si>
    <t>Locality</t>
  </si>
  <si>
    <t>Collection data</t>
  </si>
  <si>
    <t>Unique Stacks</t>
  </si>
  <si>
    <t>Polymorphic Loci</t>
  </si>
  <si>
    <t>% Polymorphic Loci</t>
  </si>
  <si>
    <t>SNPs Found</t>
  </si>
  <si>
    <t>E</t>
  </si>
  <si>
    <t>AC20</t>
  </si>
  <si>
    <t>TCCTGAGGTAAGGA</t>
  </si>
  <si>
    <t>AC</t>
  </si>
  <si>
    <t>Orion, Linha 5</t>
  </si>
  <si>
    <t>13 July 2006</t>
  </si>
  <si>
    <t>AC20(12)</t>
  </si>
  <si>
    <t>AGGCAGAGTAAGGA</t>
  </si>
  <si>
    <t>AC20(3)</t>
  </si>
  <si>
    <t xml:space="preserve">TAAGGCGGTAAGGA </t>
  </si>
  <si>
    <t>AC20(9)</t>
  </si>
  <si>
    <t xml:space="preserve">CGTACTAGTAAGGA </t>
  </si>
  <si>
    <t>AC20b</t>
  </si>
  <si>
    <t xml:space="preserve">GGACTCCGTAAGGA </t>
  </si>
  <si>
    <t>AC20c</t>
  </si>
  <si>
    <t xml:space="preserve">CAGAGAGGTAAGGA </t>
  </si>
  <si>
    <t>B</t>
  </si>
  <si>
    <t>AP21(12)</t>
  </si>
  <si>
    <t xml:space="preserve">CAGAGAGCTCTCTA </t>
  </si>
  <si>
    <t>Amapá</t>
  </si>
  <si>
    <t>AP</t>
  </si>
  <si>
    <t>Macapá</t>
  </si>
  <si>
    <t xml:space="preserve"> São José do Mata Fome</t>
  </si>
  <si>
    <t>26 July 2006</t>
  </si>
  <si>
    <t xml:space="preserve">AP21(19) </t>
  </si>
  <si>
    <t>CGAGGCTCTCTCTA</t>
  </si>
  <si>
    <t>AP21(19)</t>
  </si>
  <si>
    <t>AP21(2)100</t>
  </si>
  <si>
    <t xml:space="preserve">GCTACGCCTCTCTA </t>
  </si>
  <si>
    <t>AP21(2)-100</t>
  </si>
  <si>
    <t xml:space="preserve">AP21(23) </t>
  </si>
  <si>
    <t xml:space="preserve">AAGAGGCCTCTCTA </t>
  </si>
  <si>
    <t>AP21(23)</t>
  </si>
  <si>
    <t xml:space="preserve">AP21(7) </t>
  </si>
  <si>
    <t>TCCTGAGCTCTCTA</t>
  </si>
  <si>
    <t>AP21(7)</t>
  </si>
  <si>
    <t>G</t>
  </si>
  <si>
    <t>BC1-1</t>
  </si>
  <si>
    <t xml:space="preserve">CGTACTAAAGGAGT </t>
  </si>
  <si>
    <t>AM</t>
  </si>
  <si>
    <t>Barcelos</t>
  </si>
  <si>
    <t>Rio Negro, Igarapé</t>
  </si>
  <si>
    <t>23 February 2009</t>
  </si>
  <si>
    <t>BC1-2</t>
  </si>
  <si>
    <t xml:space="preserve">AGGCAGAAAGGAGT </t>
  </si>
  <si>
    <t>BC1-6</t>
  </si>
  <si>
    <t xml:space="preserve">TCCTGAGAAGGAGT </t>
  </si>
  <si>
    <t>C</t>
  </si>
  <si>
    <t>ES20(14)3</t>
  </si>
  <si>
    <t>AAGAGGCTATCCTC</t>
  </si>
  <si>
    <t>ES20(14)-3</t>
  </si>
  <si>
    <t>Espírito Santo</t>
  </si>
  <si>
    <t>ES</t>
  </si>
  <si>
    <t>Linhares</t>
  </si>
  <si>
    <t>Reserva Natural Vale do Rio Doce, Rio Barra Seca</t>
  </si>
  <si>
    <t>23 October 2007</t>
  </si>
  <si>
    <t>D</t>
  </si>
  <si>
    <t>ES20(2)16</t>
  </si>
  <si>
    <t xml:space="preserve">CGTACTAAGAGTAG </t>
  </si>
  <si>
    <t>ES20(2)-16</t>
  </si>
  <si>
    <t>ES20(3)102</t>
  </si>
  <si>
    <t xml:space="preserve">GCTACGCTATCCTC </t>
  </si>
  <si>
    <t>ES20(3)-102</t>
  </si>
  <si>
    <t>ES20(5)8</t>
  </si>
  <si>
    <t>AGGCAGAAGAGTAG</t>
  </si>
  <si>
    <t>ES20(5)-8</t>
  </si>
  <si>
    <t>H</t>
  </si>
  <si>
    <t>MG01(4)2</t>
  </si>
  <si>
    <t>CGTACTACTAAGCC</t>
  </si>
  <si>
    <t>MG01(4)-2</t>
  </si>
  <si>
    <t>MG</t>
  </si>
  <si>
    <t>Frutal</t>
  </si>
  <si>
    <t>Fazenda Fazendinha, Rodovia Frutal Km 13</t>
  </si>
  <si>
    <t>20 November 2006</t>
  </si>
  <si>
    <t>MG02-101</t>
  </si>
  <si>
    <t xml:space="preserve">AGGCAGACTAAGCC </t>
  </si>
  <si>
    <t xml:space="preserve">Frutal </t>
  </si>
  <si>
    <t>MG09-4</t>
  </si>
  <si>
    <t>TCCTGAGCTAAGCC</t>
  </si>
  <si>
    <t>BR364 Road</t>
  </si>
  <si>
    <t>21 November 2006</t>
  </si>
  <si>
    <t xml:space="preserve">PA14(1)3 </t>
  </si>
  <si>
    <t xml:space="preserve">TCCTGAGTATCCTC </t>
  </si>
  <si>
    <t>PA14(1)-3</t>
  </si>
  <si>
    <t>PA</t>
  </si>
  <si>
    <t xml:space="preserve">Santarém </t>
  </si>
  <si>
    <t>-</t>
  </si>
  <si>
    <t>14 October 2008</t>
  </si>
  <si>
    <t xml:space="preserve">PA14(2)5 </t>
  </si>
  <si>
    <t xml:space="preserve">TAAGGCGTATCCTC </t>
  </si>
  <si>
    <t>PA14(2)-5</t>
  </si>
  <si>
    <t>PA14(3)10</t>
  </si>
  <si>
    <t xml:space="preserve">AGGCAGATATCCTC </t>
  </si>
  <si>
    <t>PA14(3)-10</t>
  </si>
  <si>
    <t>PA14(3)15</t>
  </si>
  <si>
    <t xml:space="preserve">CGTACTATATCCTC </t>
  </si>
  <si>
    <t>PA14(3)-15</t>
  </si>
  <si>
    <t xml:space="preserve">PA14(7)2 </t>
  </si>
  <si>
    <t xml:space="preserve">GGACTCCTATCCTC </t>
  </si>
  <si>
    <t>PA14(7)-2</t>
  </si>
  <si>
    <t>A</t>
  </si>
  <si>
    <t xml:space="preserve">PR28(1) </t>
  </si>
  <si>
    <t xml:space="preserve">GCTACGCTAGATCG </t>
  </si>
  <si>
    <t>PR28(1)</t>
  </si>
  <si>
    <t>Paraná</t>
  </si>
  <si>
    <t>PR</t>
  </si>
  <si>
    <t>Guaira</t>
  </si>
  <si>
    <t>Povoado Dr. Oliveira Castro</t>
  </si>
  <si>
    <t>05 April 2007</t>
  </si>
  <si>
    <t>PR28(10)2</t>
  </si>
  <si>
    <t>AGGCAGACTCTCTA</t>
  </si>
  <si>
    <t>PR28(10)-2</t>
  </si>
  <si>
    <t xml:space="preserve">PR28(2) </t>
  </si>
  <si>
    <t>CGAGGCTTAGATCG</t>
  </si>
  <si>
    <t>PR28(2)</t>
  </si>
  <si>
    <t xml:space="preserve">PR28(6) </t>
  </si>
  <si>
    <t xml:space="preserve">AAGAGGCTAGATCG </t>
  </si>
  <si>
    <t>PR28(6)</t>
  </si>
  <si>
    <t>PR28(8)6</t>
  </si>
  <si>
    <t xml:space="preserve">TAAGGCGCTCTCTA </t>
  </si>
  <si>
    <t>PR28(8)-6</t>
  </si>
  <si>
    <t>PR28(9)3</t>
  </si>
  <si>
    <t xml:space="preserve">CGTACTACTCTCTA </t>
  </si>
  <si>
    <t>PR28(9)-3</t>
  </si>
  <si>
    <t xml:space="preserve">RJ01(2)4 </t>
  </si>
  <si>
    <t xml:space="preserve">TAAGGCGTAGATCG </t>
  </si>
  <si>
    <t>RJ01(2)-4</t>
  </si>
  <si>
    <t>RJ</t>
  </si>
  <si>
    <t>Silva Jardim</t>
  </si>
  <si>
    <t>Juturnaiba</t>
  </si>
  <si>
    <t>24 May 2007</t>
  </si>
  <si>
    <t xml:space="preserve">RJ01(4)5 </t>
  </si>
  <si>
    <t xml:space="preserve">CAGAGAGTAGATCG </t>
  </si>
  <si>
    <t>RJ01(4)-5</t>
  </si>
  <si>
    <t xml:space="preserve">RJ02(1)10 </t>
  </si>
  <si>
    <t>CGTACTATAGATCG</t>
  </si>
  <si>
    <t>RJ02(1)-10</t>
  </si>
  <si>
    <t>26 June 2007</t>
  </si>
  <si>
    <t xml:space="preserve">RJ02(11) </t>
  </si>
  <si>
    <t xml:space="preserve">AGGCAGATAGATCG </t>
  </si>
  <si>
    <t>RJ02(11)</t>
  </si>
  <si>
    <t xml:space="preserve">RJ02(12) </t>
  </si>
  <si>
    <t xml:space="preserve">TCCTGAGTAGATCG </t>
  </si>
  <si>
    <t>RJ02(12)</t>
  </si>
  <si>
    <t xml:space="preserve">RJ02(15)14 </t>
  </si>
  <si>
    <t xml:space="preserve">GGACTCCTAGATCG </t>
  </si>
  <si>
    <t>RJ02(15)-14</t>
  </si>
  <si>
    <t>RO23(10)2</t>
  </si>
  <si>
    <t>GTAGAGGCTCTCTA</t>
  </si>
  <si>
    <t>RO23(10)-2</t>
  </si>
  <si>
    <t>Rondônia</t>
  </si>
  <si>
    <t>RO</t>
  </si>
  <si>
    <t>Rio Madeira</t>
  </si>
  <si>
    <t>16 January 2008</t>
  </si>
  <si>
    <t>RO23(3)10</t>
  </si>
  <si>
    <t xml:space="preserve">CGAGGCTCTAAGCC </t>
  </si>
  <si>
    <t>RO23(3)-10</t>
  </si>
  <si>
    <t>SINOP MT 40/77b</t>
  </si>
  <si>
    <t xml:space="preserve">CGAGGCTAAGGAGT </t>
  </si>
  <si>
    <t>MT</t>
  </si>
  <si>
    <t>Colniza</t>
  </si>
  <si>
    <t>Sinop</t>
  </si>
  <si>
    <t>15 May 2007</t>
  </si>
  <si>
    <t>SINOP MT 40/78d</t>
  </si>
  <si>
    <t xml:space="preserve">CAGAGAGAAGGAGT </t>
  </si>
  <si>
    <t>SINOPMT 40/78d</t>
  </si>
  <si>
    <t>SP141(1)7</t>
  </si>
  <si>
    <t xml:space="preserve">CGAGGCTGTAAGGA </t>
  </si>
  <si>
    <t>SP141(1)-7</t>
  </si>
  <si>
    <t>São Paulo</t>
  </si>
  <si>
    <t>SP1</t>
  </si>
  <si>
    <t>Pereira Barreto</t>
  </si>
  <si>
    <t>Divisa com Suzanópolis - Margem do Rio São João dos Dourados</t>
  </si>
  <si>
    <t>10 April 2012</t>
  </si>
  <si>
    <t>F</t>
  </si>
  <si>
    <t>SP141(13)14</t>
  </si>
  <si>
    <t xml:space="preserve">CGTACTAACTGCAT </t>
  </si>
  <si>
    <t>SP141(13)-14</t>
  </si>
  <si>
    <t>SP141(2)1</t>
  </si>
  <si>
    <t>AAGAGGCGTAAGGA</t>
  </si>
  <si>
    <t>SP141(2)-1</t>
  </si>
  <si>
    <t>SP141(4)17</t>
  </si>
  <si>
    <t>GCTACGCGTAAGGA</t>
  </si>
  <si>
    <t>SP141(4)-17</t>
  </si>
  <si>
    <t>SP66(9)18</t>
  </si>
  <si>
    <t xml:space="preserve">GGACTCCACTGCAT </t>
  </si>
  <si>
    <t>SP66(9)-18</t>
  </si>
  <si>
    <t>SP2</t>
  </si>
  <si>
    <t>Dourado</t>
  </si>
  <si>
    <t>Fazenda Santana</t>
  </si>
  <si>
    <t>05 May 2009</t>
  </si>
  <si>
    <t>SP69(1)1</t>
  </si>
  <si>
    <t xml:space="preserve">AGGCAGAACTGCAT </t>
  </si>
  <si>
    <t>SP69(1)-1</t>
  </si>
  <si>
    <t>SP3</t>
  </si>
  <si>
    <t xml:space="preserve"> SP 255Km </t>
  </si>
  <si>
    <t>07 May 2009</t>
  </si>
  <si>
    <t>SP69(2)7</t>
  </si>
  <si>
    <t xml:space="preserve">TCCTGAGACTGCAT </t>
  </si>
  <si>
    <t>SP69(2)-7</t>
  </si>
  <si>
    <t>SP69(3)12</t>
  </si>
  <si>
    <t xml:space="preserve">CAGAGAGACTGCAT </t>
  </si>
  <si>
    <t>SP69(3)-12</t>
  </si>
  <si>
    <t>SP73(16)25</t>
  </si>
  <si>
    <t xml:space="preserve">CGAGGCTACTGCAT </t>
  </si>
  <si>
    <t>SP73(16)-25</t>
  </si>
  <si>
    <t>TO1(2)5</t>
  </si>
  <si>
    <t>GGACTCCAGAGTAG</t>
  </si>
  <si>
    <t>TO1(2)-5</t>
  </si>
  <si>
    <t>TO</t>
  </si>
  <si>
    <t>Lagoa da Confusão</t>
  </si>
  <si>
    <t xml:space="preserve">Fazenda Trindade </t>
  </si>
  <si>
    <t>23 July 2009</t>
  </si>
  <si>
    <t>TO12(21)2</t>
  </si>
  <si>
    <t>AAGAGGCAGAGTAG</t>
  </si>
  <si>
    <t>TO12(21)-2</t>
  </si>
  <si>
    <t>26 July 2009</t>
  </si>
  <si>
    <t>TO12(3)4</t>
  </si>
  <si>
    <t>GCTACGCAGAGTAG</t>
  </si>
  <si>
    <t>TO12(3)-4</t>
  </si>
  <si>
    <t>TO12(7)6</t>
  </si>
  <si>
    <t xml:space="preserve">CGAGGCTAGAGTAG </t>
  </si>
  <si>
    <t>TO12(7)-6</t>
  </si>
  <si>
    <t>TO5(3)6</t>
  </si>
  <si>
    <t xml:space="preserve">CAGAGAGAGAGTAG </t>
  </si>
  <si>
    <t>TO5(3)-6</t>
  </si>
  <si>
    <t>25 July 2009</t>
  </si>
  <si>
    <t>TO7(8)</t>
  </si>
  <si>
    <t>TCCTGAGAGAGTAG</t>
  </si>
  <si>
    <t>Lagoa de Confusao</t>
  </si>
  <si>
    <t>Porto Nacional</t>
  </si>
  <si>
    <t>AC114_17</t>
  </si>
  <si>
    <t>AC116_10</t>
  </si>
  <si>
    <t>AC116_11</t>
  </si>
  <si>
    <t>AC117_18</t>
  </si>
  <si>
    <t>AC117_22</t>
  </si>
  <si>
    <t>AC117_23</t>
  </si>
  <si>
    <t>AC118_10</t>
  </si>
  <si>
    <t>AC118_13</t>
  </si>
  <si>
    <t>AC119_9</t>
  </si>
  <si>
    <t>AC120_10</t>
  </si>
  <si>
    <t>AC120_11</t>
  </si>
  <si>
    <t>AC120_12</t>
  </si>
  <si>
    <t>AC121_5</t>
  </si>
  <si>
    <t>AC121_6</t>
  </si>
  <si>
    <t>AC246_17</t>
  </si>
  <si>
    <t>AC246_28</t>
  </si>
  <si>
    <t>AC246_31</t>
  </si>
  <si>
    <t>AC246_32</t>
  </si>
  <si>
    <t>AC246_38</t>
  </si>
  <si>
    <t>AC246_5</t>
  </si>
  <si>
    <t>AC246_6</t>
  </si>
  <si>
    <t>AC247_12</t>
  </si>
  <si>
    <t>AC247_15</t>
  </si>
  <si>
    <t>AC247_18</t>
  </si>
  <si>
    <t>AC247_19</t>
  </si>
  <si>
    <t>AC247_5</t>
  </si>
  <si>
    <t>AC247_8</t>
  </si>
  <si>
    <t>AC247_9</t>
  </si>
  <si>
    <t>AC69_1</t>
  </si>
  <si>
    <t>AC69_10</t>
  </si>
  <si>
    <t>AC69_11</t>
  </si>
  <si>
    <t>AC69_12</t>
  </si>
  <si>
    <t>AC69_13</t>
  </si>
  <si>
    <t>AC69_15</t>
  </si>
  <si>
    <t>AC69_16</t>
  </si>
  <si>
    <t>AC69_17</t>
  </si>
  <si>
    <t>AC69_18</t>
  </si>
  <si>
    <t>AC69_20</t>
  </si>
  <si>
    <t>AC69_21</t>
  </si>
  <si>
    <t>AC69_22</t>
  </si>
  <si>
    <t>AC69_23</t>
  </si>
  <si>
    <t>AC69_3</t>
  </si>
  <si>
    <t>AM160_71</t>
  </si>
  <si>
    <t>AM160_78</t>
  </si>
  <si>
    <t>AM161_28</t>
  </si>
  <si>
    <t>AM161_32</t>
  </si>
  <si>
    <t>AM161_35</t>
  </si>
  <si>
    <t>AM162_15</t>
  </si>
  <si>
    <t>AM162_16</t>
  </si>
  <si>
    <t>AM162_17</t>
  </si>
  <si>
    <t>AM162_18</t>
  </si>
  <si>
    <t>AM162_4</t>
  </si>
  <si>
    <t>AM162_5</t>
  </si>
  <si>
    <t>AM163_5</t>
  </si>
  <si>
    <t>AM164_11</t>
  </si>
  <si>
    <t>AM40_37</t>
  </si>
  <si>
    <t>AM40_39</t>
  </si>
  <si>
    <t>AM40_45</t>
  </si>
  <si>
    <t>AM40_56</t>
  </si>
  <si>
    <t>AM40_65</t>
  </si>
  <si>
    <t>AM41_18</t>
  </si>
  <si>
    <t>AM41_22</t>
  </si>
  <si>
    <t>AM41_24</t>
  </si>
  <si>
    <t>AM41_26</t>
  </si>
  <si>
    <t>AM41_36</t>
  </si>
  <si>
    <t>AM42_19</t>
  </si>
  <si>
    <t>AM42_34</t>
  </si>
  <si>
    <t>AM43_37</t>
  </si>
  <si>
    <t>AM94_1</t>
  </si>
  <si>
    <t>AM94_15</t>
  </si>
  <si>
    <t>AM94_5</t>
  </si>
  <si>
    <t>AM94_7</t>
  </si>
  <si>
    <t>AM94_9</t>
  </si>
  <si>
    <t>AM95_1</t>
  </si>
  <si>
    <t>AM95_4</t>
  </si>
  <si>
    <t>AM95_8</t>
  </si>
  <si>
    <t>AM96_3</t>
  </si>
  <si>
    <t>AM96_4</t>
  </si>
  <si>
    <t>AM96_5</t>
  </si>
  <si>
    <t>AM97_5</t>
  </si>
  <si>
    <t>AM98_2</t>
  </si>
  <si>
    <t>PA100_1</t>
  </si>
  <si>
    <t>PA109_1</t>
  </si>
  <si>
    <t>PA111_2</t>
  </si>
  <si>
    <t>PA67_13</t>
  </si>
  <si>
    <t>PA71_1</t>
  </si>
  <si>
    <t>PA73_1</t>
  </si>
  <si>
    <t>PA80_1</t>
  </si>
  <si>
    <t>PA82_1</t>
  </si>
  <si>
    <t>PA82_3</t>
  </si>
  <si>
    <t>PA89_1</t>
  </si>
  <si>
    <t>PA90_1</t>
  </si>
  <si>
    <t>PA92_1</t>
  </si>
  <si>
    <t>PA94_1</t>
  </si>
  <si>
    <t>PA99_1</t>
  </si>
  <si>
    <t>Mancio Lima</t>
  </si>
  <si>
    <t>Acrelandia</t>
  </si>
  <si>
    <t>Humaita</t>
  </si>
  <si>
    <t>Labrea</t>
  </si>
  <si>
    <t>Manaus</t>
  </si>
  <si>
    <t>Pacaja</t>
  </si>
  <si>
    <t>Machadinho DOeste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</si>
</sst>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#,##0.0000"/>
  </numFmts>
  <fonts count="13">
    <font>
      <sz val="11"/>
      <color indexed="8"/>
      <name val="Helvetica Neue"/>
    </font>
    <font>
      <sz val="11"/>
      <color theme="1"/>
      <name val="Calibri"/>
      <family val="2"/>
      <scheme val="minor"/>
    </font>
    <font>
      <sz val="11"/>
      <color indexed="8"/>
      <name val="Helvetica Neue"/>
    </font>
    <font>
      <b/>
      <sz val="8"/>
      <color theme="1"/>
      <name val="Arial"/>
      <family val="2"/>
    </font>
    <font>
      <sz val="10"/>
      <color theme="1"/>
      <name val="Arial"/>
      <family val="2"/>
    </font>
    <font>
      <sz val="10"/>
      <color theme="7" tint="0.59999389629810485"/>
      <name val="Arial"/>
      <family val="2"/>
    </font>
    <font>
      <b/>
      <sz val="8"/>
      <color indexed="63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 applyNumberFormat="0" applyFill="0" applyBorder="0" applyProtection="0">
      <alignment vertical="top"/>
    </xf>
    <xf numFmtId="0" fontId="2" fillId="0" borderId="0" applyNumberFormat="0" applyFill="0" applyBorder="0" applyProtection="0">
      <alignment vertical="top"/>
    </xf>
    <xf numFmtId="0" fontId="1" fillId="0" borderId="0"/>
    <xf numFmtId="0" fontId="9" fillId="0" borderId="0"/>
  </cellStyleXfs>
  <cellXfs count="124">
    <xf numFmtId="0" fontId="0" fillId="0" borderId="0" xfId="0">
      <alignment vertical="top"/>
    </xf>
    <xf numFmtId="0" fontId="0" fillId="0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Alignment="1">
      <alignment wrapText="1"/>
    </xf>
    <xf numFmtId="49" fontId="3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/>
    <xf numFmtId="0" fontId="0" fillId="0" borderId="0" xfId="0" applyFill="1" applyAlignment="1"/>
    <xf numFmtId="0" fontId="4" fillId="0" borderId="1" xfId="0" applyFont="1" applyFill="1" applyBorder="1" applyAlignment="1">
      <alignment horizontal="center"/>
    </xf>
    <xf numFmtId="0" fontId="0" fillId="0" borderId="0" xfId="0" applyAlignment="1"/>
    <xf numFmtId="17" fontId="4" fillId="0" borderId="1" xfId="0" applyNumberFormat="1" applyFont="1" applyFill="1" applyBorder="1" applyAlignment="1">
      <alignment horizontal="center"/>
    </xf>
    <xf numFmtId="17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49" fontId="3" fillId="0" borderId="2" xfId="0" applyNumberFormat="1" applyFont="1" applyFill="1" applyBorder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4" fillId="0" borderId="3" xfId="0" applyNumberFormat="1" applyFont="1" applyFill="1" applyBorder="1" applyAlignment="1">
      <alignment horizontal="left"/>
    </xf>
    <xf numFmtId="0" fontId="4" fillId="0" borderId="3" xfId="0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4" fontId="4" fillId="0" borderId="4" xfId="0" applyNumberFormat="1" applyFont="1" applyFill="1" applyBorder="1" applyAlignment="1">
      <alignment horizontal="left"/>
    </xf>
    <xf numFmtId="0" fontId="4" fillId="0" borderId="4" xfId="0" applyNumberFormat="1" applyFont="1" applyFill="1" applyBorder="1" applyAlignment="1">
      <alignment horizontal="left"/>
    </xf>
    <xf numFmtId="0" fontId="4" fillId="0" borderId="2" xfId="0" applyFont="1" applyFill="1" applyBorder="1" applyAlignment="1"/>
    <xf numFmtId="0" fontId="4" fillId="2" borderId="2" xfId="0" applyFont="1" applyFill="1" applyBorder="1" applyAlignment="1"/>
    <xf numFmtId="14" fontId="4" fillId="0" borderId="1" xfId="0" applyNumberFormat="1" applyFont="1" applyFill="1" applyBorder="1" applyAlignment="1">
      <alignment horizontal="left"/>
    </xf>
    <xf numFmtId="0" fontId="4" fillId="3" borderId="1" xfId="0" applyNumberFormat="1" applyFont="1" applyFill="1" applyBorder="1" applyAlignment="1">
      <alignment horizontal="left"/>
    </xf>
    <xf numFmtId="0" fontId="4" fillId="0" borderId="1" xfId="0" applyFont="1" applyBorder="1" applyAlignment="1"/>
    <xf numFmtId="164" fontId="4" fillId="0" borderId="2" xfId="0" applyNumberFormat="1" applyFont="1" applyFill="1" applyBorder="1" applyAlignment="1"/>
    <xf numFmtId="164" fontId="4" fillId="0" borderId="5" xfId="0" applyNumberFormat="1" applyFont="1" applyFill="1" applyBorder="1" applyAlignment="1"/>
    <xf numFmtId="0" fontId="4" fillId="0" borderId="2" xfId="0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left"/>
    </xf>
    <xf numFmtId="0" fontId="5" fillId="4" borderId="2" xfId="0" applyNumberFormat="1" applyFont="1" applyFill="1" applyBorder="1" applyAlignment="1">
      <alignment horizontal="left"/>
    </xf>
    <xf numFmtId="0" fontId="4" fillId="0" borderId="2" xfId="0" applyFont="1" applyBorder="1" applyAlignment="1"/>
    <xf numFmtId="164" fontId="4" fillId="0" borderId="1" xfId="0" applyNumberFormat="1" applyFont="1" applyFill="1" applyBorder="1" applyAlignment="1"/>
    <xf numFmtId="164" fontId="4" fillId="0" borderId="6" xfId="0" applyNumberFormat="1" applyFont="1" applyFill="1" applyBorder="1" applyAlignment="1"/>
    <xf numFmtId="164" fontId="4" fillId="0" borderId="7" xfId="0" applyNumberFormat="1" applyFont="1" applyFill="1" applyBorder="1" applyAlignment="1"/>
    <xf numFmtId="164" fontId="4" fillId="0" borderId="8" xfId="0" applyNumberFormat="1" applyFont="1" applyFill="1" applyBorder="1" applyAlignment="1"/>
    <xf numFmtId="0" fontId="4" fillId="0" borderId="7" xfId="0" applyFont="1" applyFill="1" applyBorder="1" applyAlignment="1"/>
    <xf numFmtId="0" fontId="4" fillId="0" borderId="7" xfId="0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left"/>
    </xf>
    <xf numFmtId="14" fontId="4" fillId="0" borderId="9" xfId="0" applyNumberFormat="1" applyFont="1" applyFill="1" applyBorder="1" applyAlignment="1">
      <alignment horizontal="left"/>
    </xf>
    <xf numFmtId="0" fontId="4" fillId="0" borderId="7" xfId="0" applyFont="1" applyBorder="1" applyAlignment="1"/>
    <xf numFmtId="164" fontId="4" fillId="0" borderId="10" xfId="0" applyNumberFormat="1" applyFont="1" applyFill="1" applyBorder="1" applyAlignment="1"/>
    <xf numFmtId="164" fontId="4" fillId="0" borderId="11" xfId="0" applyNumberFormat="1" applyFont="1" applyFill="1" applyBorder="1" applyAlignment="1"/>
    <xf numFmtId="0" fontId="4" fillId="5" borderId="1" xfId="0" applyNumberFormat="1" applyFont="1" applyFill="1" applyBorder="1" applyAlignment="1">
      <alignment horizontal="left"/>
    </xf>
    <xf numFmtId="0" fontId="0" fillId="0" borderId="0" xfId="0" applyFill="1" applyBorder="1" applyAlignment="1"/>
    <xf numFmtId="164" fontId="4" fillId="0" borderId="0" xfId="0" applyNumberFormat="1" applyFont="1" applyFill="1" applyBorder="1" applyAlignment="1"/>
    <xf numFmtId="0" fontId="4" fillId="6" borderId="1" xfId="0" applyNumberFormat="1" applyFont="1" applyFill="1" applyBorder="1" applyAlignment="1">
      <alignment horizontal="left"/>
    </xf>
    <xf numFmtId="0" fontId="6" fillId="7" borderId="1" xfId="0" applyNumberFormat="1" applyFont="1" applyFill="1" applyBorder="1" applyAlignment="1">
      <alignment horizontal="center" vertical="top"/>
    </xf>
    <xf numFmtId="0" fontId="0" fillId="0" borderId="0" xfId="0" applyNumberFormat="1" applyAlignment="1"/>
    <xf numFmtId="0" fontId="3" fillId="0" borderId="0" xfId="0" applyFont="1" applyFill="1" applyBorder="1" applyAlignment="1">
      <alignment horizontal="center"/>
    </xf>
    <xf numFmtId="0" fontId="2" fillId="0" borderId="1" xfId="1" applyFill="1" applyBorder="1" applyAlignment="1">
      <alignment horizontal="center" wrapText="1"/>
    </xf>
    <xf numFmtId="0" fontId="0" fillId="0" borderId="1" xfId="0" applyBorder="1" applyAlignment="1"/>
    <xf numFmtId="0" fontId="7" fillId="0" borderId="1" xfId="1" applyNumberFormat="1" applyFont="1" applyFill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0" fontId="8" fillId="0" borderId="1" xfId="1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>
      <alignment vertical="top"/>
    </xf>
    <xf numFmtId="0" fontId="1" fillId="0" borderId="0" xfId="2"/>
    <xf numFmtId="0" fontId="2" fillId="0" borderId="3" xfId="1" applyFill="1" applyBorder="1" applyAlignment="1">
      <alignment horizontal="center" wrapText="1"/>
    </xf>
    <xf numFmtId="0" fontId="0" fillId="0" borderId="3" xfId="0" applyBorder="1" applyAlignment="1"/>
    <xf numFmtId="0" fontId="2" fillId="0" borderId="0" xfId="1" applyFill="1" applyBorder="1" applyAlignment="1">
      <alignment horizontal="center" wrapText="1"/>
    </xf>
    <xf numFmtId="0" fontId="0" fillId="0" borderId="0" xfId="0" applyBorder="1" applyAlignment="1"/>
    <xf numFmtId="0" fontId="0" fillId="0" borderId="0" xfId="0" applyBorder="1">
      <alignment vertical="top"/>
    </xf>
    <xf numFmtId="10" fontId="0" fillId="0" borderId="1" xfId="0" applyNumberFormat="1" applyBorder="1">
      <alignment vertical="top"/>
    </xf>
    <xf numFmtId="0" fontId="0" fillId="11" borderId="1" xfId="1" applyFont="1" applyFill="1" applyBorder="1" applyAlignment="1">
      <alignment horizontal="center" wrapText="1"/>
    </xf>
    <xf numFmtId="0" fontId="0" fillId="11" borderId="1" xfId="0" applyFill="1" applyBorder="1" applyAlignment="1"/>
    <xf numFmtId="0" fontId="4" fillId="0" borderId="0" xfId="3" applyFont="1" applyFill="1"/>
    <xf numFmtId="0" fontId="4" fillId="0" borderId="0" xfId="3" applyFont="1" applyFill="1" applyAlignment="1">
      <alignment horizontal="left"/>
    </xf>
    <xf numFmtId="3" fontId="4" fillId="0" borderId="0" xfId="3" applyNumberFormat="1" applyFont="1" applyFill="1"/>
    <xf numFmtId="2" fontId="4" fillId="0" borderId="0" xfId="3" applyNumberFormat="1" applyFont="1" applyFill="1"/>
    <xf numFmtId="165" fontId="4" fillId="0" borderId="0" xfId="3" applyNumberFormat="1" applyFont="1" applyFill="1"/>
    <xf numFmtId="0" fontId="4" fillId="0" borderId="1" xfId="3" applyFont="1" applyFill="1" applyBorder="1"/>
    <xf numFmtId="0" fontId="4" fillId="0" borderId="1" xfId="3" applyFont="1" applyFill="1" applyBorder="1" applyAlignment="1">
      <alignment horizontal="left"/>
    </xf>
    <xf numFmtId="0" fontId="4" fillId="9" borderId="1" xfId="3" applyFont="1" applyFill="1" applyBorder="1"/>
    <xf numFmtId="3" fontId="4" fillId="0" borderId="1" xfId="3" applyNumberFormat="1" applyFont="1" applyFill="1" applyBorder="1"/>
    <xf numFmtId="3" fontId="4" fillId="9" borderId="1" xfId="3" applyNumberFormat="1" applyFont="1" applyFill="1" applyBorder="1"/>
    <xf numFmtId="2" fontId="4" fillId="0" borderId="1" xfId="3" applyNumberFormat="1" applyFont="1" applyFill="1" applyBorder="1"/>
    <xf numFmtId="0" fontId="4" fillId="8" borderId="1" xfId="3" applyFont="1" applyFill="1" applyBorder="1"/>
    <xf numFmtId="0" fontId="4" fillId="8" borderId="1" xfId="3" applyFont="1" applyFill="1" applyBorder="1" applyAlignment="1">
      <alignment horizontal="left"/>
    </xf>
    <xf numFmtId="3" fontId="4" fillId="8" borderId="1" xfId="3" applyNumberFormat="1" applyFont="1" applyFill="1" applyBorder="1"/>
    <xf numFmtId="3" fontId="12" fillId="8" borderId="1" xfId="3" applyNumberFormat="1" applyFont="1" applyFill="1" applyBorder="1"/>
    <xf numFmtId="2" fontId="12" fillId="8" borderId="1" xfId="3" applyNumberFormat="1" applyFont="1" applyFill="1" applyBorder="1"/>
    <xf numFmtId="0" fontId="12" fillId="0" borderId="1" xfId="3" applyFont="1" applyFill="1" applyBorder="1"/>
    <xf numFmtId="2" fontId="12" fillId="0" borderId="1" xfId="3" applyNumberFormat="1" applyFont="1" applyFill="1" applyBorder="1"/>
    <xf numFmtId="0" fontId="4" fillId="0" borderId="1" xfId="3" quotePrefix="1" applyFont="1" applyFill="1" applyBorder="1" applyAlignment="1">
      <alignment horizontal="left"/>
    </xf>
    <xf numFmtId="14" fontId="4" fillId="0" borderId="1" xfId="3" applyNumberFormat="1" applyFont="1" applyFill="1" applyBorder="1" applyAlignment="1">
      <alignment horizontal="left"/>
    </xf>
    <xf numFmtId="4" fontId="4" fillId="0" borderId="1" xfId="3" applyNumberFormat="1" applyFont="1" applyFill="1" applyBorder="1"/>
    <xf numFmtId="0" fontId="11" fillId="10" borderId="1" xfId="3" applyFont="1" applyFill="1" applyBorder="1"/>
    <xf numFmtId="0" fontId="4" fillId="10" borderId="1" xfId="3" applyFont="1" applyFill="1" applyBorder="1"/>
    <xf numFmtId="0" fontId="4" fillId="10" borderId="1" xfId="3" applyFont="1" applyFill="1" applyBorder="1" applyAlignment="1">
      <alignment horizontal="left"/>
    </xf>
    <xf numFmtId="3" fontId="11" fillId="10" borderId="1" xfId="3" applyNumberFormat="1" applyFont="1" applyFill="1" applyBorder="1"/>
    <xf numFmtId="3" fontId="4" fillId="10" borderId="1" xfId="3" applyNumberFormat="1" applyFont="1" applyFill="1" applyBorder="1"/>
    <xf numFmtId="2" fontId="4" fillId="10" borderId="1" xfId="3" applyNumberFormat="1" applyFont="1" applyFill="1" applyBorder="1"/>
    <xf numFmtId="3" fontId="4" fillId="10" borderId="3" xfId="3" applyNumberFormat="1" applyFont="1" applyFill="1" applyBorder="1"/>
    <xf numFmtId="0" fontId="4" fillId="9" borderId="1" xfId="3" applyFont="1" applyFill="1" applyBorder="1" applyAlignment="1">
      <alignment horizontal="left"/>
    </xf>
    <xf numFmtId="0" fontId="4" fillId="3" borderId="1" xfId="0" applyFont="1" applyFill="1" applyBorder="1" applyAlignment="1"/>
    <xf numFmtId="0" fontId="0" fillId="3" borderId="1" xfId="0" applyFill="1" applyBorder="1" applyAlignment="1"/>
    <xf numFmtId="0" fontId="4" fillId="3" borderId="1" xfId="0" applyFont="1" applyFill="1" applyBorder="1" applyAlignment="1">
      <alignment horizontal="center"/>
    </xf>
    <xf numFmtId="0" fontId="0" fillId="3" borderId="1" xfId="0" applyFill="1" applyBorder="1">
      <alignment vertical="top"/>
    </xf>
    <xf numFmtId="0" fontId="0" fillId="3" borderId="3" xfId="0" applyFill="1" applyBorder="1" applyAlignment="1"/>
    <xf numFmtId="0" fontId="0" fillId="3" borderId="0" xfId="0" applyFill="1" applyBorder="1" applyAlignment="1"/>
    <xf numFmtId="10" fontId="0" fillId="3" borderId="1" xfId="0" applyNumberFormat="1" applyFill="1" applyBorder="1">
      <alignment vertical="top"/>
    </xf>
    <xf numFmtId="166" fontId="4" fillId="0" borderId="1" xfId="3" applyNumberFormat="1" applyFont="1" applyFill="1" applyBorder="1"/>
    <xf numFmtId="0" fontId="0" fillId="0" borderId="1" xfId="0" applyFill="1" applyBorder="1">
      <alignment vertical="top"/>
    </xf>
    <xf numFmtId="0" fontId="0" fillId="0" borderId="3" xfId="0" applyFill="1" applyBorder="1" applyAlignment="1"/>
    <xf numFmtId="10" fontId="0" fillId="0" borderId="1" xfId="0" applyNumberFormat="1" applyFill="1" applyBorder="1">
      <alignment vertical="top"/>
    </xf>
    <xf numFmtId="49" fontId="3" fillId="12" borderId="1" xfId="0" applyNumberFormat="1" applyFont="1" applyFill="1" applyBorder="1" applyAlignment="1">
      <alignment horizontal="center"/>
    </xf>
    <xf numFmtId="0" fontId="4" fillId="12" borderId="1" xfId="0" applyFont="1" applyFill="1" applyBorder="1" applyAlignment="1"/>
    <xf numFmtId="0" fontId="0" fillId="12" borderId="1" xfId="0" applyFill="1" applyBorder="1" applyAlignment="1"/>
    <xf numFmtId="0" fontId="4" fillId="12" borderId="1" xfId="0" applyFont="1" applyFill="1" applyBorder="1" applyAlignment="1">
      <alignment horizontal="center"/>
    </xf>
    <xf numFmtId="0" fontId="7" fillId="12" borderId="1" xfId="1" applyNumberFormat="1" applyFont="1" applyFill="1" applyBorder="1" applyAlignment="1">
      <alignment horizontal="center"/>
    </xf>
    <xf numFmtId="17" fontId="4" fillId="12" borderId="1" xfId="0" applyNumberFormat="1" applyFont="1" applyFill="1" applyBorder="1" applyAlignment="1">
      <alignment horizontal="center"/>
    </xf>
    <xf numFmtId="0" fontId="0" fillId="12" borderId="1" xfId="0" applyFill="1" applyBorder="1">
      <alignment vertical="top"/>
    </xf>
    <xf numFmtId="0" fontId="0" fillId="12" borderId="3" xfId="0" applyFill="1" applyBorder="1" applyAlignment="1"/>
    <xf numFmtId="0" fontId="0" fillId="12" borderId="0" xfId="0" applyFill="1" applyBorder="1" applyAlignment="1"/>
    <xf numFmtId="10" fontId="0" fillId="12" borderId="1" xfId="0" applyNumberFormat="1" applyFill="1" applyBorder="1">
      <alignment vertical="top"/>
    </xf>
    <xf numFmtId="0" fontId="3" fillId="3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/>
    <xf numFmtId="0" fontId="8" fillId="3" borderId="1" xfId="1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left"/>
    </xf>
    <xf numFmtId="0" fontId="10" fillId="0" borderId="12" xfId="3" applyFont="1" applyBorder="1" applyAlignment="1">
      <alignment horizontal="left"/>
    </xf>
    <xf numFmtId="0" fontId="9" fillId="0" borderId="12" xfId="3" applyBorder="1" applyAlignment="1">
      <alignment horizontal="left"/>
    </xf>
    <xf numFmtId="0" fontId="0" fillId="0" borderId="0" xfId="0" applyAlignment="1">
      <alignment horizontal="center" vertical="top"/>
    </xf>
  </cellXfs>
  <cellStyles count="4">
    <cellStyle name="Normal" xfId="0" builtinId="0"/>
    <cellStyle name="Normal 2" xfId="1" xr:uid="{C57FFAC3-BA57-410B-9135-846CAD2A742D}"/>
    <cellStyle name="Normal 3" xfId="2" xr:uid="{00000000-0005-0000-0000-000030000000}"/>
    <cellStyle name="Normal 4" xfId="3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D935-FCE8-4F2B-805C-BED9210D454B}">
  <dimension ref="A1:Q198"/>
  <sheetViews>
    <sheetView topLeftCell="A159" workbookViewId="0">
      <pane xSplit="1" topLeftCell="B1" activePane="topRight" state="frozen"/>
      <selection pane="topRight" activeCell="K2" sqref="K2:L191"/>
    </sheetView>
  </sheetViews>
  <sheetFormatPr defaultRowHeight="13.5"/>
  <cols>
    <col min="3" max="3" width="12.4375" bestFit="1" customWidth="1"/>
    <col min="4" max="4" width="17.75" bestFit="1" customWidth="1"/>
    <col min="6" max="6" width="11.3125" bestFit="1" customWidth="1"/>
    <col min="8" max="8" width="8.75" bestFit="1" customWidth="1"/>
    <col min="9" max="9" width="10.6875" bestFit="1" customWidth="1"/>
    <col min="11" max="11" width="29.875" bestFit="1" customWidth="1"/>
    <col min="12" max="12" width="19.9375" bestFit="1" customWidth="1"/>
    <col min="13" max="13" width="11.6875" customWidth="1"/>
    <col min="14" max="14" width="11.875" style="63" customWidth="1"/>
    <col min="15" max="15" width="12.1875" bestFit="1" customWidth="1"/>
    <col min="16" max="16" width="14.6875" bestFit="1" customWidth="1"/>
  </cols>
  <sheetData>
    <row r="1" spans="1:17" ht="67.5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55" t="s">
        <v>5</v>
      </c>
      <c r="G1" s="55" t="s">
        <v>293</v>
      </c>
      <c r="H1" s="55" t="s">
        <v>7</v>
      </c>
      <c r="I1" s="55" t="s">
        <v>8</v>
      </c>
      <c r="J1" s="55" t="s">
        <v>276</v>
      </c>
      <c r="K1" s="50" t="s">
        <v>280</v>
      </c>
      <c r="L1" s="59" t="s">
        <v>281</v>
      </c>
      <c r="M1" s="61"/>
      <c r="N1" s="65" t="s">
        <v>301</v>
      </c>
      <c r="O1" s="66" t="s">
        <v>294</v>
      </c>
      <c r="P1" s="66" t="s">
        <v>295</v>
      </c>
      <c r="Q1" s="65" t="s">
        <v>302</v>
      </c>
    </row>
    <row r="2" spans="1:17">
      <c r="A2" s="15" t="s">
        <v>148</v>
      </c>
      <c r="B2" s="5" t="s">
        <v>15</v>
      </c>
      <c r="C2" s="5" t="s">
        <v>129</v>
      </c>
      <c r="D2" s="7" t="s">
        <v>149</v>
      </c>
      <c r="E2" s="56">
        <v>-7.6378830000000004</v>
      </c>
      <c r="F2" s="56">
        <v>-72.687967</v>
      </c>
      <c r="G2" s="52">
        <v>202</v>
      </c>
      <c r="H2" s="7">
        <v>2</v>
      </c>
      <c r="I2" s="23" t="s">
        <v>150</v>
      </c>
      <c r="J2" s="57" t="s">
        <v>278</v>
      </c>
      <c r="K2" s="51" t="s">
        <v>284</v>
      </c>
      <c r="L2" s="60" t="s">
        <v>290</v>
      </c>
      <c r="M2" s="62"/>
      <c r="N2" s="51">
        <f>SUM(O2:P2)</f>
        <v>1776514</v>
      </c>
      <c r="O2" s="51">
        <v>1278003</v>
      </c>
      <c r="P2" s="51">
        <v>498511</v>
      </c>
      <c r="Q2" s="64">
        <f>O2/N2</f>
        <v>0.71938808250314945</v>
      </c>
    </row>
    <row r="3" spans="1:17">
      <c r="A3" s="15" t="s">
        <v>152</v>
      </c>
      <c r="B3" s="5" t="s">
        <v>15</v>
      </c>
      <c r="C3" s="5" t="s">
        <v>129</v>
      </c>
      <c r="D3" s="7" t="s">
        <v>149</v>
      </c>
      <c r="E3" s="56">
        <v>-7.6378830000000004</v>
      </c>
      <c r="F3" s="56">
        <v>-72.687967</v>
      </c>
      <c r="G3" s="52">
        <v>202</v>
      </c>
      <c r="H3" s="7">
        <v>2</v>
      </c>
      <c r="I3" s="23" t="s">
        <v>150</v>
      </c>
      <c r="J3" s="57" t="s">
        <v>278</v>
      </c>
      <c r="K3" s="51" t="s">
        <v>284</v>
      </c>
      <c r="L3" s="60" t="s">
        <v>290</v>
      </c>
      <c r="M3" s="62"/>
      <c r="N3" s="51">
        <f t="shared" ref="N3:N66" si="0">SUM(O3:P3)</f>
        <v>15907</v>
      </c>
      <c r="O3" s="51">
        <v>10630</v>
      </c>
      <c r="P3" s="51">
        <v>5277</v>
      </c>
      <c r="Q3" s="64">
        <f t="shared" ref="Q3:Q66" si="1">O3/N3</f>
        <v>0.66825925693091093</v>
      </c>
    </row>
    <row r="4" spans="1:17">
      <c r="A4" s="15" t="s">
        <v>154</v>
      </c>
      <c r="B4" s="5" t="s">
        <v>15</v>
      </c>
      <c r="C4" s="5" t="s">
        <v>129</v>
      </c>
      <c r="D4" s="7" t="s">
        <v>149</v>
      </c>
      <c r="E4" s="56">
        <v>-7.6378830000000004</v>
      </c>
      <c r="F4" s="56">
        <v>-72.687967</v>
      </c>
      <c r="G4" s="52">
        <v>202</v>
      </c>
      <c r="H4" s="7">
        <v>2</v>
      </c>
      <c r="I4" s="23" t="s">
        <v>150</v>
      </c>
      <c r="J4" s="57" t="s">
        <v>278</v>
      </c>
      <c r="K4" s="51" t="s">
        <v>284</v>
      </c>
      <c r="L4" s="60" t="s">
        <v>290</v>
      </c>
      <c r="M4" s="62"/>
      <c r="N4" s="51">
        <f t="shared" si="0"/>
        <v>1462694</v>
      </c>
      <c r="O4" s="51">
        <v>1051641</v>
      </c>
      <c r="P4" s="51">
        <v>411053</v>
      </c>
      <c r="Q4" s="64">
        <f t="shared" si="1"/>
        <v>0.7189753974515517</v>
      </c>
    </row>
    <row r="5" spans="1:17">
      <c r="A5" s="15" t="s">
        <v>155</v>
      </c>
      <c r="B5" s="5" t="s">
        <v>15</v>
      </c>
      <c r="C5" s="5" t="s">
        <v>129</v>
      </c>
      <c r="D5" s="7" t="s">
        <v>149</v>
      </c>
      <c r="E5" s="56">
        <v>-7.6378830000000004</v>
      </c>
      <c r="F5" s="56">
        <v>-72.687967</v>
      </c>
      <c r="G5" s="52">
        <v>202</v>
      </c>
      <c r="H5" s="7">
        <v>2</v>
      </c>
      <c r="I5" s="23" t="s">
        <v>150</v>
      </c>
      <c r="J5" s="57" t="s">
        <v>278</v>
      </c>
      <c r="K5" s="51" t="s">
        <v>284</v>
      </c>
      <c r="L5" s="60" t="s">
        <v>290</v>
      </c>
      <c r="M5" s="62"/>
      <c r="N5" s="51">
        <f t="shared" si="0"/>
        <v>1388733</v>
      </c>
      <c r="O5" s="51">
        <v>997766</v>
      </c>
      <c r="P5" s="51">
        <v>390967</v>
      </c>
      <c r="Q5" s="64">
        <f t="shared" si="1"/>
        <v>0.71847216131538605</v>
      </c>
    </row>
    <row r="6" spans="1:17">
      <c r="A6" s="15" t="s">
        <v>157</v>
      </c>
      <c r="B6" s="5" t="s">
        <v>15</v>
      </c>
      <c r="C6" s="5" t="s">
        <v>129</v>
      </c>
      <c r="D6" s="7" t="s">
        <v>149</v>
      </c>
      <c r="E6" s="56">
        <v>-7.6378830000000004</v>
      </c>
      <c r="F6" s="56">
        <v>-72.687967</v>
      </c>
      <c r="G6" s="52">
        <v>202</v>
      </c>
      <c r="H6" s="7">
        <v>2</v>
      </c>
      <c r="I6" s="23" t="s">
        <v>150</v>
      </c>
      <c r="J6" s="57" t="s">
        <v>278</v>
      </c>
      <c r="K6" s="51" t="s">
        <v>284</v>
      </c>
      <c r="L6" s="60" t="s">
        <v>290</v>
      </c>
      <c r="M6" s="62"/>
      <c r="N6" s="51">
        <f t="shared" si="0"/>
        <v>2218838</v>
      </c>
      <c r="O6" s="51">
        <v>1624737</v>
      </c>
      <c r="P6" s="51">
        <v>594101</v>
      </c>
      <c r="Q6" s="64">
        <f t="shared" si="1"/>
        <v>0.73224678863441139</v>
      </c>
    </row>
    <row r="7" spans="1:17">
      <c r="A7" s="15" t="s">
        <v>158</v>
      </c>
      <c r="B7" s="5" t="s">
        <v>15</v>
      </c>
      <c r="C7" s="5" t="s">
        <v>129</v>
      </c>
      <c r="D7" s="7" t="s">
        <v>149</v>
      </c>
      <c r="E7" s="56">
        <v>-7.6378830000000004</v>
      </c>
      <c r="F7" s="56">
        <v>-72.687967</v>
      </c>
      <c r="G7" s="52">
        <v>202</v>
      </c>
      <c r="H7" s="7">
        <v>2</v>
      </c>
      <c r="I7" s="23" t="s">
        <v>150</v>
      </c>
      <c r="J7" s="57" t="s">
        <v>278</v>
      </c>
      <c r="K7" s="51" t="s">
        <v>284</v>
      </c>
      <c r="L7" s="60" t="s">
        <v>290</v>
      </c>
      <c r="M7" s="62"/>
      <c r="N7" s="51">
        <f t="shared" si="0"/>
        <v>122973</v>
      </c>
      <c r="O7" s="51">
        <v>85370</v>
      </c>
      <c r="P7" s="51">
        <v>37603</v>
      </c>
      <c r="Q7" s="64">
        <f t="shared" si="1"/>
        <v>0.69421742984232315</v>
      </c>
    </row>
    <row r="8" spans="1:17">
      <c r="A8" s="15" t="s">
        <v>159</v>
      </c>
      <c r="B8" s="5" t="s">
        <v>15</v>
      </c>
      <c r="C8" s="5" t="s">
        <v>129</v>
      </c>
      <c r="D8" s="7" t="s">
        <v>149</v>
      </c>
      <c r="E8" s="56">
        <v>-7.6378830000000004</v>
      </c>
      <c r="F8" s="56">
        <v>-72.687967</v>
      </c>
      <c r="G8" s="52">
        <v>202</v>
      </c>
      <c r="H8" s="7">
        <v>2</v>
      </c>
      <c r="I8" s="23" t="s">
        <v>150</v>
      </c>
      <c r="J8" s="57" t="s">
        <v>278</v>
      </c>
      <c r="K8" s="51" t="s">
        <v>284</v>
      </c>
      <c r="L8" s="60" t="s">
        <v>290</v>
      </c>
      <c r="M8" s="62"/>
      <c r="N8" s="51">
        <f t="shared" si="0"/>
        <v>1521255</v>
      </c>
      <c r="O8" s="51">
        <v>730019</v>
      </c>
      <c r="P8" s="51">
        <v>791236</v>
      </c>
      <c r="Q8" s="64">
        <f t="shared" si="1"/>
        <v>0.47987944164522056</v>
      </c>
    </row>
    <row r="9" spans="1:17">
      <c r="A9" s="15" t="s">
        <v>161</v>
      </c>
      <c r="B9" s="5" t="s">
        <v>15</v>
      </c>
      <c r="C9" s="5" t="s">
        <v>129</v>
      </c>
      <c r="D9" s="7" t="s">
        <v>149</v>
      </c>
      <c r="E9" s="56">
        <v>-7.6378830000000004</v>
      </c>
      <c r="F9" s="56">
        <v>-72.687967</v>
      </c>
      <c r="G9" s="52">
        <v>202</v>
      </c>
      <c r="H9" s="7">
        <v>2</v>
      </c>
      <c r="I9" s="23" t="s">
        <v>150</v>
      </c>
      <c r="J9" s="57" t="s">
        <v>278</v>
      </c>
      <c r="K9" s="51" t="s">
        <v>284</v>
      </c>
      <c r="L9" s="60" t="s">
        <v>290</v>
      </c>
      <c r="M9" s="62"/>
      <c r="N9" s="51">
        <f t="shared" si="0"/>
        <v>976384</v>
      </c>
      <c r="O9" s="51">
        <v>701466</v>
      </c>
      <c r="P9" s="51">
        <v>274918</v>
      </c>
      <c r="Q9" s="64">
        <f t="shared" si="1"/>
        <v>0.71843250196643949</v>
      </c>
    </row>
    <row r="10" spans="1:17">
      <c r="A10" s="15" t="s">
        <v>162</v>
      </c>
      <c r="B10" s="5" t="s">
        <v>15</v>
      </c>
      <c r="C10" s="5" t="s">
        <v>129</v>
      </c>
      <c r="D10" s="7" t="s">
        <v>149</v>
      </c>
      <c r="E10" s="56">
        <v>-7.6378830000000004</v>
      </c>
      <c r="F10" s="56">
        <v>-72.687967</v>
      </c>
      <c r="G10" s="52">
        <v>202</v>
      </c>
      <c r="H10" s="7">
        <v>2</v>
      </c>
      <c r="I10" s="23" t="s">
        <v>150</v>
      </c>
      <c r="J10" s="57" t="s">
        <v>278</v>
      </c>
      <c r="K10" s="51" t="s">
        <v>284</v>
      </c>
      <c r="L10" s="60" t="s">
        <v>290</v>
      </c>
      <c r="M10" s="62"/>
      <c r="N10" s="51">
        <f t="shared" si="0"/>
        <v>507153</v>
      </c>
      <c r="O10" s="51">
        <v>359056</v>
      </c>
      <c r="P10" s="51">
        <v>148097</v>
      </c>
      <c r="Q10" s="64">
        <f t="shared" si="1"/>
        <v>0.70798358680713713</v>
      </c>
    </row>
    <row r="11" spans="1:17">
      <c r="A11" s="15" t="s">
        <v>164</v>
      </c>
      <c r="B11" s="5" t="s">
        <v>15</v>
      </c>
      <c r="C11" s="5" t="s">
        <v>129</v>
      </c>
      <c r="D11" s="7" t="s">
        <v>149</v>
      </c>
      <c r="E11" s="56">
        <v>-7.6378830000000004</v>
      </c>
      <c r="F11" s="56">
        <v>-72.687967</v>
      </c>
      <c r="G11" s="52">
        <v>202</v>
      </c>
      <c r="H11" s="7">
        <v>2</v>
      </c>
      <c r="I11" s="23" t="s">
        <v>150</v>
      </c>
      <c r="J11" s="57" t="s">
        <v>278</v>
      </c>
      <c r="K11" s="51" t="s">
        <v>284</v>
      </c>
      <c r="L11" s="60" t="s">
        <v>290</v>
      </c>
      <c r="M11" s="62"/>
      <c r="N11" s="51">
        <f t="shared" si="0"/>
        <v>1285617</v>
      </c>
      <c r="O11" s="51">
        <v>957554</v>
      </c>
      <c r="P11" s="51">
        <v>328063</v>
      </c>
      <c r="Q11" s="64">
        <f t="shared" si="1"/>
        <v>0.74482058031279919</v>
      </c>
    </row>
    <row r="12" spans="1:17">
      <c r="A12" s="15" t="s">
        <v>166</v>
      </c>
      <c r="B12" s="5" t="s">
        <v>15</v>
      </c>
      <c r="C12" s="5" t="s">
        <v>129</v>
      </c>
      <c r="D12" s="7" t="s">
        <v>149</v>
      </c>
      <c r="E12" s="56">
        <v>-7.6378830000000004</v>
      </c>
      <c r="F12" s="56">
        <v>-72.687967</v>
      </c>
      <c r="G12" s="52">
        <v>202</v>
      </c>
      <c r="H12" s="7">
        <v>2</v>
      </c>
      <c r="I12" s="23" t="s">
        <v>150</v>
      </c>
      <c r="J12" s="57" t="s">
        <v>278</v>
      </c>
      <c r="K12" s="51" t="s">
        <v>284</v>
      </c>
      <c r="L12" s="60" t="s">
        <v>290</v>
      </c>
      <c r="M12" s="62"/>
      <c r="N12" s="51">
        <f t="shared" si="0"/>
        <v>6042648</v>
      </c>
      <c r="O12" s="51">
        <v>4458996</v>
      </c>
      <c r="P12" s="51">
        <v>1583652</v>
      </c>
      <c r="Q12" s="64">
        <f t="shared" si="1"/>
        <v>0.73792085853751532</v>
      </c>
    </row>
    <row r="13" spans="1:17">
      <c r="A13" s="15" t="s">
        <v>167</v>
      </c>
      <c r="B13" s="5" t="s">
        <v>15</v>
      </c>
      <c r="C13" s="5" t="s">
        <v>129</v>
      </c>
      <c r="D13" s="7" t="s">
        <v>149</v>
      </c>
      <c r="E13" s="56">
        <v>-7.6378830000000004</v>
      </c>
      <c r="F13" s="56">
        <v>-72.687967</v>
      </c>
      <c r="G13" s="52">
        <v>202</v>
      </c>
      <c r="H13" s="7">
        <v>2</v>
      </c>
      <c r="I13" s="23" t="s">
        <v>150</v>
      </c>
      <c r="J13" s="57" t="s">
        <v>278</v>
      </c>
      <c r="K13" s="51" t="s">
        <v>284</v>
      </c>
      <c r="L13" s="60" t="s">
        <v>290</v>
      </c>
      <c r="M13" s="62"/>
      <c r="N13" s="51">
        <f t="shared" si="0"/>
        <v>8677</v>
      </c>
      <c r="O13" s="51">
        <v>6211</v>
      </c>
      <c r="P13" s="51">
        <v>2466</v>
      </c>
      <c r="Q13" s="64">
        <f t="shared" si="1"/>
        <v>0.71580039184049782</v>
      </c>
    </row>
    <row r="14" spans="1:17">
      <c r="A14" s="15" t="s">
        <v>168</v>
      </c>
      <c r="B14" s="5" t="s">
        <v>15</v>
      </c>
      <c r="C14" s="5" t="s">
        <v>129</v>
      </c>
      <c r="D14" s="7" t="s">
        <v>149</v>
      </c>
      <c r="E14" s="56">
        <v>-7.6378830000000004</v>
      </c>
      <c r="F14" s="56">
        <v>-72.687967</v>
      </c>
      <c r="G14" s="52">
        <v>202</v>
      </c>
      <c r="H14" s="7">
        <v>2</v>
      </c>
      <c r="I14" s="23" t="s">
        <v>150</v>
      </c>
      <c r="J14" s="57" t="s">
        <v>278</v>
      </c>
      <c r="K14" s="51" t="s">
        <v>284</v>
      </c>
      <c r="L14" s="60" t="s">
        <v>290</v>
      </c>
      <c r="M14" s="62"/>
      <c r="N14" s="51">
        <f t="shared" si="0"/>
        <v>4682202</v>
      </c>
      <c r="O14" s="51">
        <v>3427572</v>
      </c>
      <c r="P14" s="51">
        <v>1254630</v>
      </c>
      <c r="Q14" s="64">
        <f t="shared" si="1"/>
        <v>0.73204274399096836</v>
      </c>
    </row>
    <row r="15" spans="1:17">
      <c r="A15" s="15" t="s">
        <v>170</v>
      </c>
      <c r="B15" s="5" t="s">
        <v>15</v>
      </c>
      <c r="C15" s="5" t="s">
        <v>129</v>
      </c>
      <c r="D15" s="7" t="s">
        <v>149</v>
      </c>
      <c r="E15" s="56">
        <v>-7.6378830000000004</v>
      </c>
      <c r="F15" s="56">
        <v>-72.687967</v>
      </c>
      <c r="G15" s="52">
        <v>202</v>
      </c>
      <c r="H15" s="7">
        <v>2</v>
      </c>
      <c r="I15" s="23" t="s">
        <v>150</v>
      </c>
      <c r="J15" s="57" t="s">
        <v>278</v>
      </c>
      <c r="K15" s="51" t="s">
        <v>284</v>
      </c>
      <c r="L15" s="60" t="s">
        <v>290</v>
      </c>
      <c r="M15" s="62"/>
      <c r="N15" s="51">
        <f t="shared" si="0"/>
        <v>4576961</v>
      </c>
      <c r="O15" s="51">
        <v>3386976</v>
      </c>
      <c r="P15" s="51">
        <v>1189985</v>
      </c>
      <c r="Q15" s="64">
        <f t="shared" si="1"/>
        <v>0.74000543155163434</v>
      </c>
    </row>
    <row r="16" spans="1:17">
      <c r="A16" s="15" t="s">
        <v>176</v>
      </c>
      <c r="B16" s="5" t="s">
        <v>15</v>
      </c>
      <c r="C16" s="5" t="s">
        <v>129</v>
      </c>
      <c r="D16" s="7" t="s">
        <v>172</v>
      </c>
      <c r="E16" s="56">
        <v>-7.6201239999999997</v>
      </c>
      <c r="F16" s="56">
        <v>-72.885559000000001</v>
      </c>
      <c r="G16" s="52">
        <v>235</v>
      </c>
      <c r="H16" s="7">
        <v>3</v>
      </c>
      <c r="I16" s="23" t="s">
        <v>173</v>
      </c>
      <c r="J16" s="57" t="s">
        <v>277</v>
      </c>
      <c r="K16" s="51" t="s">
        <v>284</v>
      </c>
      <c r="L16" s="60" t="s">
        <v>290</v>
      </c>
      <c r="M16" s="62"/>
      <c r="N16" s="51">
        <f t="shared" si="0"/>
        <v>156953</v>
      </c>
      <c r="O16" s="51">
        <v>104622</v>
      </c>
      <c r="P16" s="51">
        <v>52331</v>
      </c>
      <c r="Q16" s="64">
        <f t="shared" si="1"/>
        <v>0.66658171554541801</v>
      </c>
    </row>
    <row r="17" spans="1:17">
      <c r="A17" s="15" t="s">
        <v>177</v>
      </c>
      <c r="B17" s="5" t="s">
        <v>15</v>
      </c>
      <c r="C17" s="5" t="s">
        <v>129</v>
      </c>
      <c r="D17" s="7" t="s">
        <v>172</v>
      </c>
      <c r="E17" s="56">
        <v>-7.6201239999999997</v>
      </c>
      <c r="F17" s="56">
        <v>-72.885559000000001</v>
      </c>
      <c r="G17" s="52">
        <v>235</v>
      </c>
      <c r="H17" s="7">
        <v>3</v>
      </c>
      <c r="I17" s="23" t="s">
        <v>173</v>
      </c>
      <c r="J17" s="57" t="s">
        <v>277</v>
      </c>
      <c r="K17" s="51" t="s">
        <v>284</v>
      </c>
      <c r="L17" s="60" t="s">
        <v>290</v>
      </c>
      <c r="M17" s="62"/>
      <c r="N17" s="51">
        <f t="shared" si="0"/>
        <v>1366864</v>
      </c>
      <c r="O17" s="51">
        <v>1009759</v>
      </c>
      <c r="P17" s="51">
        <v>357105</v>
      </c>
      <c r="Q17" s="64">
        <f t="shared" si="1"/>
        <v>0.73874138173219872</v>
      </c>
    </row>
    <row r="18" spans="1:17">
      <c r="A18" s="15" t="s">
        <v>178</v>
      </c>
      <c r="B18" s="5" t="s">
        <v>15</v>
      </c>
      <c r="C18" s="5" t="s">
        <v>129</v>
      </c>
      <c r="D18" s="7" t="s">
        <v>172</v>
      </c>
      <c r="E18" s="56">
        <v>-7.6201239999999997</v>
      </c>
      <c r="F18" s="56">
        <v>-72.885559000000001</v>
      </c>
      <c r="G18" s="52">
        <v>235</v>
      </c>
      <c r="H18" s="7">
        <v>3</v>
      </c>
      <c r="I18" s="23" t="s">
        <v>173</v>
      </c>
      <c r="J18" s="57" t="s">
        <v>277</v>
      </c>
      <c r="K18" s="51" t="s">
        <v>284</v>
      </c>
      <c r="L18" s="60" t="s">
        <v>290</v>
      </c>
      <c r="M18" s="62"/>
      <c r="N18" s="51">
        <f t="shared" si="0"/>
        <v>4570638</v>
      </c>
      <c r="O18" s="51">
        <v>3349699</v>
      </c>
      <c r="P18" s="51">
        <v>1220939</v>
      </c>
      <c r="Q18" s="64">
        <f t="shared" si="1"/>
        <v>0.73287339754318759</v>
      </c>
    </row>
    <row r="19" spans="1:17">
      <c r="A19" s="15" t="s">
        <v>179</v>
      </c>
      <c r="B19" s="5" t="s">
        <v>15</v>
      </c>
      <c r="C19" s="5" t="s">
        <v>129</v>
      </c>
      <c r="D19" s="7" t="s">
        <v>172</v>
      </c>
      <c r="E19" s="56">
        <v>-7.6201239999999997</v>
      </c>
      <c r="F19" s="56">
        <v>-72.885559000000001</v>
      </c>
      <c r="G19" s="52">
        <v>235</v>
      </c>
      <c r="H19" s="7">
        <v>3</v>
      </c>
      <c r="I19" s="23" t="s">
        <v>173</v>
      </c>
      <c r="J19" s="57" t="s">
        <v>277</v>
      </c>
      <c r="K19" s="51" t="s">
        <v>284</v>
      </c>
      <c r="L19" s="60" t="s">
        <v>290</v>
      </c>
      <c r="M19" s="62"/>
      <c r="N19" s="51">
        <f t="shared" si="0"/>
        <v>36911</v>
      </c>
      <c r="O19" s="51">
        <v>20470</v>
      </c>
      <c r="P19" s="51">
        <v>16441</v>
      </c>
      <c r="Q19" s="64">
        <f t="shared" si="1"/>
        <v>0.55457722630110262</v>
      </c>
    </row>
    <row r="20" spans="1:17">
      <c r="A20" s="15" t="s">
        <v>180</v>
      </c>
      <c r="B20" s="5" t="s">
        <v>15</v>
      </c>
      <c r="C20" s="5" t="s">
        <v>129</v>
      </c>
      <c r="D20" s="7" t="s">
        <v>172</v>
      </c>
      <c r="E20" s="56">
        <v>-7.6201239999999997</v>
      </c>
      <c r="F20" s="56">
        <v>-72.885559000000001</v>
      </c>
      <c r="G20" s="52">
        <v>235</v>
      </c>
      <c r="H20" s="7">
        <v>3</v>
      </c>
      <c r="I20" s="23" t="s">
        <v>173</v>
      </c>
      <c r="J20" s="57" t="s">
        <v>277</v>
      </c>
      <c r="K20" s="51" t="s">
        <v>284</v>
      </c>
      <c r="L20" s="60" t="s">
        <v>290</v>
      </c>
      <c r="M20" s="62"/>
      <c r="N20" s="51">
        <f t="shared" si="0"/>
        <v>3960898</v>
      </c>
      <c r="O20" s="51">
        <v>2927520</v>
      </c>
      <c r="P20" s="51">
        <v>1033378</v>
      </c>
      <c r="Q20" s="64">
        <f t="shared" si="1"/>
        <v>0.73910512212129675</v>
      </c>
    </row>
    <row r="21" spans="1:17">
      <c r="A21" s="15" t="s">
        <v>171</v>
      </c>
      <c r="B21" s="5" t="s">
        <v>15</v>
      </c>
      <c r="C21" s="5" t="s">
        <v>129</v>
      </c>
      <c r="D21" s="7" t="s">
        <v>172</v>
      </c>
      <c r="E21" s="56">
        <v>-7.6201239999999997</v>
      </c>
      <c r="F21" s="56">
        <v>-72.885559000000001</v>
      </c>
      <c r="G21" s="52">
        <v>235</v>
      </c>
      <c r="H21" s="7">
        <v>3</v>
      </c>
      <c r="I21" s="23" t="s">
        <v>173</v>
      </c>
      <c r="J21" s="57" t="s">
        <v>277</v>
      </c>
      <c r="K21" s="51" t="s">
        <v>284</v>
      </c>
      <c r="L21" s="60" t="s">
        <v>290</v>
      </c>
      <c r="M21" s="62"/>
      <c r="N21" s="51">
        <f t="shared" si="0"/>
        <v>2006010</v>
      </c>
      <c r="O21" s="51">
        <v>1429625</v>
      </c>
      <c r="P21" s="51">
        <v>576385</v>
      </c>
      <c r="Q21" s="64">
        <f t="shared" si="1"/>
        <v>0.7126709238737593</v>
      </c>
    </row>
    <row r="22" spans="1:17">
      <c r="A22" s="15" t="s">
        <v>175</v>
      </c>
      <c r="B22" s="5" t="s">
        <v>15</v>
      </c>
      <c r="C22" s="5" t="s">
        <v>129</v>
      </c>
      <c r="D22" s="7" t="s">
        <v>172</v>
      </c>
      <c r="E22" s="56">
        <v>-7.6201239999999997</v>
      </c>
      <c r="F22" s="56">
        <v>-72.885559000000001</v>
      </c>
      <c r="G22" s="52">
        <v>235</v>
      </c>
      <c r="H22" s="7">
        <v>3</v>
      </c>
      <c r="I22" s="23" t="s">
        <v>173</v>
      </c>
      <c r="J22" s="57" t="s">
        <v>277</v>
      </c>
      <c r="K22" s="51" t="s">
        <v>284</v>
      </c>
      <c r="L22" s="60" t="s">
        <v>290</v>
      </c>
      <c r="M22" s="62"/>
      <c r="N22" s="51">
        <f t="shared" si="0"/>
        <v>288760</v>
      </c>
      <c r="O22" s="51">
        <v>198773</v>
      </c>
      <c r="P22" s="51">
        <v>89987</v>
      </c>
      <c r="Q22" s="64">
        <f t="shared" si="1"/>
        <v>0.68836750242415845</v>
      </c>
    </row>
    <row r="23" spans="1:17">
      <c r="A23" s="15" t="s">
        <v>185</v>
      </c>
      <c r="B23" s="5" t="s">
        <v>15</v>
      </c>
      <c r="C23" s="5" t="s">
        <v>129</v>
      </c>
      <c r="D23" s="7" t="s">
        <v>172</v>
      </c>
      <c r="E23" s="56">
        <v>-7.6201239999999997</v>
      </c>
      <c r="F23" s="56">
        <v>-72.885559000000001</v>
      </c>
      <c r="G23" s="52">
        <v>235</v>
      </c>
      <c r="H23" s="7">
        <v>3</v>
      </c>
      <c r="I23" s="23" t="s">
        <v>173</v>
      </c>
      <c r="J23" s="57" t="s">
        <v>277</v>
      </c>
      <c r="K23" s="51" t="s">
        <v>284</v>
      </c>
      <c r="L23" s="60" t="s">
        <v>290</v>
      </c>
      <c r="M23" s="62"/>
      <c r="N23" s="51">
        <f t="shared" si="0"/>
        <v>106436</v>
      </c>
      <c r="O23" s="51">
        <v>74538</v>
      </c>
      <c r="P23" s="51">
        <v>31898</v>
      </c>
      <c r="Q23" s="64">
        <f t="shared" si="1"/>
        <v>0.70030816640986138</v>
      </c>
    </row>
    <row r="24" spans="1:17">
      <c r="A24" s="15" t="s">
        <v>186</v>
      </c>
      <c r="B24" s="5" t="s">
        <v>15</v>
      </c>
      <c r="C24" s="5" t="s">
        <v>129</v>
      </c>
      <c r="D24" s="7" t="s">
        <v>172</v>
      </c>
      <c r="E24" s="56">
        <v>-7.6201239999999997</v>
      </c>
      <c r="F24" s="56">
        <v>-72.885559000000001</v>
      </c>
      <c r="G24" s="52">
        <v>235</v>
      </c>
      <c r="H24" s="7">
        <v>3</v>
      </c>
      <c r="I24" s="23" t="s">
        <v>173</v>
      </c>
      <c r="J24" s="57" t="s">
        <v>277</v>
      </c>
      <c r="K24" s="51" t="s">
        <v>284</v>
      </c>
      <c r="L24" s="60" t="s">
        <v>290</v>
      </c>
      <c r="M24" s="62"/>
      <c r="N24" s="51">
        <f t="shared" si="0"/>
        <v>4546956</v>
      </c>
      <c r="O24" s="51">
        <v>3397259</v>
      </c>
      <c r="P24" s="51">
        <v>1149697</v>
      </c>
      <c r="Q24" s="64">
        <f t="shared" si="1"/>
        <v>0.74715018135209577</v>
      </c>
    </row>
    <row r="25" spans="1:17">
      <c r="A25" s="15" t="s">
        <v>187</v>
      </c>
      <c r="B25" s="5" t="s">
        <v>15</v>
      </c>
      <c r="C25" s="5" t="s">
        <v>129</v>
      </c>
      <c r="D25" s="7" t="s">
        <v>172</v>
      </c>
      <c r="E25" s="56">
        <v>-7.6201239999999997</v>
      </c>
      <c r="F25" s="56">
        <v>-72.885559000000001</v>
      </c>
      <c r="G25" s="52">
        <v>235</v>
      </c>
      <c r="H25" s="7">
        <v>3</v>
      </c>
      <c r="I25" s="23" t="s">
        <v>173</v>
      </c>
      <c r="J25" s="57" t="s">
        <v>277</v>
      </c>
      <c r="K25" s="51" t="s">
        <v>284</v>
      </c>
      <c r="L25" s="60" t="s">
        <v>290</v>
      </c>
      <c r="M25" s="62"/>
      <c r="N25" s="51">
        <f t="shared" si="0"/>
        <v>3520873</v>
      </c>
      <c r="O25" s="51">
        <v>2615519</v>
      </c>
      <c r="P25" s="51">
        <v>905354</v>
      </c>
      <c r="Q25" s="64">
        <f t="shared" si="1"/>
        <v>0.7428609325016835</v>
      </c>
    </row>
    <row r="26" spans="1:17">
      <c r="A26" s="15" t="s">
        <v>188</v>
      </c>
      <c r="B26" s="5" t="s">
        <v>15</v>
      </c>
      <c r="C26" s="5" t="s">
        <v>129</v>
      </c>
      <c r="D26" s="7" t="s">
        <v>172</v>
      </c>
      <c r="E26" s="56">
        <v>-7.6201239999999997</v>
      </c>
      <c r="F26" s="56">
        <v>-72.885559000000001</v>
      </c>
      <c r="G26" s="52">
        <v>235</v>
      </c>
      <c r="H26" s="7">
        <v>3</v>
      </c>
      <c r="I26" s="23" t="s">
        <v>173</v>
      </c>
      <c r="J26" s="57" t="s">
        <v>277</v>
      </c>
      <c r="K26" s="51" t="s">
        <v>284</v>
      </c>
      <c r="L26" s="60" t="s">
        <v>290</v>
      </c>
      <c r="M26" s="62"/>
      <c r="N26" s="51">
        <f t="shared" si="0"/>
        <v>3913955</v>
      </c>
      <c r="O26" s="51">
        <v>2879286</v>
      </c>
      <c r="P26" s="51">
        <v>1034669</v>
      </c>
      <c r="Q26" s="64">
        <f t="shared" si="1"/>
        <v>0.73564616864527055</v>
      </c>
    </row>
    <row r="27" spans="1:17">
      <c r="A27" s="15" t="s">
        <v>181</v>
      </c>
      <c r="B27" s="5" t="s">
        <v>15</v>
      </c>
      <c r="C27" s="5" t="s">
        <v>129</v>
      </c>
      <c r="D27" s="7" t="s">
        <v>172</v>
      </c>
      <c r="E27" s="56">
        <v>-7.6201239999999997</v>
      </c>
      <c r="F27" s="56">
        <v>-72.885559000000001</v>
      </c>
      <c r="G27" s="52">
        <v>235</v>
      </c>
      <c r="H27" s="7">
        <v>3</v>
      </c>
      <c r="I27" s="23" t="s">
        <v>173</v>
      </c>
      <c r="J27" s="57" t="s">
        <v>277</v>
      </c>
      <c r="K27" s="51" t="s">
        <v>284</v>
      </c>
      <c r="L27" s="60" t="s">
        <v>290</v>
      </c>
      <c r="M27" s="62"/>
      <c r="N27" s="51">
        <f t="shared" si="0"/>
        <v>6093398</v>
      </c>
      <c r="O27" s="51">
        <v>4521504</v>
      </c>
      <c r="P27" s="51">
        <v>1571894</v>
      </c>
      <c r="Q27" s="64">
        <f t="shared" si="1"/>
        <v>0.74203326288550331</v>
      </c>
    </row>
    <row r="28" spans="1:17">
      <c r="A28" s="15" t="s">
        <v>183</v>
      </c>
      <c r="B28" s="5" t="s">
        <v>15</v>
      </c>
      <c r="C28" s="5" t="s">
        <v>129</v>
      </c>
      <c r="D28" s="7" t="s">
        <v>172</v>
      </c>
      <c r="E28" s="56">
        <v>-7.6201239999999997</v>
      </c>
      <c r="F28" s="56">
        <v>-72.885559000000001</v>
      </c>
      <c r="G28" s="52">
        <v>235</v>
      </c>
      <c r="H28" s="7">
        <v>3</v>
      </c>
      <c r="I28" s="23" t="s">
        <v>173</v>
      </c>
      <c r="J28" s="57" t="s">
        <v>277</v>
      </c>
      <c r="K28" s="51" t="s">
        <v>284</v>
      </c>
      <c r="L28" s="60" t="s">
        <v>290</v>
      </c>
      <c r="M28" s="62"/>
      <c r="N28" s="51">
        <f t="shared" si="0"/>
        <v>5008553</v>
      </c>
      <c r="O28" s="51">
        <v>3708380</v>
      </c>
      <c r="P28" s="51">
        <v>1300173</v>
      </c>
      <c r="Q28" s="64">
        <f t="shared" si="1"/>
        <v>0.74040945558527582</v>
      </c>
    </row>
    <row r="29" spans="1:17">
      <c r="A29" s="15" t="s">
        <v>184</v>
      </c>
      <c r="B29" s="5" t="s">
        <v>15</v>
      </c>
      <c r="C29" s="5" t="s">
        <v>129</v>
      </c>
      <c r="D29" s="7" t="s">
        <v>172</v>
      </c>
      <c r="E29" s="56">
        <v>-7.6201239999999997</v>
      </c>
      <c r="F29" s="56">
        <v>-72.885559000000001</v>
      </c>
      <c r="G29" s="52">
        <v>235</v>
      </c>
      <c r="H29" s="7">
        <v>3</v>
      </c>
      <c r="I29" s="23" t="s">
        <v>173</v>
      </c>
      <c r="J29" s="57" t="s">
        <v>277</v>
      </c>
      <c r="K29" s="51" t="s">
        <v>284</v>
      </c>
      <c r="L29" s="60" t="s">
        <v>290</v>
      </c>
      <c r="M29" s="62"/>
      <c r="N29" s="51">
        <f t="shared" si="0"/>
        <v>140043</v>
      </c>
      <c r="O29" s="51">
        <v>103762</v>
      </c>
      <c r="P29" s="51">
        <v>36281</v>
      </c>
      <c r="Q29" s="64">
        <f t="shared" si="1"/>
        <v>0.74092957163157025</v>
      </c>
    </row>
    <row r="30" spans="1:17">
      <c r="A30" s="15" t="s">
        <v>128</v>
      </c>
      <c r="B30" s="5" t="s">
        <v>15</v>
      </c>
      <c r="C30" s="5" t="s">
        <v>129</v>
      </c>
      <c r="D30" s="7" t="s">
        <v>130</v>
      </c>
      <c r="E30" s="56">
        <v>-9.9265799999999995</v>
      </c>
      <c r="F30" s="56">
        <v>-66.966781999999995</v>
      </c>
      <c r="G30" s="52">
        <v>123</v>
      </c>
      <c r="H30" s="7">
        <v>1</v>
      </c>
      <c r="I30" s="23" t="s">
        <v>131</v>
      </c>
      <c r="J30" s="57" t="s">
        <v>279</v>
      </c>
      <c r="K30" s="51" t="s">
        <v>284</v>
      </c>
      <c r="L30" s="60" t="s">
        <v>290</v>
      </c>
      <c r="M30" s="62"/>
      <c r="N30" s="51">
        <f t="shared" si="0"/>
        <v>1582502</v>
      </c>
      <c r="O30" s="51">
        <v>1096009</v>
      </c>
      <c r="P30" s="51">
        <v>486493</v>
      </c>
      <c r="Q30" s="64">
        <f t="shared" si="1"/>
        <v>0.69257985139987188</v>
      </c>
    </row>
    <row r="31" spans="1:17">
      <c r="A31" s="15" t="s">
        <v>136</v>
      </c>
      <c r="B31" s="5" t="s">
        <v>15</v>
      </c>
      <c r="C31" s="5" t="s">
        <v>129</v>
      </c>
      <c r="D31" s="7" t="s">
        <v>130</v>
      </c>
      <c r="E31" s="56">
        <v>-9.9265799999999995</v>
      </c>
      <c r="F31" s="56">
        <v>-66.966781999999995</v>
      </c>
      <c r="G31" s="52">
        <v>123</v>
      </c>
      <c r="H31" s="7">
        <v>1</v>
      </c>
      <c r="I31" s="23" t="s">
        <v>131</v>
      </c>
      <c r="J31" s="57" t="s">
        <v>279</v>
      </c>
      <c r="K31" s="51" t="s">
        <v>284</v>
      </c>
      <c r="L31" s="60" t="s">
        <v>290</v>
      </c>
      <c r="M31" s="62"/>
      <c r="N31" s="51">
        <f t="shared" si="0"/>
        <v>2431084</v>
      </c>
      <c r="O31" s="51">
        <v>1703318</v>
      </c>
      <c r="P31" s="51">
        <v>727766</v>
      </c>
      <c r="Q31" s="64">
        <f t="shared" si="1"/>
        <v>0.7006413599859157</v>
      </c>
    </row>
    <row r="32" spans="1:17">
      <c r="A32" s="15" t="s">
        <v>137</v>
      </c>
      <c r="B32" s="5" t="s">
        <v>15</v>
      </c>
      <c r="C32" s="5" t="s">
        <v>129</v>
      </c>
      <c r="D32" s="7" t="s">
        <v>130</v>
      </c>
      <c r="E32" s="56">
        <v>-9.9265799999999995</v>
      </c>
      <c r="F32" s="56">
        <v>-66.966781999999995</v>
      </c>
      <c r="G32" s="52">
        <v>123</v>
      </c>
      <c r="H32" s="7">
        <v>1</v>
      </c>
      <c r="I32" s="23" t="s">
        <v>131</v>
      </c>
      <c r="J32" s="57" t="s">
        <v>279</v>
      </c>
      <c r="K32" s="51" t="s">
        <v>284</v>
      </c>
      <c r="L32" s="60" t="s">
        <v>290</v>
      </c>
      <c r="M32" s="62"/>
      <c r="N32" s="51">
        <f t="shared" si="0"/>
        <v>2988282</v>
      </c>
      <c r="O32" s="51">
        <v>2144867</v>
      </c>
      <c r="P32" s="51">
        <v>843415</v>
      </c>
      <c r="Q32" s="64">
        <f t="shared" si="1"/>
        <v>0.71775923423559085</v>
      </c>
    </row>
    <row r="33" spans="1:17">
      <c r="A33" s="15" t="s">
        <v>138</v>
      </c>
      <c r="B33" s="5" t="s">
        <v>15</v>
      </c>
      <c r="C33" s="5" t="s">
        <v>129</v>
      </c>
      <c r="D33" s="7" t="s">
        <v>130</v>
      </c>
      <c r="E33" s="56">
        <v>-9.9265799999999995</v>
      </c>
      <c r="F33" s="56">
        <v>-66.966781999999995</v>
      </c>
      <c r="G33" s="52">
        <v>123</v>
      </c>
      <c r="H33" s="7">
        <v>1</v>
      </c>
      <c r="I33" s="23" t="s">
        <v>131</v>
      </c>
      <c r="J33" s="57" t="s">
        <v>279</v>
      </c>
      <c r="K33" s="51" t="s">
        <v>284</v>
      </c>
      <c r="L33" s="60" t="s">
        <v>290</v>
      </c>
      <c r="M33" s="62"/>
      <c r="N33" s="51">
        <f t="shared" si="0"/>
        <v>3363728</v>
      </c>
      <c r="O33" s="51">
        <v>2384472</v>
      </c>
      <c r="P33" s="51">
        <v>979256</v>
      </c>
      <c r="Q33" s="64">
        <f t="shared" si="1"/>
        <v>0.70887776895159182</v>
      </c>
    </row>
    <row r="34" spans="1:17">
      <c r="A34" s="15" t="s">
        <v>139</v>
      </c>
      <c r="B34" s="5" t="s">
        <v>15</v>
      </c>
      <c r="C34" s="5" t="s">
        <v>129</v>
      </c>
      <c r="D34" s="7" t="s">
        <v>130</v>
      </c>
      <c r="E34" s="56">
        <v>-9.9265799999999995</v>
      </c>
      <c r="F34" s="56">
        <v>-66.966781999999995</v>
      </c>
      <c r="G34" s="52">
        <v>123</v>
      </c>
      <c r="H34" s="7">
        <v>1</v>
      </c>
      <c r="I34" s="23" t="s">
        <v>131</v>
      </c>
      <c r="J34" s="57" t="s">
        <v>279</v>
      </c>
      <c r="K34" s="51" t="s">
        <v>284</v>
      </c>
      <c r="L34" s="60" t="s">
        <v>290</v>
      </c>
      <c r="M34" s="62"/>
      <c r="N34" s="51">
        <f t="shared" si="0"/>
        <v>2267123</v>
      </c>
      <c r="O34" s="51">
        <v>1524425</v>
      </c>
      <c r="P34" s="51">
        <v>742698</v>
      </c>
      <c r="Q34" s="64">
        <f t="shared" si="1"/>
        <v>0.67240507021454066</v>
      </c>
    </row>
    <row r="35" spans="1:17">
      <c r="A35" s="15" t="s">
        <v>140</v>
      </c>
      <c r="B35" s="5" t="s">
        <v>15</v>
      </c>
      <c r="C35" s="5" t="s">
        <v>129</v>
      </c>
      <c r="D35" s="7" t="s">
        <v>130</v>
      </c>
      <c r="E35" s="56">
        <v>-9.9265799999999995</v>
      </c>
      <c r="F35" s="56">
        <v>-66.966781999999995</v>
      </c>
      <c r="G35" s="52">
        <v>123</v>
      </c>
      <c r="H35" s="7">
        <v>1</v>
      </c>
      <c r="I35" s="23" t="s">
        <v>131</v>
      </c>
      <c r="J35" s="57" t="s">
        <v>279</v>
      </c>
      <c r="K35" s="51" t="s">
        <v>284</v>
      </c>
      <c r="L35" s="60" t="s">
        <v>290</v>
      </c>
      <c r="M35" s="62"/>
      <c r="N35" s="51">
        <f t="shared" si="0"/>
        <v>2030821</v>
      </c>
      <c r="O35" s="51">
        <v>1398965</v>
      </c>
      <c r="P35" s="51">
        <v>631856</v>
      </c>
      <c r="Q35" s="64">
        <f t="shared" si="1"/>
        <v>0.68886671942037236</v>
      </c>
    </row>
    <row r="36" spans="1:17">
      <c r="A36" s="15" t="s">
        <v>141</v>
      </c>
      <c r="B36" s="5" t="s">
        <v>15</v>
      </c>
      <c r="C36" s="5" t="s">
        <v>129</v>
      </c>
      <c r="D36" s="7" t="s">
        <v>130</v>
      </c>
      <c r="E36" s="56">
        <v>-9.9265799999999995</v>
      </c>
      <c r="F36" s="56">
        <v>-66.966781999999995</v>
      </c>
      <c r="G36" s="52">
        <v>123</v>
      </c>
      <c r="H36" s="7">
        <v>1</v>
      </c>
      <c r="I36" s="23" t="s">
        <v>131</v>
      </c>
      <c r="J36" s="57" t="s">
        <v>279</v>
      </c>
      <c r="K36" s="51" t="s">
        <v>284</v>
      </c>
      <c r="L36" s="60" t="s">
        <v>290</v>
      </c>
      <c r="M36" s="62"/>
      <c r="N36" s="51">
        <f t="shared" si="0"/>
        <v>2344210</v>
      </c>
      <c r="O36" s="51">
        <v>1654652</v>
      </c>
      <c r="P36" s="51">
        <v>689558</v>
      </c>
      <c r="Q36" s="64">
        <f t="shared" si="1"/>
        <v>0.70584631922907926</v>
      </c>
    </row>
    <row r="37" spans="1:17">
      <c r="A37" s="15" t="s">
        <v>142</v>
      </c>
      <c r="B37" s="5" t="s">
        <v>15</v>
      </c>
      <c r="C37" s="5" t="s">
        <v>129</v>
      </c>
      <c r="D37" s="7" t="s">
        <v>130</v>
      </c>
      <c r="E37" s="56">
        <v>-9.9265799999999995</v>
      </c>
      <c r="F37" s="56">
        <v>-66.966781999999995</v>
      </c>
      <c r="G37" s="52">
        <v>123</v>
      </c>
      <c r="H37" s="7">
        <v>1</v>
      </c>
      <c r="I37" s="23" t="s">
        <v>131</v>
      </c>
      <c r="J37" s="57" t="s">
        <v>279</v>
      </c>
      <c r="K37" s="51" t="s">
        <v>284</v>
      </c>
      <c r="L37" s="60" t="s">
        <v>290</v>
      </c>
      <c r="M37" s="62"/>
      <c r="N37" s="51">
        <f t="shared" si="0"/>
        <v>3779023</v>
      </c>
      <c r="O37" s="51">
        <v>2605541</v>
      </c>
      <c r="P37" s="51">
        <v>1173482</v>
      </c>
      <c r="Q37" s="64">
        <f t="shared" si="1"/>
        <v>0.68947476636157012</v>
      </c>
    </row>
    <row r="38" spans="1:17">
      <c r="A38" s="15" t="s">
        <v>143</v>
      </c>
      <c r="B38" s="5" t="s">
        <v>15</v>
      </c>
      <c r="C38" s="5" t="s">
        <v>129</v>
      </c>
      <c r="D38" s="7" t="s">
        <v>130</v>
      </c>
      <c r="E38" s="56">
        <v>-9.9265799999999995</v>
      </c>
      <c r="F38" s="56">
        <v>-66.966781999999995</v>
      </c>
      <c r="G38" s="52">
        <v>123</v>
      </c>
      <c r="H38" s="7">
        <v>1</v>
      </c>
      <c r="I38" s="23" t="s">
        <v>131</v>
      </c>
      <c r="J38" s="57" t="s">
        <v>279</v>
      </c>
      <c r="K38" s="51" t="s">
        <v>284</v>
      </c>
      <c r="L38" s="60" t="s">
        <v>290</v>
      </c>
      <c r="M38" s="62"/>
      <c r="N38" s="51">
        <f t="shared" si="0"/>
        <v>4325468</v>
      </c>
      <c r="O38" s="51">
        <v>3140866</v>
      </c>
      <c r="P38" s="51">
        <v>1184602</v>
      </c>
      <c r="Q38" s="64">
        <f t="shared" si="1"/>
        <v>0.72613321841705913</v>
      </c>
    </row>
    <row r="39" spans="1:17">
      <c r="A39" s="15" t="s">
        <v>144</v>
      </c>
      <c r="B39" s="5" t="s">
        <v>15</v>
      </c>
      <c r="C39" s="5" t="s">
        <v>129</v>
      </c>
      <c r="D39" s="7" t="s">
        <v>130</v>
      </c>
      <c r="E39" s="56">
        <v>-9.9265799999999995</v>
      </c>
      <c r="F39" s="56">
        <v>-66.966781999999995</v>
      </c>
      <c r="G39" s="52">
        <v>123</v>
      </c>
      <c r="H39" s="7">
        <v>1</v>
      </c>
      <c r="I39" s="23" t="s">
        <v>131</v>
      </c>
      <c r="J39" s="57" t="s">
        <v>279</v>
      </c>
      <c r="K39" s="51" t="s">
        <v>284</v>
      </c>
      <c r="L39" s="60" t="s">
        <v>290</v>
      </c>
      <c r="M39" s="62"/>
      <c r="N39" s="51">
        <f t="shared" si="0"/>
        <v>4560046</v>
      </c>
      <c r="O39" s="51">
        <v>3276454</v>
      </c>
      <c r="P39" s="51">
        <v>1283592</v>
      </c>
      <c r="Q39" s="64">
        <f t="shared" si="1"/>
        <v>0.71851336587394077</v>
      </c>
    </row>
    <row r="40" spans="1:17">
      <c r="A40" s="15" t="s">
        <v>145</v>
      </c>
      <c r="B40" s="5" t="s">
        <v>15</v>
      </c>
      <c r="C40" s="5" t="s">
        <v>129</v>
      </c>
      <c r="D40" s="7" t="s">
        <v>130</v>
      </c>
      <c r="E40" s="56">
        <v>-9.9265799999999995</v>
      </c>
      <c r="F40" s="56">
        <v>-66.966781999999995</v>
      </c>
      <c r="G40" s="52">
        <v>123</v>
      </c>
      <c r="H40" s="7">
        <v>1</v>
      </c>
      <c r="I40" s="23" t="s">
        <v>131</v>
      </c>
      <c r="J40" s="57" t="s">
        <v>279</v>
      </c>
      <c r="K40" s="51" t="s">
        <v>284</v>
      </c>
      <c r="L40" s="60" t="s">
        <v>290</v>
      </c>
      <c r="M40" s="62"/>
      <c r="N40" s="51">
        <f t="shared" si="0"/>
        <v>4457144</v>
      </c>
      <c r="O40" s="51">
        <v>3130290</v>
      </c>
      <c r="P40" s="51">
        <v>1326854</v>
      </c>
      <c r="Q40" s="64">
        <f t="shared" si="1"/>
        <v>0.70230847376705796</v>
      </c>
    </row>
    <row r="41" spans="1:17">
      <c r="A41" s="15" t="s">
        <v>146</v>
      </c>
      <c r="B41" s="5" t="s">
        <v>15</v>
      </c>
      <c r="C41" s="5" t="s">
        <v>129</v>
      </c>
      <c r="D41" s="7" t="s">
        <v>130</v>
      </c>
      <c r="E41" s="56">
        <v>-9.9265799999999995</v>
      </c>
      <c r="F41" s="56">
        <v>-66.966781999999995</v>
      </c>
      <c r="G41" s="52">
        <v>123</v>
      </c>
      <c r="H41" s="7">
        <v>1</v>
      </c>
      <c r="I41" s="23" t="s">
        <v>131</v>
      </c>
      <c r="J41" s="57" t="s">
        <v>279</v>
      </c>
      <c r="K41" s="51" t="s">
        <v>284</v>
      </c>
      <c r="L41" s="60" t="s">
        <v>290</v>
      </c>
      <c r="M41" s="62"/>
      <c r="N41" s="51">
        <f t="shared" si="0"/>
        <v>5223512</v>
      </c>
      <c r="O41" s="51">
        <v>3900015</v>
      </c>
      <c r="P41" s="51">
        <v>1323497</v>
      </c>
      <c r="Q41" s="64">
        <f t="shared" si="1"/>
        <v>0.74662698199984989</v>
      </c>
    </row>
    <row r="42" spans="1:17">
      <c r="A42" s="15" t="s">
        <v>147</v>
      </c>
      <c r="B42" s="5" t="s">
        <v>15</v>
      </c>
      <c r="C42" s="5" t="s">
        <v>129</v>
      </c>
      <c r="D42" s="7" t="s">
        <v>130</v>
      </c>
      <c r="E42" s="56">
        <v>-9.9265799999999995</v>
      </c>
      <c r="F42" s="56">
        <v>-66.966781999999995</v>
      </c>
      <c r="G42" s="52">
        <v>123</v>
      </c>
      <c r="H42" s="7">
        <v>1</v>
      </c>
      <c r="I42" s="23" t="s">
        <v>131</v>
      </c>
      <c r="J42" s="57" t="s">
        <v>279</v>
      </c>
      <c r="K42" s="51" t="s">
        <v>284</v>
      </c>
      <c r="L42" s="60" t="s">
        <v>290</v>
      </c>
      <c r="M42" s="62"/>
      <c r="N42" s="51">
        <f t="shared" si="0"/>
        <v>1575142</v>
      </c>
      <c r="O42" s="51">
        <v>1168550</v>
      </c>
      <c r="P42" s="51">
        <v>406592</v>
      </c>
      <c r="Q42" s="64">
        <f t="shared" si="1"/>
        <v>0.74186962191345285</v>
      </c>
    </row>
    <row r="43" spans="1:17">
      <c r="A43" s="15" t="s">
        <v>135</v>
      </c>
      <c r="B43" s="5" t="s">
        <v>15</v>
      </c>
      <c r="C43" s="5" t="s">
        <v>129</v>
      </c>
      <c r="D43" s="7" t="s">
        <v>130</v>
      </c>
      <c r="E43" s="56">
        <v>-9.9265799999999995</v>
      </c>
      <c r="F43" s="56">
        <v>-66.966781999999995</v>
      </c>
      <c r="G43" s="52">
        <v>123</v>
      </c>
      <c r="H43" s="7">
        <v>1</v>
      </c>
      <c r="I43" s="23" t="s">
        <v>131</v>
      </c>
      <c r="J43" s="57" t="s">
        <v>279</v>
      </c>
      <c r="K43" s="51" t="s">
        <v>284</v>
      </c>
      <c r="L43" s="60" t="s">
        <v>290</v>
      </c>
      <c r="M43" s="62"/>
      <c r="N43" s="51">
        <f t="shared" si="0"/>
        <v>2098452</v>
      </c>
      <c r="O43" s="51">
        <v>1324178</v>
      </c>
      <c r="P43" s="51">
        <v>774274</v>
      </c>
      <c r="Q43" s="64">
        <f t="shared" si="1"/>
        <v>0.63102610876970266</v>
      </c>
    </row>
    <row r="44" spans="1:17">
      <c r="A44" s="15" t="s">
        <v>235</v>
      </c>
      <c r="B44" s="5" t="s">
        <v>15</v>
      </c>
      <c r="C44" s="5" t="s">
        <v>16</v>
      </c>
      <c r="D44" s="7" t="s">
        <v>236</v>
      </c>
      <c r="E44" s="32">
        <v>-6.9560380000000004</v>
      </c>
      <c r="F44" s="32">
        <v>-63.090257999999999</v>
      </c>
      <c r="G44" s="54">
        <v>50</v>
      </c>
      <c r="H44" s="7"/>
      <c r="I44" s="23" t="s">
        <v>237</v>
      </c>
      <c r="J44" s="57" t="s">
        <v>278</v>
      </c>
      <c r="K44" s="51" t="s">
        <v>284</v>
      </c>
      <c r="L44" s="60" t="s">
        <v>285</v>
      </c>
      <c r="M44" s="62"/>
      <c r="N44" s="51">
        <f t="shared" si="0"/>
        <v>969968</v>
      </c>
      <c r="O44" s="51">
        <v>585868</v>
      </c>
      <c r="P44" s="51">
        <v>384100</v>
      </c>
      <c r="Q44" s="64">
        <f t="shared" si="1"/>
        <v>0.60400755488840874</v>
      </c>
    </row>
    <row r="45" spans="1:17">
      <c r="A45" s="15" t="s">
        <v>240</v>
      </c>
      <c r="B45" s="5" t="s">
        <v>15</v>
      </c>
      <c r="C45" s="5" t="s">
        <v>16</v>
      </c>
      <c r="D45" s="7" t="s">
        <v>236</v>
      </c>
      <c r="E45" s="32">
        <v>-6.9560380000000004</v>
      </c>
      <c r="F45" s="32">
        <v>-63.090257999999999</v>
      </c>
      <c r="G45" s="54">
        <v>50</v>
      </c>
      <c r="H45" s="7"/>
      <c r="I45" s="23" t="s">
        <v>237</v>
      </c>
      <c r="J45" s="57" t="s">
        <v>278</v>
      </c>
      <c r="K45" s="51" t="s">
        <v>284</v>
      </c>
      <c r="L45" s="60" t="s">
        <v>285</v>
      </c>
      <c r="M45" s="62"/>
      <c r="N45" s="51">
        <f t="shared" si="0"/>
        <v>3744203</v>
      </c>
      <c r="O45" s="51">
        <v>2405931</v>
      </c>
      <c r="P45" s="51">
        <v>1338272</v>
      </c>
      <c r="Q45" s="64">
        <f t="shared" si="1"/>
        <v>0.64257493517311959</v>
      </c>
    </row>
    <row r="46" spans="1:17">
      <c r="A46" s="15" t="s">
        <v>241</v>
      </c>
      <c r="B46" s="5" t="s">
        <v>15</v>
      </c>
      <c r="C46" s="5" t="s">
        <v>16</v>
      </c>
      <c r="D46" s="7" t="s">
        <v>236</v>
      </c>
      <c r="E46" s="32">
        <v>-6.9560380000000004</v>
      </c>
      <c r="F46" s="32">
        <v>-63.090257999999999</v>
      </c>
      <c r="G46" s="54">
        <v>50</v>
      </c>
      <c r="H46" s="7"/>
      <c r="I46" s="23" t="s">
        <v>237</v>
      </c>
      <c r="J46" s="57" t="s">
        <v>278</v>
      </c>
      <c r="K46" s="51" t="s">
        <v>284</v>
      </c>
      <c r="L46" s="60" t="s">
        <v>285</v>
      </c>
      <c r="M46" s="62"/>
      <c r="N46" s="51">
        <f t="shared" si="0"/>
        <v>3497102</v>
      </c>
      <c r="O46" s="51">
        <v>2548013</v>
      </c>
      <c r="P46" s="51">
        <v>949089</v>
      </c>
      <c r="Q46" s="64">
        <f t="shared" si="1"/>
        <v>0.7286070008824449</v>
      </c>
    </row>
    <row r="47" spans="1:17">
      <c r="A47" s="15" t="s">
        <v>242</v>
      </c>
      <c r="B47" s="5" t="s">
        <v>15</v>
      </c>
      <c r="C47" s="5" t="s">
        <v>16</v>
      </c>
      <c r="D47" s="7" t="s">
        <v>236</v>
      </c>
      <c r="E47" s="32">
        <v>-6.9560380000000004</v>
      </c>
      <c r="F47" s="32">
        <v>-63.090257999999999</v>
      </c>
      <c r="G47" s="54">
        <v>50</v>
      </c>
      <c r="H47" s="7"/>
      <c r="I47" s="23" t="s">
        <v>237</v>
      </c>
      <c r="J47" s="57" t="s">
        <v>278</v>
      </c>
      <c r="K47" s="51" t="s">
        <v>284</v>
      </c>
      <c r="L47" s="60" t="s">
        <v>285</v>
      </c>
      <c r="M47" s="62"/>
      <c r="N47" s="51">
        <f t="shared" si="0"/>
        <v>958732</v>
      </c>
      <c r="O47" s="51">
        <v>677626</v>
      </c>
      <c r="P47" s="51">
        <v>281106</v>
      </c>
      <c r="Q47" s="64">
        <f t="shared" si="1"/>
        <v>0.70679397370693786</v>
      </c>
    </row>
    <row r="48" spans="1:17">
      <c r="A48" s="15" t="s">
        <v>243</v>
      </c>
      <c r="B48" s="5" t="s">
        <v>15</v>
      </c>
      <c r="C48" s="5" t="s">
        <v>16</v>
      </c>
      <c r="D48" s="7" t="s">
        <v>236</v>
      </c>
      <c r="E48" s="32">
        <v>-6.9560380000000004</v>
      </c>
      <c r="F48" s="32">
        <v>-63.090257999999999</v>
      </c>
      <c r="G48" s="54">
        <v>50</v>
      </c>
      <c r="H48" s="7"/>
      <c r="I48" s="23" t="s">
        <v>237</v>
      </c>
      <c r="J48" s="57" t="s">
        <v>278</v>
      </c>
      <c r="K48" s="51" t="s">
        <v>284</v>
      </c>
      <c r="L48" s="60" t="s">
        <v>285</v>
      </c>
      <c r="M48" s="62"/>
      <c r="N48" s="51">
        <f t="shared" si="0"/>
        <v>215373</v>
      </c>
      <c r="O48" s="51">
        <v>144870</v>
      </c>
      <c r="P48" s="51">
        <v>70503</v>
      </c>
      <c r="Q48" s="64">
        <f t="shared" si="1"/>
        <v>0.67264698917691634</v>
      </c>
    </row>
    <row r="49" spans="1:17">
      <c r="A49" s="15" t="s">
        <v>246</v>
      </c>
      <c r="B49" s="5" t="s">
        <v>15</v>
      </c>
      <c r="C49" s="5" t="s">
        <v>16</v>
      </c>
      <c r="D49" s="7" t="s">
        <v>236</v>
      </c>
      <c r="E49" s="32">
        <v>-6.9560380000000004</v>
      </c>
      <c r="F49" s="32">
        <v>-63.090257999999999</v>
      </c>
      <c r="G49" s="54">
        <v>50</v>
      </c>
      <c r="H49" s="7"/>
      <c r="I49" s="23" t="s">
        <v>237</v>
      </c>
      <c r="J49" s="57" t="s">
        <v>278</v>
      </c>
      <c r="K49" s="51" t="s">
        <v>284</v>
      </c>
      <c r="L49" s="60" t="s">
        <v>285</v>
      </c>
      <c r="M49" s="62"/>
      <c r="N49" s="51">
        <f t="shared" si="0"/>
        <v>2208911</v>
      </c>
      <c r="O49" s="51">
        <v>1622196</v>
      </c>
      <c r="P49" s="51">
        <v>586715</v>
      </c>
      <c r="Q49" s="64">
        <f t="shared" si="1"/>
        <v>0.73438721614406377</v>
      </c>
    </row>
    <row r="50" spans="1:17">
      <c r="A50" s="15" t="s">
        <v>247</v>
      </c>
      <c r="B50" s="5" t="s">
        <v>15</v>
      </c>
      <c r="C50" s="5" t="s">
        <v>16</v>
      </c>
      <c r="D50" s="7" t="s">
        <v>236</v>
      </c>
      <c r="E50" s="32">
        <v>-6.9560380000000004</v>
      </c>
      <c r="F50" s="32">
        <v>-63.090257999999999</v>
      </c>
      <c r="G50" s="54">
        <v>50</v>
      </c>
      <c r="H50" s="7"/>
      <c r="I50" s="23" t="s">
        <v>237</v>
      </c>
      <c r="J50" s="57" t="s">
        <v>278</v>
      </c>
      <c r="K50" s="51" t="s">
        <v>284</v>
      </c>
      <c r="L50" s="60" t="s">
        <v>285</v>
      </c>
      <c r="M50" s="62"/>
      <c r="N50" s="51">
        <f t="shared" si="0"/>
        <v>5067501</v>
      </c>
      <c r="O50" s="51">
        <v>3799911</v>
      </c>
      <c r="P50" s="51">
        <v>1267590</v>
      </c>
      <c r="Q50" s="64">
        <f t="shared" si="1"/>
        <v>0.7498589541472217</v>
      </c>
    </row>
    <row r="51" spans="1:17">
      <c r="A51" s="15" t="s">
        <v>248</v>
      </c>
      <c r="B51" s="5" t="s">
        <v>15</v>
      </c>
      <c r="C51" s="5" t="s">
        <v>16</v>
      </c>
      <c r="D51" s="7" t="s">
        <v>236</v>
      </c>
      <c r="E51" s="32">
        <v>-6.9560380000000004</v>
      </c>
      <c r="F51" s="32">
        <v>-63.090257999999999</v>
      </c>
      <c r="G51" s="54">
        <v>50</v>
      </c>
      <c r="H51" s="7"/>
      <c r="I51" s="23" t="s">
        <v>237</v>
      </c>
      <c r="J51" s="57" t="s">
        <v>278</v>
      </c>
      <c r="K51" s="51" t="s">
        <v>284</v>
      </c>
      <c r="L51" s="60" t="s">
        <v>285</v>
      </c>
      <c r="M51" s="62"/>
      <c r="N51" s="51">
        <f t="shared" si="0"/>
        <v>1907859</v>
      </c>
      <c r="O51" s="51">
        <v>1301003</v>
      </c>
      <c r="P51" s="51">
        <v>606856</v>
      </c>
      <c r="Q51" s="64">
        <f t="shared" si="1"/>
        <v>0.68191779371536365</v>
      </c>
    </row>
    <row r="52" spans="1:17">
      <c r="A52" s="15" t="s">
        <v>249</v>
      </c>
      <c r="B52" s="5" t="s">
        <v>15</v>
      </c>
      <c r="C52" s="5" t="s">
        <v>16</v>
      </c>
      <c r="D52" s="7" t="s">
        <v>236</v>
      </c>
      <c r="E52" s="32">
        <v>-6.9560380000000004</v>
      </c>
      <c r="F52" s="32">
        <v>-63.090257999999999</v>
      </c>
      <c r="G52" s="54">
        <v>50</v>
      </c>
      <c r="H52" s="7"/>
      <c r="I52" s="23" t="s">
        <v>237</v>
      </c>
      <c r="J52" s="57" t="s">
        <v>278</v>
      </c>
      <c r="K52" s="51" t="s">
        <v>284</v>
      </c>
      <c r="L52" s="60" t="s">
        <v>285</v>
      </c>
      <c r="M52" s="62"/>
      <c r="N52" s="51">
        <f t="shared" si="0"/>
        <v>5052787</v>
      </c>
      <c r="O52" s="51">
        <v>3756593</v>
      </c>
      <c r="P52" s="51">
        <v>1296194</v>
      </c>
      <c r="Q52" s="64">
        <f t="shared" si="1"/>
        <v>0.74346949515188354</v>
      </c>
    </row>
    <row r="53" spans="1:17">
      <c r="A53" s="15" t="s">
        <v>244</v>
      </c>
      <c r="B53" s="5" t="s">
        <v>15</v>
      </c>
      <c r="C53" s="5" t="s">
        <v>16</v>
      </c>
      <c r="D53" s="7" t="s">
        <v>236</v>
      </c>
      <c r="E53" s="32">
        <v>-6.9560380000000004</v>
      </c>
      <c r="F53" s="32">
        <v>-63.090257999999999</v>
      </c>
      <c r="G53" s="54">
        <v>50</v>
      </c>
      <c r="H53" s="7"/>
      <c r="I53" s="23" t="s">
        <v>237</v>
      </c>
      <c r="J53" s="57" t="s">
        <v>278</v>
      </c>
      <c r="K53" s="51" t="s">
        <v>284</v>
      </c>
      <c r="L53" s="60" t="s">
        <v>285</v>
      </c>
      <c r="M53" s="62"/>
      <c r="N53" s="51">
        <f t="shared" si="0"/>
        <v>2221439</v>
      </c>
      <c r="O53" s="51">
        <v>1610388</v>
      </c>
      <c r="P53" s="51">
        <v>611051</v>
      </c>
      <c r="Q53" s="64">
        <f t="shared" si="1"/>
        <v>0.72493010161431393</v>
      </c>
    </row>
    <row r="54" spans="1:17">
      <c r="A54" s="15" t="s">
        <v>245</v>
      </c>
      <c r="B54" s="5" t="s">
        <v>15</v>
      </c>
      <c r="C54" s="5" t="s">
        <v>16</v>
      </c>
      <c r="D54" s="7" t="s">
        <v>236</v>
      </c>
      <c r="E54" s="32">
        <v>-6.9560380000000004</v>
      </c>
      <c r="F54" s="32">
        <v>-63.090257999999999</v>
      </c>
      <c r="G54" s="54">
        <v>50</v>
      </c>
      <c r="H54" s="7"/>
      <c r="I54" s="23" t="s">
        <v>237</v>
      </c>
      <c r="J54" s="57" t="s">
        <v>278</v>
      </c>
      <c r="K54" s="51" t="s">
        <v>284</v>
      </c>
      <c r="L54" s="60" t="s">
        <v>285</v>
      </c>
      <c r="M54" s="62"/>
      <c r="N54" s="51">
        <f t="shared" si="0"/>
        <v>2881092</v>
      </c>
      <c r="O54" s="51">
        <v>2108948</v>
      </c>
      <c r="P54" s="51">
        <v>772144</v>
      </c>
      <c r="Q54" s="64">
        <f t="shared" si="1"/>
        <v>0.73199606260404038</v>
      </c>
    </row>
    <row r="55" spans="1:17">
      <c r="A55" s="15" t="s">
        <v>250</v>
      </c>
      <c r="B55" s="5" t="s">
        <v>15</v>
      </c>
      <c r="C55" s="5" t="s">
        <v>16</v>
      </c>
      <c r="D55" s="7" t="s">
        <v>236</v>
      </c>
      <c r="E55" s="32">
        <v>-6.9560380000000004</v>
      </c>
      <c r="F55" s="32">
        <v>-63.090257999999999</v>
      </c>
      <c r="G55" s="54">
        <v>50</v>
      </c>
      <c r="H55" s="7"/>
      <c r="I55" s="23" t="s">
        <v>237</v>
      </c>
      <c r="J55" s="57" t="s">
        <v>278</v>
      </c>
      <c r="K55" s="51" t="s">
        <v>284</v>
      </c>
      <c r="L55" s="60" t="s">
        <v>285</v>
      </c>
      <c r="M55" s="62"/>
      <c r="N55" s="51">
        <f t="shared" si="0"/>
        <v>2448396</v>
      </c>
      <c r="O55" s="51">
        <v>1749381</v>
      </c>
      <c r="P55" s="51">
        <v>699015</v>
      </c>
      <c r="Q55" s="64">
        <f t="shared" si="1"/>
        <v>0.71450084055030316</v>
      </c>
    </row>
    <row r="56" spans="1:17">
      <c r="A56" s="15" t="s">
        <v>251</v>
      </c>
      <c r="B56" s="5" t="s">
        <v>15</v>
      </c>
      <c r="C56" s="5" t="s">
        <v>16</v>
      </c>
      <c r="D56" s="7" t="s">
        <v>236</v>
      </c>
      <c r="E56" s="32">
        <v>-6.9560380000000004</v>
      </c>
      <c r="F56" s="32">
        <v>-63.090257999999999</v>
      </c>
      <c r="G56" s="54">
        <v>50</v>
      </c>
      <c r="H56" s="7"/>
      <c r="I56" s="23" t="s">
        <v>237</v>
      </c>
      <c r="J56" s="57" t="s">
        <v>278</v>
      </c>
      <c r="K56" s="51" t="s">
        <v>284</v>
      </c>
      <c r="L56" s="60" t="s">
        <v>285</v>
      </c>
      <c r="M56" s="62"/>
      <c r="N56" s="51">
        <f t="shared" si="0"/>
        <v>4766361</v>
      </c>
      <c r="O56" s="51">
        <v>3407199</v>
      </c>
      <c r="P56" s="51">
        <v>1359162</v>
      </c>
      <c r="Q56" s="64">
        <f t="shared" si="1"/>
        <v>0.71484283292851714</v>
      </c>
    </row>
    <row r="57" spans="1:17">
      <c r="A57" s="15" t="s">
        <v>189</v>
      </c>
      <c r="B57" s="5" t="s">
        <v>15</v>
      </c>
      <c r="C57" s="5" t="s">
        <v>16</v>
      </c>
      <c r="D57" s="7" t="s">
        <v>190</v>
      </c>
      <c r="E57" s="56">
        <v>-7.3666799999999997</v>
      </c>
      <c r="F57" s="56">
        <v>-64.666416999999996</v>
      </c>
      <c r="G57" s="52">
        <v>65</v>
      </c>
      <c r="H57" s="7">
        <v>4</v>
      </c>
      <c r="I57" s="23">
        <v>42218</v>
      </c>
      <c r="J57" s="57" t="s">
        <v>278</v>
      </c>
      <c r="K57" s="51" t="s">
        <v>284</v>
      </c>
      <c r="L57" s="60" t="s">
        <v>285</v>
      </c>
      <c r="M57" s="62"/>
      <c r="N57" s="51">
        <f t="shared" si="0"/>
        <v>2934649</v>
      </c>
      <c r="O57" s="51">
        <v>2163288</v>
      </c>
      <c r="P57" s="51">
        <v>771361</v>
      </c>
      <c r="Q57" s="64">
        <f t="shared" si="1"/>
        <v>0.73715391517009354</v>
      </c>
    </row>
    <row r="58" spans="1:17">
      <c r="A58" s="15" t="s">
        <v>192</v>
      </c>
      <c r="B58" s="5" t="s">
        <v>15</v>
      </c>
      <c r="C58" s="5" t="s">
        <v>16</v>
      </c>
      <c r="D58" s="7" t="s">
        <v>190</v>
      </c>
      <c r="E58" s="56">
        <v>-7.3666799999999997</v>
      </c>
      <c r="F58" s="56">
        <v>-64.666416999999996</v>
      </c>
      <c r="G58" s="52">
        <v>65</v>
      </c>
      <c r="H58" s="7">
        <v>4</v>
      </c>
      <c r="I58" s="23">
        <v>42218</v>
      </c>
      <c r="J58" s="57" t="s">
        <v>278</v>
      </c>
      <c r="K58" s="51" t="s">
        <v>284</v>
      </c>
      <c r="L58" s="60" t="s">
        <v>285</v>
      </c>
      <c r="M58" s="62"/>
      <c r="N58" s="51">
        <f t="shared" si="0"/>
        <v>614779</v>
      </c>
      <c r="O58" s="51">
        <v>439656</v>
      </c>
      <c r="P58" s="51">
        <v>175123</v>
      </c>
      <c r="Q58" s="64">
        <f t="shared" si="1"/>
        <v>0.71514479186829738</v>
      </c>
    </row>
    <row r="59" spans="1:17">
      <c r="A59" s="15" t="s">
        <v>193</v>
      </c>
      <c r="B59" s="5" t="s">
        <v>15</v>
      </c>
      <c r="C59" s="5" t="s">
        <v>16</v>
      </c>
      <c r="D59" s="7" t="s">
        <v>190</v>
      </c>
      <c r="E59" s="56">
        <v>-7.3666799999999997</v>
      </c>
      <c r="F59" s="56">
        <v>-64.666416999999996</v>
      </c>
      <c r="G59" s="52">
        <v>65</v>
      </c>
      <c r="H59" s="7">
        <v>4</v>
      </c>
      <c r="I59" s="23">
        <v>42218</v>
      </c>
      <c r="J59" s="57" t="s">
        <v>278</v>
      </c>
      <c r="K59" s="51" t="s">
        <v>284</v>
      </c>
      <c r="L59" s="60" t="s">
        <v>285</v>
      </c>
      <c r="M59" s="62"/>
      <c r="N59" s="51">
        <f t="shared" si="0"/>
        <v>3150368</v>
      </c>
      <c r="O59" s="51">
        <v>2330190</v>
      </c>
      <c r="P59" s="51">
        <v>820178</v>
      </c>
      <c r="Q59" s="64">
        <f t="shared" si="1"/>
        <v>0.73965644648498208</v>
      </c>
    </row>
    <row r="60" spans="1:17">
      <c r="A60" s="15" t="s">
        <v>194</v>
      </c>
      <c r="B60" s="5" t="s">
        <v>15</v>
      </c>
      <c r="C60" s="5" t="s">
        <v>16</v>
      </c>
      <c r="D60" s="7" t="s">
        <v>190</v>
      </c>
      <c r="E60" s="56">
        <v>-7.3666799999999997</v>
      </c>
      <c r="F60" s="56">
        <v>-64.666416999999996</v>
      </c>
      <c r="G60" s="52">
        <v>65</v>
      </c>
      <c r="H60" s="7">
        <v>4</v>
      </c>
      <c r="I60" s="23">
        <v>42218</v>
      </c>
      <c r="J60" s="57" t="s">
        <v>278</v>
      </c>
      <c r="K60" s="51" t="s">
        <v>284</v>
      </c>
      <c r="L60" s="60" t="s">
        <v>285</v>
      </c>
      <c r="M60" s="62"/>
      <c r="N60" s="51">
        <f t="shared" si="0"/>
        <v>2538639</v>
      </c>
      <c r="O60" s="51">
        <v>1878246</v>
      </c>
      <c r="P60" s="51">
        <v>660393</v>
      </c>
      <c r="Q60" s="64">
        <f t="shared" si="1"/>
        <v>0.73986336773365569</v>
      </c>
    </row>
    <row r="61" spans="1:17">
      <c r="A61" s="15" t="s">
        <v>195</v>
      </c>
      <c r="B61" s="5" t="s">
        <v>15</v>
      </c>
      <c r="C61" s="5" t="s">
        <v>16</v>
      </c>
      <c r="D61" s="7" t="s">
        <v>190</v>
      </c>
      <c r="E61" s="56">
        <v>-7.3666799999999997</v>
      </c>
      <c r="F61" s="56">
        <v>-64.666416999999996</v>
      </c>
      <c r="G61" s="52">
        <v>65</v>
      </c>
      <c r="H61" s="7">
        <v>4</v>
      </c>
      <c r="I61" s="23">
        <v>42218</v>
      </c>
      <c r="J61" s="57" t="s">
        <v>278</v>
      </c>
      <c r="K61" s="51" t="s">
        <v>284</v>
      </c>
      <c r="L61" s="60" t="s">
        <v>285</v>
      </c>
      <c r="M61" s="62"/>
      <c r="N61" s="51">
        <f t="shared" si="0"/>
        <v>2484671</v>
      </c>
      <c r="O61" s="51">
        <v>1841373</v>
      </c>
      <c r="P61" s="51">
        <v>643298</v>
      </c>
      <c r="Q61" s="64">
        <f t="shared" si="1"/>
        <v>0.74109328760226201</v>
      </c>
    </row>
    <row r="62" spans="1:17">
      <c r="A62" s="15" t="s">
        <v>196</v>
      </c>
      <c r="B62" s="5" t="s">
        <v>15</v>
      </c>
      <c r="C62" s="5" t="s">
        <v>16</v>
      </c>
      <c r="D62" s="7" t="s">
        <v>190</v>
      </c>
      <c r="E62" s="56">
        <v>-7.3666799999999997</v>
      </c>
      <c r="F62" s="56">
        <v>-64.666416999999996</v>
      </c>
      <c r="G62" s="52">
        <v>65</v>
      </c>
      <c r="H62" s="7">
        <v>4</v>
      </c>
      <c r="I62" s="23">
        <v>42218</v>
      </c>
      <c r="J62" s="57" t="s">
        <v>278</v>
      </c>
      <c r="K62" s="51" t="s">
        <v>284</v>
      </c>
      <c r="L62" s="60" t="s">
        <v>285</v>
      </c>
      <c r="M62" s="62"/>
      <c r="N62" s="51">
        <f t="shared" si="0"/>
        <v>3391944</v>
      </c>
      <c r="O62" s="51">
        <v>2522110</v>
      </c>
      <c r="P62" s="51">
        <v>869834</v>
      </c>
      <c r="Q62" s="64">
        <f t="shared" si="1"/>
        <v>0.74355885592450821</v>
      </c>
    </row>
    <row r="63" spans="1:17">
      <c r="A63" s="15" t="s">
        <v>197</v>
      </c>
      <c r="B63" s="5" t="s">
        <v>15</v>
      </c>
      <c r="C63" s="5" t="s">
        <v>16</v>
      </c>
      <c r="D63" s="7" t="s">
        <v>190</v>
      </c>
      <c r="E63" s="56">
        <v>-7.3666799999999997</v>
      </c>
      <c r="F63" s="56">
        <v>-64.666416999999996</v>
      </c>
      <c r="G63" s="52">
        <v>65</v>
      </c>
      <c r="H63" s="7">
        <v>4</v>
      </c>
      <c r="I63" s="23">
        <v>42218</v>
      </c>
      <c r="J63" s="57" t="s">
        <v>278</v>
      </c>
      <c r="K63" s="51" t="s">
        <v>284</v>
      </c>
      <c r="L63" s="60" t="s">
        <v>285</v>
      </c>
      <c r="M63" s="62"/>
      <c r="N63" s="51">
        <f t="shared" si="0"/>
        <v>3599455</v>
      </c>
      <c r="O63" s="51">
        <v>2520298</v>
      </c>
      <c r="P63" s="51">
        <v>1079157</v>
      </c>
      <c r="Q63" s="64">
        <f t="shared" si="1"/>
        <v>0.70018877857897932</v>
      </c>
    </row>
    <row r="64" spans="1:17">
      <c r="A64" s="15" t="s">
        <v>198</v>
      </c>
      <c r="B64" s="5" t="s">
        <v>15</v>
      </c>
      <c r="C64" s="5" t="s">
        <v>16</v>
      </c>
      <c r="D64" s="7" t="s">
        <v>190</v>
      </c>
      <c r="E64" s="56">
        <v>-7.3666799999999997</v>
      </c>
      <c r="F64" s="56">
        <v>-64.666416999999996</v>
      </c>
      <c r="G64" s="52">
        <v>65</v>
      </c>
      <c r="H64" s="7">
        <v>4</v>
      </c>
      <c r="I64" s="23">
        <v>42218</v>
      </c>
      <c r="J64" s="57" t="s">
        <v>278</v>
      </c>
      <c r="K64" s="51" t="s">
        <v>284</v>
      </c>
      <c r="L64" s="60" t="s">
        <v>285</v>
      </c>
      <c r="M64" s="62"/>
      <c r="N64" s="51">
        <f t="shared" si="0"/>
        <v>2666605</v>
      </c>
      <c r="O64" s="51">
        <v>1915304</v>
      </c>
      <c r="P64" s="51">
        <v>751301</v>
      </c>
      <c r="Q64" s="64">
        <f t="shared" si="1"/>
        <v>0.71825560966097346</v>
      </c>
    </row>
    <row r="65" spans="1:17">
      <c r="A65" s="15" t="s">
        <v>199</v>
      </c>
      <c r="B65" s="5" t="s">
        <v>15</v>
      </c>
      <c r="C65" s="5" t="s">
        <v>16</v>
      </c>
      <c r="D65" s="7" t="s">
        <v>190</v>
      </c>
      <c r="E65" s="56">
        <v>-7.3666799999999997</v>
      </c>
      <c r="F65" s="56">
        <v>-64.666416999999996</v>
      </c>
      <c r="G65" s="52">
        <v>65</v>
      </c>
      <c r="H65" s="7">
        <v>4</v>
      </c>
      <c r="I65" s="23">
        <v>42218</v>
      </c>
      <c r="J65" s="57" t="s">
        <v>278</v>
      </c>
      <c r="K65" s="51" t="s">
        <v>284</v>
      </c>
      <c r="L65" s="60" t="s">
        <v>285</v>
      </c>
      <c r="M65" s="62"/>
      <c r="N65" s="51">
        <f t="shared" si="0"/>
        <v>2361843</v>
      </c>
      <c r="O65" s="51">
        <v>1747335</v>
      </c>
      <c r="P65" s="51">
        <v>614508</v>
      </c>
      <c r="Q65" s="64">
        <f t="shared" si="1"/>
        <v>0.73981843839747186</v>
      </c>
    </row>
    <row r="66" spans="1:17">
      <c r="A66" s="15" t="s">
        <v>200</v>
      </c>
      <c r="B66" s="5" t="s">
        <v>15</v>
      </c>
      <c r="C66" s="5" t="s">
        <v>16</v>
      </c>
      <c r="D66" s="7" t="s">
        <v>190</v>
      </c>
      <c r="E66" s="56">
        <v>-7.3666799999999997</v>
      </c>
      <c r="F66" s="56">
        <v>-64.666416999999996</v>
      </c>
      <c r="G66" s="52">
        <v>65</v>
      </c>
      <c r="H66" s="7">
        <v>4</v>
      </c>
      <c r="I66" s="23">
        <v>42218</v>
      </c>
      <c r="J66" s="57" t="s">
        <v>278</v>
      </c>
      <c r="K66" s="51" t="s">
        <v>284</v>
      </c>
      <c r="L66" s="60" t="s">
        <v>285</v>
      </c>
      <c r="M66" s="62"/>
      <c r="N66" s="51">
        <f t="shared" si="0"/>
        <v>1527313</v>
      </c>
      <c r="O66" s="51">
        <v>968138</v>
      </c>
      <c r="P66" s="51">
        <v>559175</v>
      </c>
      <c r="Q66" s="64">
        <f t="shared" si="1"/>
        <v>0.63388316605699024</v>
      </c>
    </row>
    <row r="67" spans="1:17">
      <c r="A67" s="15" t="s">
        <v>201</v>
      </c>
      <c r="B67" s="5" t="s">
        <v>15</v>
      </c>
      <c r="C67" s="5" t="s">
        <v>16</v>
      </c>
      <c r="D67" s="7" t="s">
        <v>190</v>
      </c>
      <c r="E67" s="56">
        <v>-7.3666799999999997</v>
      </c>
      <c r="F67" s="56">
        <v>-64.666416999999996</v>
      </c>
      <c r="G67" s="52">
        <v>65</v>
      </c>
      <c r="H67" s="7">
        <v>4</v>
      </c>
      <c r="I67" s="23">
        <v>42218</v>
      </c>
      <c r="J67" s="57" t="s">
        <v>278</v>
      </c>
      <c r="K67" s="51" t="s">
        <v>284</v>
      </c>
      <c r="L67" s="60" t="s">
        <v>285</v>
      </c>
      <c r="M67" s="62"/>
      <c r="N67" s="51">
        <f t="shared" ref="N67:N130" si="2">SUM(O67:P67)</f>
        <v>751801</v>
      </c>
      <c r="O67" s="51">
        <v>558409</v>
      </c>
      <c r="P67" s="51">
        <v>193392</v>
      </c>
      <c r="Q67" s="64">
        <f t="shared" ref="Q67:Q130" si="3">O67/N67</f>
        <v>0.74276171486869536</v>
      </c>
    </row>
    <row r="68" spans="1:17">
      <c r="A68" s="15" t="s">
        <v>202</v>
      </c>
      <c r="B68" s="5" t="s">
        <v>15</v>
      </c>
      <c r="C68" s="5" t="s">
        <v>16</v>
      </c>
      <c r="D68" s="7" t="s">
        <v>190</v>
      </c>
      <c r="E68" s="56">
        <v>-7.3666799999999997</v>
      </c>
      <c r="F68" s="56">
        <v>-64.666416999999996</v>
      </c>
      <c r="G68" s="52">
        <v>65</v>
      </c>
      <c r="H68" s="7">
        <v>4</v>
      </c>
      <c r="I68" s="23">
        <v>42218</v>
      </c>
      <c r="J68" s="57" t="s">
        <v>278</v>
      </c>
      <c r="K68" s="51" t="s">
        <v>284</v>
      </c>
      <c r="L68" s="60" t="s">
        <v>285</v>
      </c>
      <c r="M68" s="62"/>
      <c r="N68" s="51">
        <f t="shared" si="2"/>
        <v>3849603</v>
      </c>
      <c r="O68" s="51">
        <v>2812767</v>
      </c>
      <c r="P68" s="51">
        <v>1036836</v>
      </c>
      <c r="Q68" s="64">
        <f t="shared" si="3"/>
        <v>0.73066417498116043</v>
      </c>
    </row>
    <row r="69" spans="1:17">
      <c r="A69" s="15" t="s">
        <v>203</v>
      </c>
      <c r="B69" s="5" t="s">
        <v>15</v>
      </c>
      <c r="C69" s="5" t="s">
        <v>16</v>
      </c>
      <c r="D69" s="7" t="s">
        <v>190</v>
      </c>
      <c r="E69" s="56">
        <v>-7.3666799999999997</v>
      </c>
      <c r="F69" s="56">
        <v>-64.666416999999996</v>
      </c>
      <c r="G69" s="52">
        <v>65</v>
      </c>
      <c r="H69" s="7">
        <v>4</v>
      </c>
      <c r="I69" s="23">
        <v>42218</v>
      </c>
      <c r="J69" s="57" t="s">
        <v>278</v>
      </c>
      <c r="K69" s="51" t="s">
        <v>284</v>
      </c>
      <c r="L69" s="60" t="s">
        <v>285</v>
      </c>
      <c r="M69" s="62"/>
      <c r="N69" s="51">
        <f t="shared" si="2"/>
        <v>4458460</v>
      </c>
      <c r="O69" s="51">
        <v>3342136</v>
      </c>
      <c r="P69" s="51">
        <v>1116324</v>
      </c>
      <c r="Q69" s="64">
        <f t="shared" si="3"/>
        <v>0.74961668378767554</v>
      </c>
    </row>
    <row r="70" spans="1:17">
      <c r="A70" s="15" t="s">
        <v>252</v>
      </c>
      <c r="B70" s="5" t="s">
        <v>15</v>
      </c>
      <c r="C70" s="5" t="s">
        <v>16</v>
      </c>
      <c r="D70" s="7" t="s">
        <v>253</v>
      </c>
      <c r="E70" s="32">
        <v>-3.07098</v>
      </c>
      <c r="F70" s="32">
        <v>-59.118226</v>
      </c>
      <c r="G70" s="54">
        <v>45</v>
      </c>
      <c r="H70" s="7"/>
      <c r="I70" s="23" t="s">
        <v>254</v>
      </c>
      <c r="J70" s="57" t="s">
        <v>277</v>
      </c>
      <c r="K70" s="51" t="s">
        <v>282</v>
      </c>
      <c r="L70" s="60" t="s">
        <v>283</v>
      </c>
      <c r="M70" s="62"/>
      <c r="N70" s="51">
        <f t="shared" si="2"/>
        <v>4299177</v>
      </c>
      <c r="O70" s="51">
        <v>3042793</v>
      </c>
      <c r="P70" s="51">
        <v>1256384</v>
      </c>
      <c r="Q70" s="64">
        <f t="shared" si="3"/>
        <v>0.70776174137515158</v>
      </c>
    </row>
    <row r="71" spans="1:17">
      <c r="A71" s="15" t="s">
        <v>258</v>
      </c>
      <c r="B71" s="5" t="s">
        <v>15</v>
      </c>
      <c r="C71" s="5" t="s">
        <v>16</v>
      </c>
      <c r="D71" s="7" t="s">
        <v>253</v>
      </c>
      <c r="E71" s="32">
        <v>-3.07098</v>
      </c>
      <c r="F71" s="32">
        <v>-59.118226</v>
      </c>
      <c r="G71" s="54">
        <v>45</v>
      </c>
      <c r="H71" s="7"/>
      <c r="I71" s="23" t="s">
        <v>254</v>
      </c>
      <c r="J71" s="57" t="s">
        <v>277</v>
      </c>
      <c r="K71" s="51" t="s">
        <v>282</v>
      </c>
      <c r="L71" s="60" t="s">
        <v>283</v>
      </c>
      <c r="M71" s="62"/>
      <c r="N71" s="51">
        <f t="shared" si="2"/>
        <v>1339886</v>
      </c>
      <c r="O71" s="51">
        <v>926570</v>
      </c>
      <c r="P71" s="51">
        <v>413316</v>
      </c>
      <c r="Q71" s="64">
        <f t="shared" si="3"/>
        <v>0.6915289808237417</v>
      </c>
    </row>
    <row r="72" spans="1:17">
      <c r="A72" s="15" t="s">
        <v>255</v>
      </c>
      <c r="B72" s="5" t="s">
        <v>15</v>
      </c>
      <c r="C72" s="5" t="s">
        <v>16</v>
      </c>
      <c r="D72" s="7" t="s">
        <v>253</v>
      </c>
      <c r="E72" s="32">
        <v>-3.07098</v>
      </c>
      <c r="F72" s="32">
        <v>-59.118226</v>
      </c>
      <c r="G72" s="54">
        <v>45</v>
      </c>
      <c r="H72" s="7"/>
      <c r="I72" s="23" t="s">
        <v>254</v>
      </c>
      <c r="J72" s="57" t="s">
        <v>277</v>
      </c>
      <c r="K72" s="51" t="s">
        <v>282</v>
      </c>
      <c r="L72" s="60" t="s">
        <v>283</v>
      </c>
      <c r="M72" s="62"/>
      <c r="N72" s="51">
        <f t="shared" si="2"/>
        <v>3291958</v>
      </c>
      <c r="O72" s="51">
        <v>2435805</v>
      </c>
      <c r="P72" s="51">
        <v>856153</v>
      </c>
      <c r="Q72" s="64">
        <f t="shared" si="3"/>
        <v>0.73992590427945926</v>
      </c>
    </row>
    <row r="73" spans="1:17">
      <c r="A73" s="15" t="s">
        <v>256</v>
      </c>
      <c r="B73" s="5" t="s">
        <v>15</v>
      </c>
      <c r="C73" s="5" t="s">
        <v>16</v>
      </c>
      <c r="D73" s="7" t="s">
        <v>253</v>
      </c>
      <c r="E73" s="32">
        <v>-3.07098</v>
      </c>
      <c r="F73" s="32">
        <v>-59.118226</v>
      </c>
      <c r="G73" s="54">
        <v>45</v>
      </c>
      <c r="H73" s="7"/>
      <c r="I73" s="23" t="s">
        <v>254</v>
      </c>
      <c r="J73" s="57" t="s">
        <v>277</v>
      </c>
      <c r="K73" s="51" t="s">
        <v>282</v>
      </c>
      <c r="L73" s="60" t="s">
        <v>283</v>
      </c>
      <c r="M73" s="62"/>
      <c r="N73" s="51">
        <f t="shared" si="2"/>
        <v>3394551</v>
      </c>
      <c r="O73" s="51">
        <v>2376915</v>
      </c>
      <c r="P73" s="51">
        <v>1017636</v>
      </c>
      <c r="Q73" s="64">
        <f t="shared" si="3"/>
        <v>0.70021484431961689</v>
      </c>
    </row>
    <row r="74" spans="1:17">
      <c r="A74" s="15" t="s">
        <v>257</v>
      </c>
      <c r="B74" s="5" t="s">
        <v>15</v>
      </c>
      <c r="C74" s="5" t="s">
        <v>16</v>
      </c>
      <c r="D74" s="7" t="s">
        <v>253</v>
      </c>
      <c r="E74" s="32">
        <v>-3.07098</v>
      </c>
      <c r="F74" s="32">
        <v>-59.118226</v>
      </c>
      <c r="G74" s="54">
        <v>45</v>
      </c>
      <c r="H74" s="7"/>
      <c r="I74" s="23" t="s">
        <v>254</v>
      </c>
      <c r="J74" s="57" t="s">
        <v>277</v>
      </c>
      <c r="K74" s="51" t="s">
        <v>282</v>
      </c>
      <c r="L74" s="60" t="s">
        <v>283</v>
      </c>
      <c r="M74" s="62"/>
      <c r="N74" s="51">
        <f t="shared" si="2"/>
        <v>1849869</v>
      </c>
      <c r="O74" s="51">
        <v>1328759</v>
      </c>
      <c r="P74" s="51">
        <v>521110</v>
      </c>
      <c r="Q74" s="64">
        <f t="shared" si="3"/>
        <v>0.71829897144068044</v>
      </c>
    </row>
    <row r="75" spans="1:17">
      <c r="A75" s="15" t="s">
        <v>259</v>
      </c>
      <c r="B75" s="5" t="s">
        <v>15</v>
      </c>
      <c r="C75" s="5" t="s">
        <v>16</v>
      </c>
      <c r="D75" s="7" t="s">
        <v>253</v>
      </c>
      <c r="E75" s="32">
        <v>-3.07098</v>
      </c>
      <c r="F75" s="32">
        <v>-59.118226</v>
      </c>
      <c r="G75" s="54">
        <v>45</v>
      </c>
      <c r="H75" s="7"/>
      <c r="I75" s="23" t="s">
        <v>254</v>
      </c>
      <c r="J75" s="57" t="s">
        <v>277</v>
      </c>
      <c r="K75" s="51" t="s">
        <v>282</v>
      </c>
      <c r="L75" s="60" t="s">
        <v>283</v>
      </c>
      <c r="M75" s="62"/>
      <c r="N75" s="51">
        <f t="shared" si="2"/>
        <v>4213810</v>
      </c>
      <c r="O75" s="51">
        <v>2867831</v>
      </c>
      <c r="P75" s="51">
        <v>1345979</v>
      </c>
      <c r="Q75" s="64">
        <f t="shared" si="3"/>
        <v>0.68057909587760246</v>
      </c>
    </row>
    <row r="76" spans="1:17">
      <c r="A76" s="15" t="s">
        <v>260</v>
      </c>
      <c r="B76" s="5" t="s">
        <v>15</v>
      </c>
      <c r="C76" s="5" t="s">
        <v>16</v>
      </c>
      <c r="D76" s="7" t="s">
        <v>253</v>
      </c>
      <c r="E76" s="32">
        <v>-3.07098</v>
      </c>
      <c r="F76" s="32">
        <v>-59.118226</v>
      </c>
      <c r="G76" s="54">
        <v>45</v>
      </c>
      <c r="H76" s="7"/>
      <c r="I76" s="23" t="s">
        <v>254</v>
      </c>
      <c r="J76" s="57" t="s">
        <v>277</v>
      </c>
      <c r="K76" s="51" t="s">
        <v>282</v>
      </c>
      <c r="L76" s="60" t="s">
        <v>283</v>
      </c>
      <c r="M76" s="62"/>
      <c r="N76" s="51">
        <f t="shared" si="2"/>
        <v>4325198</v>
      </c>
      <c r="O76" s="51">
        <v>3107223</v>
      </c>
      <c r="P76" s="51">
        <v>1217975</v>
      </c>
      <c r="Q76" s="64">
        <f t="shared" si="3"/>
        <v>0.71840017497464859</v>
      </c>
    </row>
    <row r="77" spans="1:17">
      <c r="A77" s="15" t="s">
        <v>261</v>
      </c>
      <c r="B77" s="5" t="s">
        <v>15</v>
      </c>
      <c r="C77" s="5" t="s">
        <v>16</v>
      </c>
      <c r="D77" s="7" t="s">
        <v>253</v>
      </c>
      <c r="E77" s="32">
        <v>-3.07098</v>
      </c>
      <c r="F77" s="32">
        <v>-59.118226</v>
      </c>
      <c r="G77" s="54">
        <v>45</v>
      </c>
      <c r="H77" s="7"/>
      <c r="I77" s="23" t="s">
        <v>254</v>
      </c>
      <c r="J77" s="57" t="s">
        <v>277</v>
      </c>
      <c r="K77" s="51" t="s">
        <v>282</v>
      </c>
      <c r="L77" s="60" t="s">
        <v>283</v>
      </c>
      <c r="M77" s="62"/>
      <c r="N77" s="51">
        <f t="shared" si="2"/>
        <v>3946570</v>
      </c>
      <c r="O77" s="51">
        <v>2791987</v>
      </c>
      <c r="P77" s="51">
        <v>1154583</v>
      </c>
      <c r="Q77" s="64">
        <f t="shared" si="3"/>
        <v>0.707446466171891</v>
      </c>
    </row>
    <row r="78" spans="1:17">
      <c r="A78" s="15" t="s">
        <v>262</v>
      </c>
      <c r="B78" s="5" t="s">
        <v>15</v>
      </c>
      <c r="C78" s="5" t="s">
        <v>16</v>
      </c>
      <c r="D78" s="7" t="s">
        <v>253</v>
      </c>
      <c r="E78" s="32">
        <v>-3.07098</v>
      </c>
      <c r="F78" s="32">
        <v>-59.118226</v>
      </c>
      <c r="G78" s="54">
        <v>45</v>
      </c>
      <c r="H78" s="7"/>
      <c r="I78" s="23" t="s">
        <v>254</v>
      </c>
      <c r="J78" s="57" t="s">
        <v>277</v>
      </c>
      <c r="K78" s="51" t="s">
        <v>282</v>
      </c>
      <c r="L78" s="60" t="s">
        <v>283</v>
      </c>
      <c r="M78" s="62"/>
      <c r="N78" s="51">
        <f t="shared" si="2"/>
        <v>4922610</v>
      </c>
      <c r="O78" s="51">
        <v>3485099</v>
      </c>
      <c r="P78" s="51">
        <v>1437511</v>
      </c>
      <c r="Q78" s="64">
        <f t="shared" si="3"/>
        <v>0.70797788165221298</v>
      </c>
    </row>
    <row r="79" spans="1:17">
      <c r="A79" s="15" t="s">
        <v>263</v>
      </c>
      <c r="B79" s="5" t="s">
        <v>15</v>
      </c>
      <c r="C79" s="5" t="s">
        <v>16</v>
      </c>
      <c r="D79" s="7" t="s">
        <v>253</v>
      </c>
      <c r="E79" s="32">
        <v>-3.07098</v>
      </c>
      <c r="F79" s="32">
        <v>-59.118226</v>
      </c>
      <c r="G79" s="54">
        <v>45</v>
      </c>
      <c r="H79" s="7"/>
      <c r="I79" s="23" t="s">
        <v>254</v>
      </c>
      <c r="J79" s="57" t="s">
        <v>277</v>
      </c>
      <c r="K79" s="51" t="s">
        <v>282</v>
      </c>
      <c r="L79" s="60" t="s">
        <v>283</v>
      </c>
      <c r="M79" s="62"/>
      <c r="N79" s="51">
        <f t="shared" si="2"/>
        <v>4222730</v>
      </c>
      <c r="O79" s="51">
        <v>2861890</v>
      </c>
      <c r="P79" s="51">
        <v>1360840</v>
      </c>
      <c r="Q79" s="64">
        <f t="shared" si="3"/>
        <v>0.67773454613484641</v>
      </c>
    </row>
    <row r="80" spans="1:17">
      <c r="A80" s="15" t="s">
        <v>264</v>
      </c>
      <c r="B80" s="5" t="s">
        <v>15</v>
      </c>
      <c r="C80" s="5" t="s">
        <v>16</v>
      </c>
      <c r="D80" s="7" t="s">
        <v>253</v>
      </c>
      <c r="E80" s="32">
        <v>-3.07098</v>
      </c>
      <c r="F80" s="32">
        <v>-59.118226</v>
      </c>
      <c r="G80" s="54">
        <v>45</v>
      </c>
      <c r="H80" s="7"/>
      <c r="I80" s="23" t="s">
        <v>254</v>
      </c>
      <c r="J80" s="57" t="s">
        <v>277</v>
      </c>
      <c r="K80" s="51" t="s">
        <v>282</v>
      </c>
      <c r="L80" s="60" t="s">
        <v>283</v>
      </c>
      <c r="M80" s="62"/>
      <c r="N80" s="51">
        <f t="shared" si="2"/>
        <v>2953266</v>
      </c>
      <c r="O80" s="51">
        <v>2063627</v>
      </c>
      <c r="P80" s="51">
        <v>889639</v>
      </c>
      <c r="Q80" s="64">
        <f t="shared" si="3"/>
        <v>0.69876096497911122</v>
      </c>
    </row>
    <row r="81" spans="1:17">
      <c r="A81" s="15" t="s">
        <v>265</v>
      </c>
      <c r="B81" s="5" t="s">
        <v>15</v>
      </c>
      <c r="C81" s="5" t="s">
        <v>16</v>
      </c>
      <c r="D81" s="7" t="s">
        <v>253</v>
      </c>
      <c r="E81" s="32">
        <v>-3.07098</v>
      </c>
      <c r="F81" s="32">
        <v>-59.118226</v>
      </c>
      <c r="G81" s="54">
        <v>45</v>
      </c>
      <c r="H81" s="7"/>
      <c r="I81" s="23" t="s">
        <v>254</v>
      </c>
      <c r="J81" s="57" t="s">
        <v>277</v>
      </c>
      <c r="K81" s="51" t="s">
        <v>282</v>
      </c>
      <c r="L81" s="60" t="s">
        <v>283</v>
      </c>
      <c r="M81" s="62"/>
      <c r="N81" s="51">
        <f t="shared" si="2"/>
        <v>2693259</v>
      </c>
      <c r="O81" s="51">
        <v>1817156</v>
      </c>
      <c r="P81" s="51">
        <v>876103</v>
      </c>
      <c r="Q81" s="64">
        <f t="shared" si="3"/>
        <v>0.67470525486037547</v>
      </c>
    </row>
    <row r="82" spans="1:17">
      <c r="A82" s="15" t="s">
        <v>266</v>
      </c>
      <c r="B82" s="5" t="s">
        <v>15</v>
      </c>
      <c r="C82" s="5" t="s">
        <v>16</v>
      </c>
      <c r="D82" s="7" t="s">
        <v>253</v>
      </c>
      <c r="E82" s="32">
        <v>-3.07098</v>
      </c>
      <c r="F82" s="32">
        <v>-59.118226</v>
      </c>
      <c r="G82" s="54">
        <v>45</v>
      </c>
      <c r="H82" s="7"/>
      <c r="I82" s="23" t="s">
        <v>254</v>
      </c>
      <c r="J82" s="57" t="s">
        <v>277</v>
      </c>
      <c r="K82" s="51" t="s">
        <v>282</v>
      </c>
      <c r="L82" s="60" t="s">
        <v>283</v>
      </c>
      <c r="M82" s="62"/>
      <c r="N82" s="51">
        <f t="shared" si="2"/>
        <v>587410</v>
      </c>
      <c r="O82" s="51">
        <v>357380</v>
      </c>
      <c r="P82" s="51">
        <v>230030</v>
      </c>
      <c r="Q82" s="64">
        <f t="shared" si="3"/>
        <v>0.60839958461721799</v>
      </c>
    </row>
    <row r="83" spans="1:17">
      <c r="A83" s="4" t="s">
        <v>23</v>
      </c>
      <c r="B83" s="5" t="s">
        <v>15</v>
      </c>
      <c r="C83" s="56" t="s">
        <v>16</v>
      </c>
      <c r="D83" s="7" t="s">
        <v>17</v>
      </c>
      <c r="E83" s="56">
        <v>-3.028</v>
      </c>
      <c r="F83" s="56">
        <v>-59.898780000000002</v>
      </c>
      <c r="G83" s="52">
        <v>104</v>
      </c>
      <c r="H83" s="56">
        <v>1</v>
      </c>
      <c r="I83" s="9">
        <v>42644</v>
      </c>
      <c r="J83" s="57" t="s">
        <v>277</v>
      </c>
      <c r="K83" s="51" t="s">
        <v>282</v>
      </c>
      <c r="L83" s="60" t="s">
        <v>283</v>
      </c>
      <c r="M83" s="62"/>
      <c r="N83" s="51">
        <f t="shared" si="2"/>
        <v>5518507</v>
      </c>
      <c r="O83" s="51">
        <v>4010600</v>
      </c>
      <c r="P83" s="51">
        <v>1507907</v>
      </c>
      <c r="Q83" s="64">
        <f t="shared" si="3"/>
        <v>0.72675453705141624</v>
      </c>
    </row>
    <row r="84" spans="1:17">
      <c r="A84" s="4" t="s">
        <v>24</v>
      </c>
      <c r="B84" s="5" t="s">
        <v>15</v>
      </c>
      <c r="C84" s="56" t="s">
        <v>16</v>
      </c>
      <c r="D84" s="7" t="s">
        <v>17</v>
      </c>
      <c r="E84" s="56">
        <v>-3.028</v>
      </c>
      <c r="F84" s="56">
        <v>-59.898780000000002</v>
      </c>
      <c r="G84" s="52">
        <v>104</v>
      </c>
      <c r="H84" s="56">
        <v>1</v>
      </c>
      <c r="I84" s="9">
        <v>42644</v>
      </c>
      <c r="J84" s="57" t="s">
        <v>277</v>
      </c>
      <c r="K84" s="51" t="s">
        <v>282</v>
      </c>
      <c r="L84" s="60" t="s">
        <v>283</v>
      </c>
      <c r="M84" s="62"/>
      <c r="N84" s="51">
        <f t="shared" si="2"/>
        <v>3181573</v>
      </c>
      <c r="O84" s="51">
        <v>2266269</v>
      </c>
      <c r="P84" s="51">
        <v>915304</v>
      </c>
      <c r="Q84" s="64">
        <f t="shared" si="3"/>
        <v>0.71231086006827438</v>
      </c>
    </row>
    <row r="85" spans="1:17">
      <c r="A85" s="4" t="s">
        <v>25</v>
      </c>
      <c r="B85" s="5" t="s">
        <v>15</v>
      </c>
      <c r="C85" s="56" t="s">
        <v>16</v>
      </c>
      <c r="D85" s="7" t="s">
        <v>17</v>
      </c>
      <c r="E85" s="56">
        <v>-3.028</v>
      </c>
      <c r="F85" s="56">
        <v>-59.898780000000002</v>
      </c>
      <c r="G85" s="52">
        <v>104</v>
      </c>
      <c r="H85" s="56">
        <v>1</v>
      </c>
      <c r="I85" s="9">
        <v>42644</v>
      </c>
      <c r="J85" s="57" t="s">
        <v>277</v>
      </c>
      <c r="K85" s="51" t="s">
        <v>282</v>
      </c>
      <c r="L85" s="60" t="s">
        <v>283</v>
      </c>
      <c r="M85" s="62"/>
      <c r="N85" s="51">
        <f t="shared" si="2"/>
        <v>2729696</v>
      </c>
      <c r="O85" s="51">
        <v>1937387</v>
      </c>
      <c r="P85" s="51">
        <v>792309</v>
      </c>
      <c r="Q85" s="64">
        <f t="shared" si="3"/>
        <v>0.70974460159666131</v>
      </c>
    </row>
    <row r="86" spans="1:17">
      <c r="A86" s="4" t="s">
        <v>14</v>
      </c>
      <c r="B86" s="5" t="s">
        <v>15</v>
      </c>
      <c r="C86" s="56" t="s">
        <v>16</v>
      </c>
      <c r="D86" s="7" t="s">
        <v>17</v>
      </c>
      <c r="E86" s="56">
        <v>-3.028</v>
      </c>
      <c r="F86" s="56">
        <v>-59.898780000000002</v>
      </c>
      <c r="G86" s="52">
        <v>104</v>
      </c>
      <c r="H86" s="56">
        <v>1</v>
      </c>
      <c r="I86" s="9">
        <v>42644</v>
      </c>
      <c r="J86" s="57" t="s">
        <v>277</v>
      </c>
      <c r="K86" s="51" t="s">
        <v>282</v>
      </c>
      <c r="L86" s="60" t="s">
        <v>283</v>
      </c>
      <c r="M86" s="62"/>
      <c r="N86" s="51">
        <f t="shared" si="2"/>
        <v>7050227</v>
      </c>
      <c r="O86" s="51">
        <v>5126157</v>
      </c>
      <c r="P86" s="51">
        <v>1924070</v>
      </c>
      <c r="Q86" s="64">
        <f t="shared" si="3"/>
        <v>0.72709105678441277</v>
      </c>
    </row>
    <row r="87" spans="1:17">
      <c r="A87" s="4" t="s">
        <v>18</v>
      </c>
      <c r="B87" s="5" t="s">
        <v>15</v>
      </c>
      <c r="C87" s="56" t="s">
        <v>16</v>
      </c>
      <c r="D87" s="7" t="s">
        <v>17</v>
      </c>
      <c r="E87" s="56">
        <v>-3.028</v>
      </c>
      <c r="F87" s="56">
        <v>-59.898780000000002</v>
      </c>
      <c r="G87" s="52">
        <v>104</v>
      </c>
      <c r="H87" s="56">
        <v>1</v>
      </c>
      <c r="I87" s="9">
        <v>42644</v>
      </c>
      <c r="J87" s="57" t="s">
        <v>277</v>
      </c>
      <c r="K87" s="51" t="s">
        <v>282</v>
      </c>
      <c r="L87" s="60" t="s">
        <v>283</v>
      </c>
      <c r="M87" s="62"/>
      <c r="N87" s="51">
        <f t="shared" si="2"/>
        <v>1208710</v>
      </c>
      <c r="O87" s="51">
        <v>832669</v>
      </c>
      <c r="P87" s="51">
        <v>376041</v>
      </c>
      <c r="Q87" s="64">
        <f t="shared" si="3"/>
        <v>0.68889063547087392</v>
      </c>
    </row>
    <row r="88" spans="1:17">
      <c r="A88" s="4" t="s">
        <v>26</v>
      </c>
      <c r="B88" s="5" t="s">
        <v>15</v>
      </c>
      <c r="C88" s="56" t="s">
        <v>16</v>
      </c>
      <c r="D88" s="7" t="s">
        <v>17</v>
      </c>
      <c r="E88" s="56">
        <v>-3.028</v>
      </c>
      <c r="F88" s="56">
        <v>-59.898780000000002</v>
      </c>
      <c r="G88" s="52">
        <v>104</v>
      </c>
      <c r="H88" s="56">
        <v>1</v>
      </c>
      <c r="I88" s="9">
        <v>42644</v>
      </c>
      <c r="J88" s="57" t="s">
        <v>277</v>
      </c>
      <c r="K88" s="51" t="s">
        <v>282</v>
      </c>
      <c r="L88" s="60" t="s">
        <v>283</v>
      </c>
      <c r="M88" s="62"/>
      <c r="N88" s="51">
        <f t="shared" si="2"/>
        <v>1682002</v>
      </c>
      <c r="O88" s="51">
        <v>1151182</v>
      </c>
      <c r="P88" s="51">
        <v>530820</v>
      </c>
      <c r="Q88" s="64">
        <f t="shared" si="3"/>
        <v>0.68441179023568344</v>
      </c>
    </row>
    <row r="89" spans="1:17">
      <c r="A89" s="4" t="s">
        <v>27</v>
      </c>
      <c r="B89" s="5" t="s">
        <v>15</v>
      </c>
      <c r="C89" s="56" t="s">
        <v>16</v>
      </c>
      <c r="D89" s="7" t="s">
        <v>17</v>
      </c>
      <c r="E89" s="56">
        <v>-3.028</v>
      </c>
      <c r="F89" s="56">
        <v>-59.898780000000002</v>
      </c>
      <c r="G89" s="52">
        <v>104</v>
      </c>
      <c r="H89" s="56">
        <v>1</v>
      </c>
      <c r="I89" s="9">
        <v>42644</v>
      </c>
      <c r="J89" s="57" t="s">
        <v>277</v>
      </c>
      <c r="K89" s="51" t="s">
        <v>282</v>
      </c>
      <c r="L89" s="60" t="s">
        <v>283</v>
      </c>
      <c r="M89" s="62"/>
      <c r="N89" s="51">
        <f t="shared" si="2"/>
        <v>3352383</v>
      </c>
      <c r="O89" s="51">
        <v>2402890</v>
      </c>
      <c r="P89" s="51">
        <v>949493</v>
      </c>
      <c r="Q89" s="64">
        <f t="shared" si="3"/>
        <v>0.71677072697242528</v>
      </c>
    </row>
    <row r="90" spans="1:17">
      <c r="A90" s="4" t="s">
        <v>28</v>
      </c>
      <c r="B90" s="5" t="s">
        <v>15</v>
      </c>
      <c r="C90" s="56" t="s">
        <v>16</v>
      </c>
      <c r="D90" s="7" t="s">
        <v>17</v>
      </c>
      <c r="E90" s="56">
        <v>-3.028</v>
      </c>
      <c r="F90" s="56">
        <v>-59.898780000000002</v>
      </c>
      <c r="G90" s="52">
        <v>104</v>
      </c>
      <c r="H90" s="56">
        <v>1</v>
      </c>
      <c r="I90" s="9">
        <v>42644</v>
      </c>
      <c r="J90" s="57" t="s">
        <v>277</v>
      </c>
      <c r="K90" s="51" t="s">
        <v>282</v>
      </c>
      <c r="L90" s="60" t="s">
        <v>283</v>
      </c>
      <c r="M90" s="62"/>
      <c r="N90" s="51">
        <f t="shared" si="2"/>
        <v>1964216</v>
      </c>
      <c r="O90" s="51">
        <v>1388415</v>
      </c>
      <c r="P90" s="51">
        <v>575801</v>
      </c>
      <c r="Q90" s="64">
        <f t="shared" si="3"/>
        <v>0.70685454145572579</v>
      </c>
    </row>
    <row r="91" spans="1:17">
      <c r="A91" s="4" t="s">
        <v>19</v>
      </c>
      <c r="B91" s="5" t="s">
        <v>15</v>
      </c>
      <c r="C91" s="56" t="s">
        <v>16</v>
      </c>
      <c r="D91" s="7" t="s">
        <v>17</v>
      </c>
      <c r="E91" s="56">
        <v>-3.028</v>
      </c>
      <c r="F91" s="56">
        <v>-59.898780000000002</v>
      </c>
      <c r="G91" s="52">
        <v>104</v>
      </c>
      <c r="H91" s="56">
        <v>1</v>
      </c>
      <c r="I91" s="9">
        <v>42644</v>
      </c>
      <c r="J91" s="57" t="s">
        <v>277</v>
      </c>
      <c r="K91" s="51" t="s">
        <v>282</v>
      </c>
      <c r="L91" s="60" t="s">
        <v>283</v>
      </c>
      <c r="M91" s="62"/>
      <c r="N91" s="51">
        <f t="shared" si="2"/>
        <v>4824261</v>
      </c>
      <c r="O91" s="51">
        <v>3557929</v>
      </c>
      <c r="P91" s="51">
        <v>1266332</v>
      </c>
      <c r="Q91" s="64">
        <f t="shared" si="3"/>
        <v>0.73750756851671173</v>
      </c>
    </row>
    <row r="92" spans="1:17">
      <c r="A92" s="4" t="s">
        <v>29</v>
      </c>
      <c r="B92" s="5" t="s">
        <v>15</v>
      </c>
      <c r="C92" s="56" t="s">
        <v>16</v>
      </c>
      <c r="D92" s="7" t="s">
        <v>17</v>
      </c>
      <c r="E92" s="56">
        <v>-3.028</v>
      </c>
      <c r="F92" s="56">
        <v>-59.898780000000002</v>
      </c>
      <c r="G92" s="52">
        <v>104</v>
      </c>
      <c r="H92" s="56">
        <v>1</v>
      </c>
      <c r="I92" s="9">
        <v>42644</v>
      </c>
      <c r="J92" s="57" t="s">
        <v>277</v>
      </c>
      <c r="K92" s="51" t="s">
        <v>282</v>
      </c>
      <c r="L92" s="60" t="s">
        <v>283</v>
      </c>
      <c r="M92" s="62"/>
      <c r="N92" s="51">
        <f t="shared" si="2"/>
        <v>2452805</v>
      </c>
      <c r="O92" s="51">
        <v>1706684</v>
      </c>
      <c r="P92" s="51">
        <v>746121</v>
      </c>
      <c r="Q92" s="64">
        <f t="shared" si="3"/>
        <v>0.69580908388559226</v>
      </c>
    </row>
    <row r="93" spans="1:17">
      <c r="A93" s="4" t="s">
        <v>20</v>
      </c>
      <c r="B93" s="5" t="s">
        <v>15</v>
      </c>
      <c r="C93" s="56" t="s">
        <v>16</v>
      </c>
      <c r="D93" s="7" t="s">
        <v>17</v>
      </c>
      <c r="E93" s="56">
        <v>-3.028</v>
      </c>
      <c r="F93" s="56">
        <v>-59.898780000000002</v>
      </c>
      <c r="G93" s="52">
        <v>104</v>
      </c>
      <c r="H93" s="56">
        <v>1</v>
      </c>
      <c r="I93" s="9">
        <v>42644</v>
      </c>
      <c r="J93" s="57" t="s">
        <v>277</v>
      </c>
      <c r="K93" s="51" t="s">
        <v>282</v>
      </c>
      <c r="L93" s="60" t="s">
        <v>283</v>
      </c>
      <c r="M93" s="62"/>
      <c r="N93" s="51">
        <f t="shared" si="2"/>
        <v>3006186</v>
      </c>
      <c r="O93" s="51">
        <v>2147497</v>
      </c>
      <c r="P93" s="51">
        <v>858689</v>
      </c>
      <c r="Q93" s="64">
        <f t="shared" si="3"/>
        <v>0.71435932440640737</v>
      </c>
    </row>
    <row r="94" spans="1:17">
      <c r="A94" s="4" t="s">
        <v>21</v>
      </c>
      <c r="B94" s="5" t="s">
        <v>15</v>
      </c>
      <c r="C94" s="56" t="s">
        <v>16</v>
      </c>
      <c r="D94" s="7" t="s">
        <v>17</v>
      </c>
      <c r="E94" s="56">
        <v>-3.028</v>
      </c>
      <c r="F94" s="56">
        <v>-59.898780000000002</v>
      </c>
      <c r="G94" s="52">
        <v>104</v>
      </c>
      <c r="H94" s="56">
        <v>1</v>
      </c>
      <c r="I94" s="9">
        <v>42644</v>
      </c>
      <c r="J94" s="57" t="s">
        <v>277</v>
      </c>
      <c r="K94" s="51" t="s">
        <v>282</v>
      </c>
      <c r="L94" s="60" t="s">
        <v>283</v>
      </c>
      <c r="M94" s="62"/>
      <c r="N94" s="51">
        <f t="shared" si="2"/>
        <v>2514659</v>
      </c>
      <c r="O94" s="51">
        <v>1764716</v>
      </c>
      <c r="P94" s="51">
        <v>749943</v>
      </c>
      <c r="Q94" s="64">
        <f t="shared" si="3"/>
        <v>0.70177149267554761</v>
      </c>
    </row>
    <row r="95" spans="1:17">
      <c r="A95" s="4" t="s">
        <v>22</v>
      </c>
      <c r="B95" s="5" t="s">
        <v>15</v>
      </c>
      <c r="C95" s="56" t="s">
        <v>16</v>
      </c>
      <c r="D95" s="7" t="s">
        <v>17</v>
      </c>
      <c r="E95" s="56">
        <v>-3.028</v>
      </c>
      <c r="F95" s="56">
        <v>-59.898780000000002</v>
      </c>
      <c r="G95" s="52">
        <v>104</v>
      </c>
      <c r="H95" s="56">
        <v>1</v>
      </c>
      <c r="I95" s="9">
        <v>42644</v>
      </c>
      <c r="J95" s="57" t="s">
        <v>277</v>
      </c>
      <c r="K95" s="51" t="s">
        <v>282</v>
      </c>
      <c r="L95" s="60" t="s">
        <v>283</v>
      </c>
      <c r="M95" s="62"/>
      <c r="N95" s="51">
        <f t="shared" si="2"/>
        <v>3836501</v>
      </c>
      <c r="O95" s="51">
        <v>2777368</v>
      </c>
      <c r="P95" s="51">
        <v>1059133</v>
      </c>
      <c r="Q95" s="64">
        <f t="shared" si="3"/>
        <v>0.72393256250943239</v>
      </c>
    </row>
    <row r="96" spans="1:17">
      <c r="A96" s="4" t="s">
        <v>30</v>
      </c>
      <c r="B96" s="5" t="s">
        <v>15</v>
      </c>
      <c r="C96" s="56" t="s">
        <v>16</v>
      </c>
      <c r="D96" s="7" t="s">
        <v>31</v>
      </c>
      <c r="E96" s="56">
        <v>-2.8639999999999999</v>
      </c>
      <c r="F96" s="56">
        <v>-59.426079999999999</v>
      </c>
      <c r="G96" s="52">
        <v>70</v>
      </c>
      <c r="H96" s="56">
        <v>1</v>
      </c>
      <c r="I96" s="9">
        <v>42644</v>
      </c>
      <c r="J96" s="57" t="s">
        <v>277</v>
      </c>
      <c r="K96" s="51" t="s">
        <v>282</v>
      </c>
      <c r="L96" s="60" t="s">
        <v>283</v>
      </c>
      <c r="M96" s="62"/>
      <c r="N96" s="51">
        <f t="shared" si="2"/>
        <v>3908293</v>
      </c>
      <c r="O96" s="51">
        <v>2906265</v>
      </c>
      <c r="P96" s="51">
        <v>1002028</v>
      </c>
      <c r="Q96" s="64">
        <f t="shared" si="3"/>
        <v>0.74361492344611835</v>
      </c>
    </row>
    <row r="97" spans="1:17">
      <c r="A97" s="4" t="s">
        <v>38</v>
      </c>
      <c r="B97" s="5" t="s">
        <v>15</v>
      </c>
      <c r="C97" s="56" t="s">
        <v>16</v>
      </c>
      <c r="D97" s="7" t="s">
        <v>31</v>
      </c>
      <c r="E97" s="56">
        <v>-2.8639999999999999</v>
      </c>
      <c r="F97" s="56">
        <v>-59.426079999999999</v>
      </c>
      <c r="G97" s="52">
        <v>70</v>
      </c>
      <c r="H97" s="56">
        <v>1</v>
      </c>
      <c r="I97" s="9">
        <v>42644</v>
      </c>
      <c r="J97" s="57" t="s">
        <v>277</v>
      </c>
      <c r="K97" s="51" t="s">
        <v>282</v>
      </c>
      <c r="L97" s="60" t="s">
        <v>283</v>
      </c>
      <c r="M97" s="62"/>
      <c r="N97" s="51">
        <f t="shared" si="2"/>
        <v>2242865</v>
      </c>
      <c r="O97" s="51">
        <v>1637252</v>
      </c>
      <c r="P97" s="51">
        <v>605613</v>
      </c>
      <c r="Q97" s="64">
        <f t="shared" si="3"/>
        <v>0.72998241088964333</v>
      </c>
    </row>
    <row r="98" spans="1:17">
      <c r="A98" s="4" t="s">
        <v>39</v>
      </c>
      <c r="B98" s="5" t="s">
        <v>15</v>
      </c>
      <c r="C98" s="56" t="s">
        <v>16</v>
      </c>
      <c r="D98" s="7" t="s">
        <v>31</v>
      </c>
      <c r="E98" s="56">
        <v>-2.8639999999999999</v>
      </c>
      <c r="F98" s="56">
        <v>-59.426079999999999</v>
      </c>
      <c r="G98" s="52">
        <v>70</v>
      </c>
      <c r="H98" s="56">
        <v>1</v>
      </c>
      <c r="I98" s="9">
        <v>42644</v>
      </c>
      <c r="J98" s="57" t="s">
        <v>277</v>
      </c>
      <c r="K98" s="51" t="s">
        <v>282</v>
      </c>
      <c r="L98" s="60" t="s">
        <v>283</v>
      </c>
      <c r="M98" s="62"/>
      <c r="N98" s="51">
        <f t="shared" si="2"/>
        <v>4061621</v>
      </c>
      <c r="O98" s="51">
        <v>3066309</v>
      </c>
      <c r="P98" s="51">
        <v>995312</v>
      </c>
      <c r="Q98" s="64">
        <f t="shared" si="3"/>
        <v>0.75494710116970543</v>
      </c>
    </row>
    <row r="99" spans="1:17">
      <c r="A99" s="4" t="s">
        <v>40</v>
      </c>
      <c r="B99" s="5" t="s">
        <v>15</v>
      </c>
      <c r="C99" s="56" t="s">
        <v>16</v>
      </c>
      <c r="D99" s="7" t="s">
        <v>31</v>
      </c>
      <c r="E99" s="56">
        <v>-2.8639999999999999</v>
      </c>
      <c r="F99" s="56">
        <v>-59.426079999999999</v>
      </c>
      <c r="G99" s="52">
        <v>70</v>
      </c>
      <c r="H99" s="56">
        <v>1</v>
      </c>
      <c r="I99" s="9">
        <v>42644</v>
      </c>
      <c r="J99" s="57" t="s">
        <v>277</v>
      </c>
      <c r="K99" s="51" t="s">
        <v>282</v>
      </c>
      <c r="L99" s="60" t="s">
        <v>283</v>
      </c>
      <c r="M99" s="62"/>
      <c r="N99" s="51">
        <f t="shared" si="2"/>
        <v>4137133</v>
      </c>
      <c r="O99" s="51">
        <v>3080663</v>
      </c>
      <c r="P99" s="51">
        <v>1056470</v>
      </c>
      <c r="Q99" s="64">
        <f t="shared" si="3"/>
        <v>0.7446371678164565</v>
      </c>
    </row>
    <row r="100" spans="1:17">
      <c r="A100" s="4" t="s">
        <v>41</v>
      </c>
      <c r="B100" s="5" t="s">
        <v>15</v>
      </c>
      <c r="C100" s="56" t="s">
        <v>16</v>
      </c>
      <c r="D100" s="7" t="s">
        <v>31</v>
      </c>
      <c r="E100" s="56">
        <v>-2.8639999999999999</v>
      </c>
      <c r="F100" s="56">
        <v>-59.426079999999999</v>
      </c>
      <c r="G100" s="52">
        <v>70</v>
      </c>
      <c r="H100" s="56">
        <v>1</v>
      </c>
      <c r="I100" s="9">
        <v>42644</v>
      </c>
      <c r="J100" s="57" t="s">
        <v>277</v>
      </c>
      <c r="K100" s="51" t="s">
        <v>282</v>
      </c>
      <c r="L100" s="60" t="s">
        <v>283</v>
      </c>
      <c r="M100" s="62"/>
      <c r="N100" s="51">
        <f t="shared" si="2"/>
        <v>6609355</v>
      </c>
      <c r="O100" s="51">
        <v>4939251</v>
      </c>
      <c r="P100" s="51">
        <v>1670104</v>
      </c>
      <c r="Q100" s="64">
        <f t="shared" si="3"/>
        <v>0.74731210534159531</v>
      </c>
    </row>
    <row r="101" spans="1:17">
      <c r="A101" s="4" t="s">
        <v>42</v>
      </c>
      <c r="B101" s="5" t="s">
        <v>15</v>
      </c>
      <c r="C101" s="56" t="s">
        <v>16</v>
      </c>
      <c r="D101" s="7" t="s">
        <v>31</v>
      </c>
      <c r="E101" s="56">
        <v>-2.8639999999999999</v>
      </c>
      <c r="F101" s="56">
        <v>-59.426079999999999</v>
      </c>
      <c r="G101" s="52">
        <v>70</v>
      </c>
      <c r="H101" s="56">
        <v>1</v>
      </c>
      <c r="I101" s="9">
        <v>42644</v>
      </c>
      <c r="J101" s="57" t="s">
        <v>277</v>
      </c>
      <c r="K101" s="51" t="s">
        <v>282</v>
      </c>
      <c r="L101" s="60" t="s">
        <v>283</v>
      </c>
      <c r="M101" s="62"/>
      <c r="N101" s="51">
        <f t="shared" si="2"/>
        <v>4511080</v>
      </c>
      <c r="O101" s="51">
        <v>3353921</v>
      </c>
      <c r="P101" s="51">
        <v>1157159</v>
      </c>
      <c r="Q101" s="64">
        <f t="shared" si="3"/>
        <v>0.74348515211434951</v>
      </c>
    </row>
    <row r="102" spans="1:17">
      <c r="A102" s="4" t="s">
        <v>43</v>
      </c>
      <c r="B102" s="5" t="s">
        <v>15</v>
      </c>
      <c r="C102" s="56" t="s">
        <v>16</v>
      </c>
      <c r="D102" s="7" t="s">
        <v>31</v>
      </c>
      <c r="E102" s="56">
        <v>-2.8639999999999999</v>
      </c>
      <c r="F102" s="56">
        <v>-59.426079999999999</v>
      </c>
      <c r="G102" s="52">
        <v>70</v>
      </c>
      <c r="H102" s="56">
        <v>1</v>
      </c>
      <c r="I102" s="9">
        <v>42644</v>
      </c>
      <c r="J102" s="57" t="s">
        <v>277</v>
      </c>
      <c r="K102" s="51" t="s">
        <v>282</v>
      </c>
      <c r="L102" s="60" t="s">
        <v>283</v>
      </c>
      <c r="M102" s="62"/>
      <c r="N102" s="51">
        <f t="shared" si="2"/>
        <v>3166466</v>
      </c>
      <c r="O102" s="51">
        <v>2355355</v>
      </c>
      <c r="P102" s="51">
        <v>811111</v>
      </c>
      <c r="Q102" s="64">
        <f t="shared" si="3"/>
        <v>0.74384345197453561</v>
      </c>
    </row>
    <row r="103" spans="1:17">
      <c r="A103" s="4" t="s">
        <v>32</v>
      </c>
      <c r="B103" s="5" t="s">
        <v>15</v>
      </c>
      <c r="C103" s="56" t="s">
        <v>16</v>
      </c>
      <c r="D103" s="7" t="s">
        <v>31</v>
      </c>
      <c r="E103" s="56">
        <v>-2.8639999999999999</v>
      </c>
      <c r="F103" s="56">
        <v>-59.426079999999999</v>
      </c>
      <c r="G103" s="52">
        <v>70</v>
      </c>
      <c r="H103" s="56">
        <v>1</v>
      </c>
      <c r="I103" s="9">
        <v>42644</v>
      </c>
      <c r="J103" s="57" t="s">
        <v>277</v>
      </c>
      <c r="K103" s="51" t="s">
        <v>282</v>
      </c>
      <c r="L103" s="60" t="s">
        <v>283</v>
      </c>
      <c r="M103" s="62"/>
      <c r="N103" s="51">
        <f t="shared" si="2"/>
        <v>4132479</v>
      </c>
      <c r="O103" s="51">
        <v>913344</v>
      </c>
      <c r="P103" s="51">
        <v>3219135</v>
      </c>
      <c r="Q103" s="64">
        <f t="shared" si="3"/>
        <v>0.22101600516300265</v>
      </c>
    </row>
    <row r="104" spans="1:17">
      <c r="A104" s="4" t="s">
        <v>33</v>
      </c>
      <c r="B104" s="5" t="s">
        <v>15</v>
      </c>
      <c r="C104" s="56" t="s">
        <v>16</v>
      </c>
      <c r="D104" s="7" t="s">
        <v>31</v>
      </c>
      <c r="E104" s="56">
        <v>-2.8639999999999999</v>
      </c>
      <c r="F104" s="56">
        <v>-59.426079999999999</v>
      </c>
      <c r="G104" s="52">
        <v>70</v>
      </c>
      <c r="H104" s="56">
        <v>1</v>
      </c>
      <c r="I104" s="9">
        <v>42644</v>
      </c>
      <c r="J104" s="57" t="s">
        <v>277</v>
      </c>
      <c r="K104" s="51" t="s">
        <v>282</v>
      </c>
      <c r="L104" s="60" t="s">
        <v>283</v>
      </c>
      <c r="M104" s="62"/>
      <c r="N104" s="51">
        <f t="shared" si="2"/>
        <v>5035661</v>
      </c>
      <c r="O104" s="51">
        <v>3732638</v>
      </c>
      <c r="P104" s="51">
        <v>1303023</v>
      </c>
      <c r="Q104" s="64">
        <f t="shared" si="3"/>
        <v>0.74124092149968002</v>
      </c>
    </row>
    <row r="105" spans="1:17">
      <c r="A105" s="4" t="s">
        <v>34</v>
      </c>
      <c r="B105" s="5" t="s">
        <v>15</v>
      </c>
      <c r="C105" s="56" t="s">
        <v>16</v>
      </c>
      <c r="D105" s="7" t="s">
        <v>31</v>
      </c>
      <c r="E105" s="56">
        <v>-2.8639999999999999</v>
      </c>
      <c r="F105" s="56">
        <v>-59.426079999999999</v>
      </c>
      <c r="G105" s="52">
        <v>70</v>
      </c>
      <c r="H105" s="56">
        <v>1</v>
      </c>
      <c r="I105" s="9">
        <v>42644</v>
      </c>
      <c r="J105" s="57" t="s">
        <v>277</v>
      </c>
      <c r="K105" s="51" t="s">
        <v>282</v>
      </c>
      <c r="L105" s="60" t="s">
        <v>283</v>
      </c>
      <c r="M105" s="62"/>
      <c r="N105" s="51">
        <f t="shared" si="2"/>
        <v>4607783</v>
      </c>
      <c r="O105" s="51">
        <v>3373078</v>
      </c>
      <c r="P105" s="51">
        <v>1234705</v>
      </c>
      <c r="Q105" s="64">
        <f t="shared" si="3"/>
        <v>0.73203924750796645</v>
      </c>
    </row>
    <row r="106" spans="1:17">
      <c r="A106" s="107" t="s">
        <v>35</v>
      </c>
      <c r="B106" s="108" t="s">
        <v>15</v>
      </c>
      <c r="C106" s="109" t="s">
        <v>16</v>
      </c>
      <c r="D106" s="110" t="s">
        <v>31</v>
      </c>
      <c r="E106" s="109">
        <v>-2.8639999999999999</v>
      </c>
      <c r="F106" s="109">
        <v>-59.426079999999999</v>
      </c>
      <c r="G106" s="111">
        <v>70</v>
      </c>
      <c r="H106" s="109">
        <v>1</v>
      </c>
      <c r="I106" s="112">
        <v>42644</v>
      </c>
      <c r="J106" s="113" t="s">
        <v>277</v>
      </c>
      <c r="K106" s="109" t="s">
        <v>282</v>
      </c>
      <c r="L106" s="114" t="s">
        <v>283</v>
      </c>
      <c r="M106" s="115"/>
      <c r="N106" s="109">
        <f t="shared" si="2"/>
        <v>3075454</v>
      </c>
      <c r="O106" s="109">
        <v>2330596</v>
      </c>
      <c r="P106" s="109">
        <v>744858</v>
      </c>
      <c r="Q106" s="116">
        <f t="shared" si="3"/>
        <v>0.7578055142427752</v>
      </c>
    </row>
    <row r="107" spans="1:17">
      <c r="A107" s="4" t="s">
        <v>36</v>
      </c>
      <c r="B107" s="5" t="s">
        <v>15</v>
      </c>
      <c r="C107" s="56" t="s">
        <v>16</v>
      </c>
      <c r="D107" s="7" t="s">
        <v>31</v>
      </c>
      <c r="E107" s="56">
        <v>-2.8639999999999999</v>
      </c>
      <c r="F107" s="56">
        <v>-59.426079999999999</v>
      </c>
      <c r="G107" s="52">
        <v>70</v>
      </c>
      <c r="H107" s="56">
        <v>1</v>
      </c>
      <c r="I107" s="9">
        <v>42644</v>
      </c>
      <c r="J107" s="57" t="s">
        <v>277</v>
      </c>
      <c r="K107" s="51" t="s">
        <v>282</v>
      </c>
      <c r="L107" s="60" t="s">
        <v>283</v>
      </c>
      <c r="M107" s="62"/>
      <c r="N107" s="51">
        <f t="shared" si="2"/>
        <v>3370489</v>
      </c>
      <c r="O107" s="51">
        <v>2506471</v>
      </c>
      <c r="P107" s="51">
        <v>864018</v>
      </c>
      <c r="Q107" s="64">
        <f t="shared" si="3"/>
        <v>0.74365203387401646</v>
      </c>
    </row>
    <row r="108" spans="1:17">
      <c r="A108" s="4" t="s">
        <v>37</v>
      </c>
      <c r="B108" s="5" t="s">
        <v>15</v>
      </c>
      <c r="C108" s="56" t="s">
        <v>16</v>
      </c>
      <c r="D108" s="7" t="s">
        <v>31</v>
      </c>
      <c r="E108" s="56">
        <v>-2.8639999999999999</v>
      </c>
      <c r="F108" s="56">
        <v>-59.426079999999999</v>
      </c>
      <c r="G108" s="52">
        <v>70</v>
      </c>
      <c r="H108" s="56">
        <v>1</v>
      </c>
      <c r="I108" s="9">
        <v>42644</v>
      </c>
      <c r="J108" s="57" t="s">
        <v>277</v>
      </c>
      <c r="K108" s="51" t="s">
        <v>282</v>
      </c>
      <c r="L108" s="60" t="s">
        <v>283</v>
      </c>
      <c r="M108" s="62"/>
      <c r="N108" s="51">
        <f t="shared" si="2"/>
        <v>3714135</v>
      </c>
      <c r="O108" s="51">
        <v>2734770</v>
      </c>
      <c r="P108" s="51">
        <v>979365</v>
      </c>
      <c r="Q108" s="64">
        <f t="shared" si="3"/>
        <v>0.73631410813015685</v>
      </c>
    </row>
    <row r="109" spans="1:17">
      <c r="A109" s="15" t="s">
        <v>230</v>
      </c>
      <c r="B109" s="5" t="s">
        <v>15</v>
      </c>
      <c r="C109" s="5" t="s">
        <v>205</v>
      </c>
      <c r="D109" s="7" t="s">
        <v>206</v>
      </c>
      <c r="E109" s="32">
        <v>-3.6274607983059202</v>
      </c>
      <c r="F109" s="32">
        <v>-50.298031645933897</v>
      </c>
      <c r="G109" s="54">
        <v>59</v>
      </c>
      <c r="H109" s="7">
        <v>7</v>
      </c>
      <c r="I109" s="23" t="s">
        <v>228</v>
      </c>
      <c r="J109" s="57" t="s">
        <v>278</v>
      </c>
      <c r="K109" s="51" t="s">
        <v>291</v>
      </c>
      <c r="L109" s="60" t="s">
        <v>292</v>
      </c>
      <c r="M109" s="62"/>
      <c r="N109" s="51">
        <f t="shared" si="2"/>
        <v>2741296</v>
      </c>
      <c r="O109" s="51">
        <v>1950051</v>
      </c>
      <c r="P109" s="51">
        <v>791245</v>
      </c>
      <c r="Q109" s="64">
        <f t="shared" si="3"/>
        <v>0.71136097670590848</v>
      </c>
    </row>
    <row r="110" spans="1:17">
      <c r="A110" s="15" t="s">
        <v>231</v>
      </c>
      <c r="B110" s="5" t="s">
        <v>15</v>
      </c>
      <c r="C110" s="5" t="s">
        <v>205</v>
      </c>
      <c r="D110" s="7" t="s">
        <v>206</v>
      </c>
      <c r="E110" s="32">
        <v>-3.5520965156273201</v>
      </c>
      <c r="F110" s="32">
        <v>-50.298386293769397</v>
      </c>
      <c r="G110" s="54">
        <v>59</v>
      </c>
      <c r="H110" s="7">
        <v>7</v>
      </c>
      <c r="I110" s="23" t="s">
        <v>232</v>
      </c>
      <c r="J110" s="57" t="s">
        <v>278</v>
      </c>
      <c r="K110" s="51" t="s">
        <v>291</v>
      </c>
      <c r="L110" s="60" t="s">
        <v>292</v>
      </c>
      <c r="M110" s="62"/>
      <c r="N110" s="51">
        <f t="shared" si="2"/>
        <v>125653</v>
      </c>
      <c r="O110" s="51">
        <v>85427</v>
      </c>
      <c r="P110" s="51">
        <v>40226</v>
      </c>
      <c r="Q110" s="64">
        <f t="shared" si="3"/>
        <v>0.67986438843481656</v>
      </c>
    </row>
    <row r="111" spans="1:17">
      <c r="A111" s="15" t="s">
        <v>234</v>
      </c>
      <c r="B111" s="5" t="s">
        <v>15</v>
      </c>
      <c r="C111" s="5" t="s">
        <v>205</v>
      </c>
      <c r="D111" s="7" t="s">
        <v>206</v>
      </c>
      <c r="E111" s="32">
        <v>-3.5520965156273201</v>
      </c>
      <c r="F111" s="32">
        <v>-50.298386293769397</v>
      </c>
      <c r="G111" s="54">
        <v>59</v>
      </c>
      <c r="H111" s="7">
        <v>7</v>
      </c>
      <c r="I111" s="23" t="s">
        <v>232</v>
      </c>
      <c r="J111" s="57" t="s">
        <v>278</v>
      </c>
      <c r="K111" s="51" t="s">
        <v>291</v>
      </c>
      <c r="L111" s="60" t="s">
        <v>292</v>
      </c>
      <c r="M111" s="62"/>
      <c r="N111" s="51">
        <f t="shared" si="2"/>
        <v>3804851</v>
      </c>
      <c r="O111" s="51">
        <v>2695503</v>
      </c>
      <c r="P111" s="51">
        <v>1109348</v>
      </c>
      <c r="Q111" s="64">
        <f t="shared" si="3"/>
        <v>0.70843851704048333</v>
      </c>
    </row>
    <row r="112" spans="1:17">
      <c r="A112" s="15" t="s">
        <v>204</v>
      </c>
      <c r="B112" s="5" t="s">
        <v>15</v>
      </c>
      <c r="C112" s="5" t="s">
        <v>205</v>
      </c>
      <c r="D112" s="7" t="s">
        <v>206</v>
      </c>
      <c r="E112" s="32">
        <v>-3.5796643948240199</v>
      </c>
      <c r="F112" s="32">
        <v>-50.327554908628699</v>
      </c>
      <c r="G112" s="54">
        <v>59</v>
      </c>
      <c r="H112" s="7">
        <v>7</v>
      </c>
      <c r="I112" s="23" t="s">
        <v>207</v>
      </c>
      <c r="J112" s="57" t="s">
        <v>278</v>
      </c>
      <c r="K112" s="51" t="s">
        <v>291</v>
      </c>
      <c r="L112" s="60" t="s">
        <v>292</v>
      </c>
      <c r="M112" s="62"/>
      <c r="N112" s="51">
        <f t="shared" si="2"/>
        <v>5343531</v>
      </c>
      <c r="O112" s="51">
        <v>3975227</v>
      </c>
      <c r="P112" s="51">
        <v>1368304</v>
      </c>
      <c r="Q112" s="64">
        <f t="shared" si="3"/>
        <v>0.7439326168408118</v>
      </c>
    </row>
    <row r="113" spans="1:17">
      <c r="A113" s="15" t="s">
        <v>210</v>
      </c>
      <c r="B113" s="5" t="s">
        <v>15</v>
      </c>
      <c r="C113" s="5" t="s">
        <v>205</v>
      </c>
      <c r="D113" s="7" t="s">
        <v>206</v>
      </c>
      <c r="E113" s="32">
        <v>-3.5796643948240199</v>
      </c>
      <c r="F113" s="32">
        <v>-50.327554908628699</v>
      </c>
      <c r="G113" s="54">
        <v>59</v>
      </c>
      <c r="H113" s="7">
        <v>7</v>
      </c>
      <c r="I113" s="23" t="s">
        <v>207</v>
      </c>
      <c r="J113" s="57" t="s">
        <v>278</v>
      </c>
      <c r="K113" s="51" t="s">
        <v>291</v>
      </c>
      <c r="L113" s="60" t="s">
        <v>292</v>
      </c>
      <c r="M113" s="62"/>
      <c r="N113" s="51">
        <f t="shared" si="2"/>
        <v>390077</v>
      </c>
      <c r="O113" s="51">
        <v>206132</v>
      </c>
      <c r="P113" s="51">
        <v>183945</v>
      </c>
      <c r="Q113" s="64">
        <f t="shared" si="3"/>
        <v>0.5284392568646703</v>
      </c>
    </row>
    <row r="114" spans="1:17">
      <c r="A114" s="117" t="s">
        <v>212</v>
      </c>
      <c r="B114" s="96" t="s">
        <v>15</v>
      </c>
      <c r="C114" s="96" t="s">
        <v>205</v>
      </c>
      <c r="D114" s="98" t="s">
        <v>206</v>
      </c>
      <c r="E114" s="118">
        <v>-3.5747414589156699</v>
      </c>
      <c r="F114" s="118">
        <v>-50.325208575795799</v>
      </c>
      <c r="G114" s="119">
        <v>59</v>
      </c>
      <c r="H114" s="98">
        <v>7</v>
      </c>
      <c r="I114" s="120" t="s">
        <v>213</v>
      </c>
      <c r="J114" s="99" t="s">
        <v>278</v>
      </c>
      <c r="K114" s="97" t="s">
        <v>291</v>
      </c>
      <c r="L114" s="100" t="s">
        <v>292</v>
      </c>
      <c r="M114" s="101"/>
      <c r="N114" s="97">
        <f t="shared" si="2"/>
        <v>3858828</v>
      </c>
      <c r="O114" s="97">
        <v>759078</v>
      </c>
      <c r="P114" s="97">
        <v>3099750</v>
      </c>
      <c r="Q114" s="102">
        <f t="shared" si="3"/>
        <v>0.19671205868724909</v>
      </c>
    </row>
    <row r="115" spans="1:17">
      <c r="A115" s="15" t="s">
        <v>215</v>
      </c>
      <c r="B115" s="5" t="s">
        <v>15</v>
      </c>
      <c r="C115" s="5" t="s">
        <v>205</v>
      </c>
      <c r="D115" s="7" t="s">
        <v>206</v>
      </c>
      <c r="E115" s="32">
        <v>-3.56932008504829</v>
      </c>
      <c r="F115" s="32">
        <v>-50.309555520536001</v>
      </c>
      <c r="G115" s="54">
        <v>59</v>
      </c>
      <c r="H115" s="7">
        <v>7</v>
      </c>
      <c r="I115" s="23" t="s">
        <v>216</v>
      </c>
      <c r="J115" s="57" t="s">
        <v>278</v>
      </c>
      <c r="K115" s="51" t="s">
        <v>291</v>
      </c>
      <c r="L115" s="60" t="s">
        <v>292</v>
      </c>
      <c r="M115" s="62"/>
      <c r="N115" s="51">
        <f t="shared" si="2"/>
        <v>3094306</v>
      </c>
      <c r="O115" s="51">
        <v>1756624</v>
      </c>
      <c r="P115" s="51">
        <v>1337682</v>
      </c>
      <c r="Q115" s="64">
        <f t="shared" si="3"/>
        <v>0.56769563191229311</v>
      </c>
    </row>
    <row r="116" spans="1:17">
      <c r="A116" s="15" t="s">
        <v>218</v>
      </c>
      <c r="B116" s="5" t="s">
        <v>15</v>
      </c>
      <c r="C116" s="5" t="s">
        <v>205</v>
      </c>
      <c r="D116" s="7" t="s">
        <v>206</v>
      </c>
      <c r="E116" s="32">
        <v>-3.56932008504829</v>
      </c>
      <c r="F116" s="32">
        <v>-50.309555520536001</v>
      </c>
      <c r="G116" s="54">
        <v>59</v>
      </c>
      <c r="H116" s="7">
        <v>7</v>
      </c>
      <c r="I116" s="23" t="s">
        <v>216</v>
      </c>
      <c r="J116" s="57" t="s">
        <v>278</v>
      </c>
      <c r="K116" s="51" t="s">
        <v>291</v>
      </c>
      <c r="L116" s="60" t="s">
        <v>292</v>
      </c>
      <c r="M116" s="62"/>
      <c r="N116" s="51">
        <f t="shared" si="2"/>
        <v>5190413</v>
      </c>
      <c r="O116" s="51">
        <v>2966783</v>
      </c>
      <c r="P116" s="51">
        <v>2223630</v>
      </c>
      <c r="Q116" s="64">
        <f t="shared" si="3"/>
        <v>0.5715890045743951</v>
      </c>
    </row>
    <row r="117" spans="1:17">
      <c r="A117" s="15" t="s">
        <v>219</v>
      </c>
      <c r="B117" s="5" t="s">
        <v>15</v>
      </c>
      <c r="C117" s="5" t="s">
        <v>205</v>
      </c>
      <c r="D117" s="7" t="s">
        <v>206</v>
      </c>
      <c r="E117" s="32">
        <v>-3.56932008504829</v>
      </c>
      <c r="F117" s="32">
        <v>-50.309555520536001</v>
      </c>
      <c r="G117" s="54">
        <v>59</v>
      </c>
      <c r="H117" s="7">
        <v>7</v>
      </c>
      <c r="I117" s="23" t="s">
        <v>216</v>
      </c>
      <c r="J117" s="57" t="s">
        <v>278</v>
      </c>
      <c r="K117" s="51" t="s">
        <v>291</v>
      </c>
      <c r="L117" s="60" t="s">
        <v>292</v>
      </c>
      <c r="M117" s="62"/>
      <c r="N117" s="51">
        <f t="shared" si="2"/>
        <v>3968086</v>
      </c>
      <c r="O117" s="51">
        <v>2872852</v>
      </c>
      <c r="P117" s="51">
        <v>1095234</v>
      </c>
      <c r="Q117" s="64">
        <f t="shared" si="3"/>
        <v>0.72398934902116541</v>
      </c>
    </row>
    <row r="118" spans="1:17">
      <c r="A118" s="15" t="s">
        <v>220</v>
      </c>
      <c r="B118" s="5" t="s">
        <v>15</v>
      </c>
      <c r="C118" s="5" t="s">
        <v>205</v>
      </c>
      <c r="D118" s="7" t="s">
        <v>206</v>
      </c>
      <c r="E118" s="32">
        <v>-3.59388283395158</v>
      </c>
      <c r="F118" s="32">
        <v>-50.300380378204999</v>
      </c>
      <c r="G118" s="54">
        <v>59</v>
      </c>
      <c r="H118" s="7">
        <v>7</v>
      </c>
      <c r="I118" s="23" t="s">
        <v>221</v>
      </c>
      <c r="J118" s="57" t="s">
        <v>278</v>
      </c>
      <c r="K118" s="51" t="s">
        <v>291</v>
      </c>
      <c r="L118" s="60" t="s">
        <v>292</v>
      </c>
      <c r="M118" s="62"/>
      <c r="N118" s="51">
        <f t="shared" si="2"/>
        <v>787136</v>
      </c>
      <c r="O118" s="51">
        <v>572792</v>
      </c>
      <c r="P118" s="51">
        <v>214344</v>
      </c>
      <c r="Q118" s="64">
        <f t="shared" si="3"/>
        <v>0.72769127571347259</v>
      </c>
    </row>
    <row r="119" spans="1:17">
      <c r="A119" s="15" t="s">
        <v>223</v>
      </c>
      <c r="B119" s="5" t="s">
        <v>15</v>
      </c>
      <c r="C119" s="5" t="s">
        <v>205</v>
      </c>
      <c r="D119" s="7" t="s">
        <v>206</v>
      </c>
      <c r="E119" s="32">
        <v>-3.59388283395158</v>
      </c>
      <c r="F119" s="32">
        <v>-50.300380378204999</v>
      </c>
      <c r="G119" s="54">
        <v>59</v>
      </c>
      <c r="H119" s="7">
        <v>7</v>
      </c>
      <c r="I119" s="23" t="s">
        <v>221</v>
      </c>
      <c r="J119" s="57" t="s">
        <v>278</v>
      </c>
      <c r="K119" s="51" t="s">
        <v>291</v>
      </c>
      <c r="L119" s="60" t="s">
        <v>292</v>
      </c>
      <c r="M119" s="62"/>
      <c r="N119" s="51">
        <f t="shared" si="2"/>
        <v>1843267</v>
      </c>
      <c r="O119" s="51">
        <v>1347121</v>
      </c>
      <c r="P119" s="51">
        <v>496146</v>
      </c>
      <c r="Q119" s="64">
        <f t="shared" si="3"/>
        <v>0.73083335186926257</v>
      </c>
    </row>
    <row r="120" spans="1:17">
      <c r="A120" s="15" t="s">
        <v>224</v>
      </c>
      <c r="B120" s="5" t="s">
        <v>15</v>
      </c>
      <c r="C120" s="5" t="s">
        <v>205</v>
      </c>
      <c r="D120" s="7" t="s">
        <v>206</v>
      </c>
      <c r="E120" s="32">
        <v>-3.59388283395158</v>
      </c>
      <c r="F120" s="32">
        <v>-50.300380378204999</v>
      </c>
      <c r="G120" s="54">
        <v>59</v>
      </c>
      <c r="H120" s="7">
        <v>7</v>
      </c>
      <c r="I120" s="23" t="s">
        <v>221</v>
      </c>
      <c r="J120" s="57" t="s">
        <v>278</v>
      </c>
      <c r="K120" s="51" t="s">
        <v>291</v>
      </c>
      <c r="L120" s="60" t="s">
        <v>292</v>
      </c>
      <c r="M120" s="62"/>
      <c r="N120" s="51">
        <f t="shared" si="2"/>
        <v>1358652</v>
      </c>
      <c r="O120" s="51">
        <v>960687</v>
      </c>
      <c r="P120" s="51">
        <v>397965</v>
      </c>
      <c r="Q120" s="64">
        <f t="shared" si="3"/>
        <v>0.70708834933448739</v>
      </c>
    </row>
    <row r="121" spans="1:17">
      <c r="A121" s="15" t="s">
        <v>226</v>
      </c>
      <c r="B121" s="5" t="s">
        <v>15</v>
      </c>
      <c r="C121" s="5" t="s">
        <v>205</v>
      </c>
      <c r="D121" s="7" t="s">
        <v>206</v>
      </c>
      <c r="E121" s="32">
        <v>-3.59388283395158</v>
      </c>
      <c r="F121" s="32">
        <v>-50.300380378204999</v>
      </c>
      <c r="G121" s="54">
        <v>59</v>
      </c>
      <c r="H121" s="7">
        <v>7</v>
      </c>
      <c r="I121" s="23" t="s">
        <v>221</v>
      </c>
      <c r="J121" s="57" t="s">
        <v>278</v>
      </c>
      <c r="K121" s="51" t="s">
        <v>291</v>
      </c>
      <c r="L121" s="60" t="s">
        <v>292</v>
      </c>
      <c r="M121" s="62"/>
      <c r="N121" s="51">
        <f t="shared" si="2"/>
        <v>3380359</v>
      </c>
      <c r="O121" s="51">
        <v>2317720</v>
      </c>
      <c r="P121" s="51">
        <v>1062639</v>
      </c>
      <c r="Q121" s="64">
        <f t="shared" si="3"/>
        <v>0.68564315210307547</v>
      </c>
    </row>
    <row r="122" spans="1:17">
      <c r="A122" s="15" t="s">
        <v>227</v>
      </c>
      <c r="B122" s="5" t="s">
        <v>15</v>
      </c>
      <c r="C122" s="5" t="s">
        <v>205</v>
      </c>
      <c r="D122" s="7" t="s">
        <v>206</v>
      </c>
      <c r="E122" s="32">
        <v>-3.6274607983059202</v>
      </c>
      <c r="F122" s="32">
        <v>-50.298031645933897</v>
      </c>
      <c r="G122" s="54">
        <v>59</v>
      </c>
      <c r="H122" s="7">
        <v>7</v>
      </c>
      <c r="I122" s="23" t="s">
        <v>228</v>
      </c>
      <c r="J122" s="57" t="s">
        <v>278</v>
      </c>
      <c r="K122" s="51" t="s">
        <v>291</v>
      </c>
      <c r="L122" s="60" t="s">
        <v>292</v>
      </c>
      <c r="M122" s="62"/>
      <c r="N122" s="51">
        <f t="shared" si="2"/>
        <v>5172093</v>
      </c>
      <c r="O122" s="51">
        <v>3729067</v>
      </c>
      <c r="P122" s="51">
        <v>1443026</v>
      </c>
      <c r="Q122" s="64">
        <f t="shared" si="3"/>
        <v>0.72099766960880252</v>
      </c>
    </row>
    <row r="123" spans="1:17">
      <c r="A123" s="4" t="s">
        <v>64</v>
      </c>
      <c r="B123" s="5" t="s">
        <v>15</v>
      </c>
      <c r="C123" s="56" t="s">
        <v>45</v>
      </c>
      <c r="D123" s="7" t="s">
        <v>61</v>
      </c>
      <c r="E123" s="51">
        <v>-9.2230000000000008</v>
      </c>
      <c r="F123" s="51">
        <v>-62.253599999999999</v>
      </c>
      <c r="G123" s="53">
        <v>149</v>
      </c>
      <c r="H123" s="56">
        <v>1</v>
      </c>
      <c r="I123" s="9">
        <v>42552</v>
      </c>
      <c r="J123" s="57" t="s">
        <v>278</v>
      </c>
      <c r="K123" s="51" t="s">
        <v>284</v>
      </c>
      <c r="L123" s="60" t="s">
        <v>285</v>
      </c>
      <c r="M123" s="62"/>
      <c r="N123" s="51">
        <f t="shared" si="2"/>
        <v>3291496</v>
      </c>
      <c r="O123" s="51">
        <v>2431076</v>
      </c>
      <c r="P123" s="51">
        <v>860420</v>
      </c>
      <c r="Q123" s="64">
        <f t="shared" si="3"/>
        <v>0.73859302882336786</v>
      </c>
    </row>
    <row r="124" spans="1:17">
      <c r="A124" s="4" t="s">
        <v>65</v>
      </c>
      <c r="B124" s="5" t="s">
        <v>15</v>
      </c>
      <c r="C124" s="56" t="s">
        <v>45</v>
      </c>
      <c r="D124" s="7" t="s">
        <v>61</v>
      </c>
      <c r="E124" s="51">
        <v>-9.2230000000000008</v>
      </c>
      <c r="F124" s="51">
        <v>-62.253599999999999</v>
      </c>
      <c r="G124" s="53">
        <v>149</v>
      </c>
      <c r="H124" s="56">
        <v>1</v>
      </c>
      <c r="I124" s="9">
        <v>42552</v>
      </c>
      <c r="J124" s="57" t="s">
        <v>278</v>
      </c>
      <c r="K124" s="51" t="s">
        <v>284</v>
      </c>
      <c r="L124" s="60" t="s">
        <v>285</v>
      </c>
      <c r="M124" s="62"/>
      <c r="N124" s="51">
        <f t="shared" si="2"/>
        <v>2898117</v>
      </c>
      <c r="O124" s="51">
        <v>2150878</v>
      </c>
      <c r="P124" s="51">
        <v>747239</v>
      </c>
      <c r="Q124" s="64">
        <f t="shared" si="3"/>
        <v>0.74216396370470894</v>
      </c>
    </row>
    <row r="125" spans="1:17">
      <c r="A125" s="4" t="s">
        <v>66</v>
      </c>
      <c r="B125" s="5" t="s">
        <v>15</v>
      </c>
      <c r="C125" s="56" t="s">
        <v>45</v>
      </c>
      <c r="D125" s="7" t="s">
        <v>61</v>
      </c>
      <c r="E125" s="51">
        <v>-9.2230000000000008</v>
      </c>
      <c r="F125" s="51">
        <v>-62.253599999999999</v>
      </c>
      <c r="G125" s="53">
        <v>149</v>
      </c>
      <c r="H125" s="56">
        <v>1</v>
      </c>
      <c r="I125" s="9">
        <v>42552</v>
      </c>
      <c r="J125" s="57" t="s">
        <v>278</v>
      </c>
      <c r="K125" s="51" t="s">
        <v>284</v>
      </c>
      <c r="L125" s="60" t="s">
        <v>285</v>
      </c>
      <c r="M125" s="62"/>
      <c r="N125" s="51">
        <f t="shared" si="2"/>
        <v>3487829</v>
      </c>
      <c r="O125" s="51">
        <v>2592396</v>
      </c>
      <c r="P125" s="51">
        <v>895433</v>
      </c>
      <c r="Q125" s="64">
        <f t="shared" si="3"/>
        <v>0.74326923710996151</v>
      </c>
    </row>
    <row r="126" spans="1:17">
      <c r="A126" s="4" t="s">
        <v>67</v>
      </c>
      <c r="B126" s="5" t="s">
        <v>15</v>
      </c>
      <c r="C126" s="56" t="s">
        <v>45</v>
      </c>
      <c r="D126" s="7" t="s">
        <v>61</v>
      </c>
      <c r="E126" s="51">
        <v>-9.2230000000000008</v>
      </c>
      <c r="F126" s="51">
        <v>-62.253599999999999</v>
      </c>
      <c r="G126" s="53">
        <v>149</v>
      </c>
      <c r="H126" s="56">
        <v>1</v>
      </c>
      <c r="I126" s="9">
        <v>42552</v>
      </c>
      <c r="J126" s="57" t="s">
        <v>278</v>
      </c>
      <c r="K126" s="51" t="s">
        <v>284</v>
      </c>
      <c r="L126" s="60" t="s">
        <v>285</v>
      </c>
      <c r="M126" s="62"/>
      <c r="N126" s="51">
        <f t="shared" si="2"/>
        <v>2992308</v>
      </c>
      <c r="O126" s="51">
        <v>2231127</v>
      </c>
      <c r="P126" s="51">
        <v>761181</v>
      </c>
      <c r="Q126" s="64">
        <f t="shared" si="3"/>
        <v>0.74562077165853247</v>
      </c>
    </row>
    <row r="127" spans="1:17">
      <c r="A127" s="4" t="s">
        <v>68</v>
      </c>
      <c r="B127" s="5" t="s">
        <v>15</v>
      </c>
      <c r="C127" s="56" t="s">
        <v>45</v>
      </c>
      <c r="D127" s="7" t="s">
        <v>61</v>
      </c>
      <c r="E127" s="51">
        <v>-9.2230000000000008</v>
      </c>
      <c r="F127" s="51">
        <v>-62.253599999999999</v>
      </c>
      <c r="G127" s="53">
        <v>149</v>
      </c>
      <c r="H127" s="56">
        <v>1</v>
      </c>
      <c r="I127" s="9">
        <v>42552</v>
      </c>
      <c r="J127" s="57" t="s">
        <v>278</v>
      </c>
      <c r="K127" s="51" t="s">
        <v>284</v>
      </c>
      <c r="L127" s="60" t="s">
        <v>285</v>
      </c>
      <c r="M127" s="62"/>
      <c r="N127" s="51">
        <f t="shared" si="2"/>
        <v>3035271</v>
      </c>
      <c r="O127" s="51">
        <v>2255079</v>
      </c>
      <c r="P127" s="51">
        <v>780192</v>
      </c>
      <c r="Q127" s="64">
        <f t="shared" si="3"/>
        <v>0.74295804229671747</v>
      </c>
    </row>
    <row r="128" spans="1:17">
      <c r="A128" s="4" t="s">
        <v>69</v>
      </c>
      <c r="B128" s="5" t="s">
        <v>15</v>
      </c>
      <c r="C128" s="56" t="s">
        <v>45</v>
      </c>
      <c r="D128" s="7" t="s">
        <v>61</v>
      </c>
      <c r="E128" s="51">
        <v>-9.2230000000000008</v>
      </c>
      <c r="F128" s="51">
        <v>-62.253599999999999</v>
      </c>
      <c r="G128" s="53">
        <v>149</v>
      </c>
      <c r="H128" s="56">
        <v>1</v>
      </c>
      <c r="I128" s="9">
        <v>42552</v>
      </c>
      <c r="J128" s="57" t="s">
        <v>278</v>
      </c>
      <c r="K128" s="51" t="s">
        <v>284</v>
      </c>
      <c r="L128" s="60" t="s">
        <v>285</v>
      </c>
      <c r="M128" s="62"/>
      <c r="N128" s="51">
        <f t="shared" si="2"/>
        <v>5786873</v>
      </c>
      <c r="O128" s="51">
        <v>4355710</v>
      </c>
      <c r="P128" s="51">
        <v>1431163</v>
      </c>
      <c r="Q128" s="64">
        <f t="shared" si="3"/>
        <v>0.75268802339363594</v>
      </c>
    </row>
    <row r="129" spans="1:17">
      <c r="A129" s="4" t="s">
        <v>70</v>
      </c>
      <c r="B129" s="5" t="s">
        <v>15</v>
      </c>
      <c r="C129" s="56" t="s">
        <v>45</v>
      </c>
      <c r="D129" s="7" t="s">
        <v>61</v>
      </c>
      <c r="E129" s="51">
        <v>-9.2230000000000008</v>
      </c>
      <c r="F129" s="51">
        <v>-62.253599999999999</v>
      </c>
      <c r="G129" s="53">
        <v>149</v>
      </c>
      <c r="H129" s="56">
        <v>1</v>
      </c>
      <c r="I129" s="9">
        <v>42552</v>
      </c>
      <c r="J129" s="57" t="s">
        <v>278</v>
      </c>
      <c r="K129" s="51" t="s">
        <v>284</v>
      </c>
      <c r="L129" s="60" t="s">
        <v>285</v>
      </c>
      <c r="M129" s="62"/>
      <c r="N129" s="51">
        <f t="shared" si="2"/>
        <v>4269513</v>
      </c>
      <c r="O129" s="51">
        <v>3192761</v>
      </c>
      <c r="P129" s="51">
        <v>1076752</v>
      </c>
      <c r="Q129" s="64">
        <f t="shared" si="3"/>
        <v>0.74780449198772792</v>
      </c>
    </row>
    <row r="130" spans="1:17">
      <c r="A130" s="4" t="s">
        <v>71</v>
      </c>
      <c r="B130" s="5" t="s">
        <v>15</v>
      </c>
      <c r="C130" s="56" t="s">
        <v>45</v>
      </c>
      <c r="D130" s="7" t="s">
        <v>61</v>
      </c>
      <c r="E130" s="51">
        <v>-9.2230000000000008</v>
      </c>
      <c r="F130" s="51">
        <v>-62.253599999999999</v>
      </c>
      <c r="G130" s="53">
        <v>149</v>
      </c>
      <c r="H130" s="56">
        <v>1</v>
      </c>
      <c r="I130" s="9">
        <v>42552</v>
      </c>
      <c r="J130" s="57" t="s">
        <v>278</v>
      </c>
      <c r="K130" s="51" t="s">
        <v>284</v>
      </c>
      <c r="L130" s="60" t="s">
        <v>285</v>
      </c>
      <c r="M130" s="62"/>
      <c r="N130" s="51">
        <f t="shared" si="2"/>
        <v>2508477</v>
      </c>
      <c r="O130" s="51">
        <v>1850418</v>
      </c>
      <c r="P130" s="51">
        <v>658059</v>
      </c>
      <c r="Q130" s="64">
        <f t="shared" si="3"/>
        <v>0.73766592239035877</v>
      </c>
    </row>
    <row r="131" spans="1:17">
      <c r="A131" s="4" t="s">
        <v>72</v>
      </c>
      <c r="B131" s="5" t="s">
        <v>15</v>
      </c>
      <c r="C131" s="56" t="s">
        <v>45</v>
      </c>
      <c r="D131" s="7" t="s">
        <v>61</v>
      </c>
      <c r="E131" s="51">
        <v>-9.2230000000000008</v>
      </c>
      <c r="F131" s="51">
        <v>-62.253599999999999</v>
      </c>
      <c r="G131" s="53">
        <v>149</v>
      </c>
      <c r="H131" s="56">
        <v>1</v>
      </c>
      <c r="I131" s="9">
        <v>42552</v>
      </c>
      <c r="J131" s="57" t="s">
        <v>278</v>
      </c>
      <c r="K131" s="51" t="s">
        <v>284</v>
      </c>
      <c r="L131" s="60" t="s">
        <v>285</v>
      </c>
      <c r="M131" s="62"/>
      <c r="N131" s="51">
        <f t="shared" ref="N131:N191" si="4">SUM(O131:P131)</f>
        <v>5803535</v>
      </c>
      <c r="O131" s="51">
        <v>4374940</v>
      </c>
      <c r="P131" s="51">
        <v>1428595</v>
      </c>
      <c r="Q131" s="64">
        <f t="shared" ref="Q131:Q191" si="5">O131/N131</f>
        <v>0.75384054718374227</v>
      </c>
    </row>
    <row r="132" spans="1:17">
      <c r="A132" s="4" t="s">
        <v>73</v>
      </c>
      <c r="B132" s="5" t="s">
        <v>15</v>
      </c>
      <c r="C132" s="56" t="s">
        <v>45</v>
      </c>
      <c r="D132" s="7" t="s">
        <v>61</v>
      </c>
      <c r="E132" s="51">
        <v>-9.2230000000000008</v>
      </c>
      <c r="F132" s="51">
        <v>-62.253599999999999</v>
      </c>
      <c r="G132" s="53">
        <v>149</v>
      </c>
      <c r="H132" s="56">
        <v>1</v>
      </c>
      <c r="I132" s="9">
        <v>42552</v>
      </c>
      <c r="J132" s="57" t="s">
        <v>278</v>
      </c>
      <c r="K132" s="51" t="s">
        <v>284</v>
      </c>
      <c r="L132" s="60" t="s">
        <v>285</v>
      </c>
      <c r="M132" s="62"/>
      <c r="N132" s="51">
        <f t="shared" si="4"/>
        <v>5540780</v>
      </c>
      <c r="O132" s="51">
        <v>4172994</v>
      </c>
      <c r="P132" s="51">
        <v>1367786</v>
      </c>
      <c r="Q132" s="64">
        <f t="shared" si="5"/>
        <v>0.75314197640043457</v>
      </c>
    </row>
    <row r="133" spans="1:17">
      <c r="A133" s="4" t="s">
        <v>74</v>
      </c>
      <c r="B133" s="5" t="s">
        <v>15</v>
      </c>
      <c r="C133" s="56" t="s">
        <v>45</v>
      </c>
      <c r="D133" s="7" t="s">
        <v>61</v>
      </c>
      <c r="E133" s="51">
        <v>-9.2230000000000008</v>
      </c>
      <c r="F133" s="51">
        <v>-62.253599999999999</v>
      </c>
      <c r="G133" s="53">
        <v>149</v>
      </c>
      <c r="H133" s="56">
        <v>1</v>
      </c>
      <c r="I133" s="9">
        <v>42552</v>
      </c>
      <c r="J133" s="57" t="s">
        <v>278</v>
      </c>
      <c r="K133" s="51" t="s">
        <v>284</v>
      </c>
      <c r="L133" s="60" t="s">
        <v>285</v>
      </c>
      <c r="M133" s="62"/>
      <c r="N133" s="51">
        <f t="shared" si="4"/>
        <v>4721683</v>
      </c>
      <c r="O133" s="51">
        <v>3528655</v>
      </c>
      <c r="P133" s="51">
        <v>1193028</v>
      </c>
      <c r="Q133" s="64">
        <f t="shared" si="5"/>
        <v>0.74732992452055758</v>
      </c>
    </row>
    <row r="134" spans="1:17">
      <c r="A134" s="4" t="s">
        <v>60</v>
      </c>
      <c r="B134" s="5" t="s">
        <v>15</v>
      </c>
      <c r="C134" s="56" t="s">
        <v>45</v>
      </c>
      <c r="D134" s="7" t="s">
        <v>61</v>
      </c>
      <c r="E134" s="51">
        <v>-9.2230000000000008</v>
      </c>
      <c r="F134" s="51">
        <v>-62.253599999999999</v>
      </c>
      <c r="G134" s="53">
        <v>149</v>
      </c>
      <c r="H134" s="56">
        <v>1</v>
      </c>
      <c r="I134" s="9">
        <v>42552</v>
      </c>
      <c r="J134" s="57" t="s">
        <v>278</v>
      </c>
      <c r="K134" s="51" t="s">
        <v>284</v>
      </c>
      <c r="L134" s="60" t="s">
        <v>285</v>
      </c>
      <c r="M134" s="62"/>
      <c r="N134" s="51">
        <f t="shared" si="4"/>
        <v>3371101</v>
      </c>
      <c r="O134" s="51">
        <v>2519127</v>
      </c>
      <c r="P134" s="51">
        <v>851974</v>
      </c>
      <c r="Q134" s="64">
        <f t="shared" si="5"/>
        <v>0.74727129207935328</v>
      </c>
    </row>
    <row r="135" spans="1:17">
      <c r="A135" s="4" t="s">
        <v>62</v>
      </c>
      <c r="B135" s="5" t="s">
        <v>15</v>
      </c>
      <c r="C135" s="56" t="s">
        <v>45</v>
      </c>
      <c r="D135" s="7" t="s">
        <v>61</v>
      </c>
      <c r="E135" s="51">
        <v>-9.2230000000000008</v>
      </c>
      <c r="F135" s="51">
        <v>-62.253599999999999</v>
      </c>
      <c r="G135" s="53">
        <v>149</v>
      </c>
      <c r="H135" s="56">
        <v>1</v>
      </c>
      <c r="I135" s="9">
        <v>42552</v>
      </c>
      <c r="J135" s="57" t="s">
        <v>278</v>
      </c>
      <c r="K135" s="51" t="s">
        <v>284</v>
      </c>
      <c r="L135" s="60" t="s">
        <v>285</v>
      </c>
      <c r="M135" s="62"/>
      <c r="N135" s="51">
        <f t="shared" si="4"/>
        <v>3847202</v>
      </c>
      <c r="O135" s="51">
        <v>2875822</v>
      </c>
      <c r="P135" s="51">
        <v>971380</v>
      </c>
      <c r="Q135" s="64">
        <f t="shared" si="5"/>
        <v>0.74751000857246386</v>
      </c>
    </row>
    <row r="136" spans="1:17">
      <c r="A136" s="4" t="s">
        <v>63</v>
      </c>
      <c r="B136" s="5" t="s">
        <v>15</v>
      </c>
      <c r="C136" s="56" t="s">
        <v>45</v>
      </c>
      <c r="D136" s="7" t="s">
        <v>61</v>
      </c>
      <c r="E136" s="51">
        <v>-9.2230000000000008</v>
      </c>
      <c r="F136" s="51">
        <v>-62.253599999999999</v>
      </c>
      <c r="G136" s="53">
        <v>149</v>
      </c>
      <c r="H136" s="56">
        <v>1</v>
      </c>
      <c r="I136" s="9">
        <v>42552</v>
      </c>
      <c r="J136" s="57" t="s">
        <v>278</v>
      </c>
      <c r="K136" s="51" t="s">
        <v>284</v>
      </c>
      <c r="L136" s="60" t="s">
        <v>285</v>
      </c>
      <c r="M136" s="62"/>
      <c r="N136" s="51">
        <f t="shared" si="4"/>
        <v>3819052</v>
      </c>
      <c r="O136" s="51">
        <v>2842539</v>
      </c>
      <c r="P136" s="51">
        <v>976513</v>
      </c>
      <c r="Q136" s="64">
        <f t="shared" si="5"/>
        <v>0.7443048693759603</v>
      </c>
    </row>
    <row r="137" spans="1:17">
      <c r="A137" s="4" t="s">
        <v>44</v>
      </c>
      <c r="B137" s="5" t="s">
        <v>15</v>
      </c>
      <c r="C137" s="56" t="s">
        <v>45</v>
      </c>
      <c r="D137" s="7" t="s">
        <v>46</v>
      </c>
      <c r="E137" s="51">
        <v>-8.7420000000000009</v>
      </c>
      <c r="F137" s="51">
        <v>-63.93629</v>
      </c>
      <c r="G137" s="53">
        <v>62</v>
      </c>
      <c r="H137" s="56">
        <v>1</v>
      </c>
      <c r="I137" s="9">
        <v>42552</v>
      </c>
      <c r="J137" s="57" t="s">
        <v>278</v>
      </c>
      <c r="K137" s="51" t="s">
        <v>284</v>
      </c>
      <c r="L137" s="60" t="s">
        <v>285</v>
      </c>
      <c r="M137" s="62"/>
      <c r="N137" s="51">
        <f t="shared" si="4"/>
        <v>5120753</v>
      </c>
      <c r="O137" s="51">
        <v>3674586</v>
      </c>
      <c r="P137" s="51">
        <v>1446167</v>
      </c>
      <c r="Q137" s="64">
        <f t="shared" si="5"/>
        <v>0.71758704237443205</v>
      </c>
    </row>
    <row r="138" spans="1:17">
      <c r="A138" s="4" t="s">
        <v>47</v>
      </c>
      <c r="B138" s="5" t="s">
        <v>15</v>
      </c>
      <c r="C138" s="56" t="s">
        <v>45</v>
      </c>
      <c r="D138" s="7" t="s">
        <v>46</v>
      </c>
      <c r="E138" s="51">
        <v>-8.7420000000000009</v>
      </c>
      <c r="F138" s="51">
        <v>-63.93629</v>
      </c>
      <c r="G138" s="53">
        <v>62</v>
      </c>
      <c r="H138" s="56">
        <v>1</v>
      </c>
      <c r="I138" s="9">
        <v>42552</v>
      </c>
      <c r="J138" s="57" t="s">
        <v>278</v>
      </c>
      <c r="K138" s="51" t="s">
        <v>284</v>
      </c>
      <c r="L138" s="60" t="s">
        <v>285</v>
      </c>
      <c r="M138" s="62"/>
      <c r="N138" s="51">
        <f t="shared" si="4"/>
        <v>7075393</v>
      </c>
      <c r="O138" s="51">
        <v>5289553</v>
      </c>
      <c r="P138" s="51">
        <v>1785840</v>
      </c>
      <c r="Q138" s="64">
        <f t="shared" si="5"/>
        <v>0.74759847262194479</v>
      </c>
    </row>
    <row r="139" spans="1:17">
      <c r="A139" s="4" t="s">
        <v>48</v>
      </c>
      <c r="B139" s="5" t="s">
        <v>15</v>
      </c>
      <c r="C139" s="56" t="s">
        <v>45</v>
      </c>
      <c r="D139" s="7" t="s">
        <v>46</v>
      </c>
      <c r="E139" s="51">
        <v>-8.7420000000000009</v>
      </c>
      <c r="F139" s="51">
        <v>-63.93629</v>
      </c>
      <c r="G139" s="53">
        <v>62</v>
      </c>
      <c r="H139" s="56">
        <v>1</v>
      </c>
      <c r="I139" s="9">
        <v>42552</v>
      </c>
      <c r="J139" s="57" t="s">
        <v>278</v>
      </c>
      <c r="K139" s="51" t="s">
        <v>284</v>
      </c>
      <c r="L139" s="60" t="s">
        <v>285</v>
      </c>
      <c r="M139" s="62"/>
      <c r="N139" s="51">
        <f t="shared" si="4"/>
        <v>5639149</v>
      </c>
      <c r="O139" s="51">
        <v>4187651</v>
      </c>
      <c r="P139" s="51">
        <v>1451498</v>
      </c>
      <c r="Q139" s="64">
        <f t="shared" si="5"/>
        <v>0.74260336089718504</v>
      </c>
    </row>
    <row r="140" spans="1:17">
      <c r="A140" s="4" t="s">
        <v>49</v>
      </c>
      <c r="B140" s="5" t="s">
        <v>15</v>
      </c>
      <c r="C140" s="56" t="s">
        <v>45</v>
      </c>
      <c r="D140" s="7" t="s">
        <v>46</v>
      </c>
      <c r="E140" s="51">
        <v>-8.7420000000000009</v>
      </c>
      <c r="F140" s="51">
        <v>-63.93629</v>
      </c>
      <c r="G140" s="53">
        <v>62</v>
      </c>
      <c r="H140" s="56">
        <v>1</v>
      </c>
      <c r="I140" s="9">
        <v>42552</v>
      </c>
      <c r="J140" s="57" t="s">
        <v>278</v>
      </c>
      <c r="K140" s="51" t="s">
        <v>284</v>
      </c>
      <c r="L140" s="60" t="s">
        <v>285</v>
      </c>
      <c r="M140" s="62"/>
      <c r="N140" s="51">
        <f t="shared" si="4"/>
        <v>3900775</v>
      </c>
      <c r="O140" s="51">
        <v>2893233</v>
      </c>
      <c r="P140" s="51">
        <v>1007542</v>
      </c>
      <c r="Q140" s="64">
        <f t="shared" si="5"/>
        <v>0.74170722484634466</v>
      </c>
    </row>
    <row r="141" spans="1:17">
      <c r="A141" s="4" t="s">
        <v>50</v>
      </c>
      <c r="B141" s="5" t="s">
        <v>15</v>
      </c>
      <c r="C141" s="56" t="s">
        <v>45</v>
      </c>
      <c r="D141" s="7" t="s">
        <v>46</v>
      </c>
      <c r="E141" s="51">
        <v>-8.7420000000000009</v>
      </c>
      <c r="F141" s="51">
        <v>-63.93629</v>
      </c>
      <c r="G141" s="53">
        <v>62</v>
      </c>
      <c r="H141" s="56">
        <v>1</v>
      </c>
      <c r="I141" s="9">
        <v>42552</v>
      </c>
      <c r="J141" s="57" t="s">
        <v>278</v>
      </c>
      <c r="K141" s="51" t="s">
        <v>284</v>
      </c>
      <c r="L141" s="60" t="s">
        <v>285</v>
      </c>
      <c r="M141" s="62"/>
      <c r="N141" s="51">
        <f t="shared" si="4"/>
        <v>4793268</v>
      </c>
      <c r="O141" s="51">
        <v>3567253</v>
      </c>
      <c r="P141" s="51">
        <v>1226015</v>
      </c>
      <c r="Q141" s="64">
        <f t="shared" si="5"/>
        <v>0.74422147895757129</v>
      </c>
    </row>
    <row r="142" spans="1:17">
      <c r="A142" s="4" t="s">
        <v>51</v>
      </c>
      <c r="B142" s="5" t="s">
        <v>15</v>
      </c>
      <c r="C142" s="56" t="s">
        <v>45</v>
      </c>
      <c r="D142" s="7" t="s">
        <v>46</v>
      </c>
      <c r="E142" s="51">
        <v>-8.7420000000000009</v>
      </c>
      <c r="F142" s="51">
        <v>-63.93629</v>
      </c>
      <c r="G142" s="53">
        <v>62</v>
      </c>
      <c r="H142" s="56">
        <v>1</v>
      </c>
      <c r="I142" s="9">
        <v>42552</v>
      </c>
      <c r="J142" s="57" t="s">
        <v>278</v>
      </c>
      <c r="K142" s="51" t="s">
        <v>284</v>
      </c>
      <c r="L142" s="60" t="s">
        <v>285</v>
      </c>
      <c r="M142" s="62"/>
      <c r="N142" s="51">
        <f t="shared" si="4"/>
        <v>5370840</v>
      </c>
      <c r="O142" s="51">
        <v>4026865</v>
      </c>
      <c r="P142" s="51">
        <v>1343975</v>
      </c>
      <c r="Q142" s="64">
        <f t="shared" si="5"/>
        <v>0.74976446887265302</v>
      </c>
    </row>
    <row r="143" spans="1:17">
      <c r="A143" s="4" t="s">
        <v>52</v>
      </c>
      <c r="B143" s="5" t="s">
        <v>15</v>
      </c>
      <c r="C143" s="56" t="s">
        <v>45</v>
      </c>
      <c r="D143" s="7" t="s">
        <v>46</v>
      </c>
      <c r="E143" s="51">
        <v>-8.7420000000000009</v>
      </c>
      <c r="F143" s="51">
        <v>-63.93629</v>
      </c>
      <c r="G143" s="53">
        <v>62</v>
      </c>
      <c r="H143" s="56">
        <v>1</v>
      </c>
      <c r="I143" s="9">
        <v>42552</v>
      </c>
      <c r="J143" s="57" t="s">
        <v>278</v>
      </c>
      <c r="K143" s="51" t="s">
        <v>284</v>
      </c>
      <c r="L143" s="60" t="s">
        <v>285</v>
      </c>
      <c r="M143" s="62"/>
      <c r="N143" s="51">
        <f t="shared" si="4"/>
        <v>5838632</v>
      </c>
      <c r="O143" s="51">
        <v>4372212</v>
      </c>
      <c r="P143" s="51">
        <v>1466420</v>
      </c>
      <c r="Q143" s="64">
        <f t="shared" si="5"/>
        <v>0.74884185199546738</v>
      </c>
    </row>
    <row r="144" spans="1:17">
      <c r="A144" s="4" t="s">
        <v>53</v>
      </c>
      <c r="B144" s="5" t="s">
        <v>15</v>
      </c>
      <c r="C144" s="56" t="s">
        <v>45</v>
      </c>
      <c r="D144" s="7" t="s">
        <v>46</v>
      </c>
      <c r="E144" s="51">
        <v>-8.7420000000000009</v>
      </c>
      <c r="F144" s="51">
        <v>-63.93629</v>
      </c>
      <c r="G144" s="53">
        <v>62</v>
      </c>
      <c r="H144" s="56">
        <v>1</v>
      </c>
      <c r="I144" s="9">
        <v>42552</v>
      </c>
      <c r="J144" s="57" t="s">
        <v>278</v>
      </c>
      <c r="K144" s="51" t="s">
        <v>284</v>
      </c>
      <c r="L144" s="60" t="s">
        <v>285</v>
      </c>
      <c r="M144" s="62"/>
      <c r="N144" s="51">
        <f t="shared" si="4"/>
        <v>3480705</v>
      </c>
      <c r="O144" s="51">
        <v>2600908</v>
      </c>
      <c r="P144" s="51">
        <v>879797</v>
      </c>
      <c r="Q144" s="64">
        <f t="shared" si="5"/>
        <v>0.74723597661967911</v>
      </c>
    </row>
    <row r="145" spans="1:17">
      <c r="A145" s="4" t="s">
        <v>54</v>
      </c>
      <c r="B145" s="5" t="s">
        <v>15</v>
      </c>
      <c r="C145" s="56" t="s">
        <v>45</v>
      </c>
      <c r="D145" s="7" t="s">
        <v>46</v>
      </c>
      <c r="E145" s="51">
        <v>-8.7420000000000009</v>
      </c>
      <c r="F145" s="51">
        <v>-63.93629</v>
      </c>
      <c r="G145" s="53">
        <v>62</v>
      </c>
      <c r="H145" s="56">
        <v>1</v>
      </c>
      <c r="I145" s="9">
        <v>42552</v>
      </c>
      <c r="J145" s="57" t="s">
        <v>278</v>
      </c>
      <c r="K145" s="51" t="s">
        <v>284</v>
      </c>
      <c r="L145" s="60" t="s">
        <v>285</v>
      </c>
      <c r="M145" s="62"/>
      <c r="N145" s="51">
        <f t="shared" si="4"/>
        <v>5046299</v>
      </c>
      <c r="O145" s="51">
        <v>3783931</v>
      </c>
      <c r="P145" s="51">
        <v>1262368</v>
      </c>
      <c r="Q145" s="64">
        <f t="shared" si="5"/>
        <v>0.74984280558880878</v>
      </c>
    </row>
    <row r="146" spans="1:17">
      <c r="A146" s="4" t="s">
        <v>55</v>
      </c>
      <c r="B146" s="5" t="s">
        <v>15</v>
      </c>
      <c r="C146" s="56" t="s">
        <v>45</v>
      </c>
      <c r="D146" s="7" t="s">
        <v>46</v>
      </c>
      <c r="E146" s="51">
        <v>-8.7420000000000009</v>
      </c>
      <c r="F146" s="51">
        <v>-63.93629</v>
      </c>
      <c r="G146" s="53">
        <v>62</v>
      </c>
      <c r="H146" s="56">
        <v>1</v>
      </c>
      <c r="I146" s="9">
        <v>42552</v>
      </c>
      <c r="J146" s="57" t="s">
        <v>278</v>
      </c>
      <c r="K146" s="51" t="s">
        <v>284</v>
      </c>
      <c r="L146" s="60" t="s">
        <v>285</v>
      </c>
      <c r="M146" s="62"/>
      <c r="N146" s="51">
        <f t="shared" si="4"/>
        <v>5903370</v>
      </c>
      <c r="O146" s="51">
        <v>4439874</v>
      </c>
      <c r="P146" s="51">
        <v>1463496</v>
      </c>
      <c r="Q146" s="64">
        <f t="shared" si="5"/>
        <v>0.75209143252074662</v>
      </c>
    </row>
    <row r="147" spans="1:17">
      <c r="A147" s="4" t="s">
        <v>56</v>
      </c>
      <c r="B147" s="5" t="s">
        <v>15</v>
      </c>
      <c r="C147" s="56" t="s">
        <v>45</v>
      </c>
      <c r="D147" s="7" t="s">
        <v>46</v>
      </c>
      <c r="E147" s="51">
        <v>-8.7420000000000009</v>
      </c>
      <c r="F147" s="51">
        <v>-63.93629</v>
      </c>
      <c r="G147" s="53">
        <v>62</v>
      </c>
      <c r="H147" s="56">
        <v>1</v>
      </c>
      <c r="I147" s="9">
        <v>42552</v>
      </c>
      <c r="J147" s="57" t="s">
        <v>278</v>
      </c>
      <c r="K147" s="51" t="s">
        <v>284</v>
      </c>
      <c r="L147" s="60" t="s">
        <v>285</v>
      </c>
      <c r="M147" s="62"/>
      <c r="N147" s="51">
        <f t="shared" si="4"/>
        <v>5432784</v>
      </c>
      <c r="O147" s="51">
        <v>4086031</v>
      </c>
      <c r="P147" s="51">
        <v>1346753</v>
      </c>
      <c r="Q147" s="64">
        <f t="shared" si="5"/>
        <v>0.75210628657424994</v>
      </c>
    </row>
    <row r="148" spans="1:17">
      <c r="A148" s="4" t="s">
        <v>57</v>
      </c>
      <c r="B148" s="5" t="s">
        <v>15</v>
      </c>
      <c r="C148" s="56" t="s">
        <v>45</v>
      </c>
      <c r="D148" s="7" t="s">
        <v>46</v>
      </c>
      <c r="E148" s="51">
        <v>-8.7420000000000009</v>
      </c>
      <c r="F148" s="51">
        <v>-63.93629</v>
      </c>
      <c r="G148" s="53">
        <v>62</v>
      </c>
      <c r="H148" s="56">
        <v>1</v>
      </c>
      <c r="I148" s="9">
        <v>42552</v>
      </c>
      <c r="J148" s="57" t="s">
        <v>278</v>
      </c>
      <c r="K148" s="51" t="s">
        <v>284</v>
      </c>
      <c r="L148" s="60" t="s">
        <v>285</v>
      </c>
      <c r="M148" s="62"/>
      <c r="N148" s="51">
        <f t="shared" si="4"/>
        <v>2791617</v>
      </c>
      <c r="O148" s="51">
        <v>2034262</v>
      </c>
      <c r="P148" s="51">
        <v>757355</v>
      </c>
      <c r="Q148" s="64">
        <f t="shared" si="5"/>
        <v>0.72870383007411121</v>
      </c>
    </row>
    <row r="149" spans="1:17">
      <c r="A149" s="4" t="s">
        <v>58</v>
      </c>
      <c r="B149" s="5" t="s">
        <v>15</v>
      </c>
      <c r="C149" s="56" t="s">
        <v>45</v>
      </c>
      <c r="D149" s="7" t="s">
        <v>46</v>
      </c>
      <c r="E149" s="51">
        <v>-8.7420000000000009</v>
      </c>
      <c r="F149" s="51">
        <v>-63.93629</v>
      </c>
      <c r="G149" s="53">
        <v>62</v>
      </c>
      <c r="H149" s="56">
        <v>1</v>
      </c>
      <c r="I149" s="9">
        <v>42552</v>
      </c>
      <c r="J149" s="57" t="s">
        <v>278</v>
      </c>
      <c r="K149" s="51" t="s">
        <v>284</v>
      </c>
      <c r="L149" s="60" t="s">
        <v>285</v>
      </c>
      <c r="M149" s="62"/>
      <c r="N149" s="51">
        <f t="shared" si="4"/>
        <v>4163854</v>
      </c>
      <c r="O149" s="51">
        <v>3129752</v>
      </c>
      <c r="P149" s="51">
        <v>1034102</v>
      </c>
      <c r="Q149" s="64">
        <f t="shared" si="5"/>
        <v>0.75164787237977126</v>
      </c>
    </row>
    <row r="150" spans="1:17">
      <c r="A150" s="4" t="s">
        <v>59</v>
      </c>
      <c r="B150" s="5" t="s">
        <v>15</v>
      </c>
      <c r="C150" s="56" t="s">
        <v>45</v>
      </c>
      <c r="D150" s="7" t="s">
        <v>46</v>
      </c>
      <c r="E150" s="56">
        <v>-8.7420000000000009</v>
      </c>
      <c r="F150" s="56">
        <v>-63.93629</v>
      </c>
      <c r="G150" s="52">
        <v>62</v>
      </c>
      <c r="H150" s="56">
        <v>1</v>
      </c>
      <c r="I150" s="9">
        <v>42552</v>
      </c>
      <c r="J150" s="104" t="s">
        <v>278</v>
      </c>
      <c r="K150" s="56" t="s">
        <v>284</v>
      </c>
      <c r="L150" s="105" t="s">
        <v>285</v>
      </c>
      <c r="M150" s="44"/>
      <c r="N150" s="56">
        <f t="shared" si="4"/>
        <v>3899900</v>
      </c>
      <c r="O150" s="56">
        <v>793760</v>
      </c>
      <c r="P150" s="56">
        <v>3106140</v>
      </c>
      <c r="Q150" s="106">
        <f t="shared" si="5"/>
        <v>0.20353342393394702</v>
      </c>
    </row>
    <row r="151" spans="1:17">
      <c r="A151" s="4" t="s">
        <v>112</v>
      </c>
      <c r="B151" s="5" t="s">
        <v>113</v>
      </c>
      <c r="C151" s="56" t="s">
        <v>114</v>
      </c>
      <c r="D151" s="7" t="s">
        <v>115</v>
      </c>
      <c r="E151" s="51">
        <v>-22.611000000000001</v>
      </c>
      <c r="F151" s="51">
        <v>-42.323399999999999</v>
      </c>
      <c r="G151" s="53">
        <v>23</v>
      </c>
      <c r="H151" s="56">
        <v>1</v>
      </c>
      <c r="I151" s="13">
        <v>42513</v>
      </c>
      <c r="J151" s="57" t="s">
        <v>279</v>
      </c>
      <c r="K151" s="51" t="s">
        <v>288</v>
      </c>
      <c r="L151" s="60" t="s">
        <v>289</v>
      </c>
      <c r="M151" s="62"/>
      <c r="N151" s="51">
        <f t="shared" si="4"/>
        <v>3476326</v>
      </c>
      <c r="O151" s="51">
        <v>2526849</v>
      </c>
      <c r="P151" s="51">
        <v>949477</v>
      </c>
      <c r="Q151" s="64">
        <f t="shared" si="5"/>
        <v>0.72687342901672625</v>
      </c>
    </row>
    <row r="152" spans="1:17">
      <c r="A152" s="4" t="s">
        <v>124</v>
      </c>
      <c r="B152" s="5" t="s">
        <v>113</v>
      </c>
      <c r="C152" s="56" t="s">
        <v>114</v>
      </c>
      <c r="D152" s="7" t="s">
        <v>115</v>
      </c>
      <c r="E152" s="51">
        <v>-22.611000000000001</v>
      </c>
      <c r="F152" s="51">
        <v>-42.323399999999999</v>
      </c>
      <c r="G152" s="53">
        <v>23</v>
      </c>
      <c r="H152" s="56">
        <v>1</v>
      </c>
      <c r="I152" s="13">
        <v>42516</v>
      </c>
      <c r="J152" s="57" t="s">
        <v>279</v>
      </c>
      <c r="K152" s="51" t="s">
        <v>288</v>
      </c>
      <c r="L152" s="60" t="s">
        <v>289</v>
      </c>
      <c r="M152" s="62"/>
      <c r="N152" s="51">
        <f t="shared" si="4"/>
        <v>5636150</v>
      </c>
      <c r="O152" s="51">
        <v>4175335</v>
      </c>
      <c r="P152" s="51">
        <v>1460815</v>
      </c>
      <c r="Q152" s="64">
        <f t="shared" si="5"/>
        <v>0.74081332115007581</v>
      </c>
    </row>
    <row r="153" spans="1:17">
      <c r="A153" s="4" t="s">
        <v>125</v>
      </c>
      <c r="B153" s="5" t="s">
        <v>113</v>
      </c>
      <c r="C153" s="56" t="s">
        <v>114</v>
      </c>
      <c r="D153" s="7" t="s">
        <v>115</v>
      </c>
      <c r="E153" s="51">
        <v>-22.611000000000001</v>
      </c>
      <c r="F153" s="51">
        <v>-42.323399999999999</v>
      </c>
      <c r="G153" s="53">
        <v>23</v>
      </c>
      <c r="H153" s="56">
        <v>1</v>
      </c>
      <c r="I153" s="13">
        <v>42516</v>
      </c>
      <c r="J153" s="57" t="s">
        <v>279</v>
      </c>
      <c r="K153" s="51" t="s">
        <v>288</v>
      </c>
      <c r="L153" s="60" t="s">
        <v>289</v>
      </c>
      <c r="M153" s="62"/>
      <c r="N153" s="51">
        <f t="shared" si="4"/>
        <v>4810831</v>
      </c>
      <c r="O153" s="51">
        <v>3581791</v>
      </c>
      <c r="P153" s="51">
        <v>1229040</v>
      </c>
      <c r="Q153" s="64">
        <f t="shared" si="5"/>
        <v>0.74452646538612555</v>
      </c>
    </row>
    <row r="154" spans="1:17">
      <c r="A154" s="4" t="s">
        <v>126</v>
      </c>
      <c r="B154" s="5" t="s">
        <v>113</v>
      </c>
      <c r="C154" s="56" t="s">
        <v>114</v>
      </c>
      <c r="D154" s="7" t="s">
        <v>115</v>
      </c>
      <c r="E154" s="51">
        <v>-22.611000000000001</v>
      </c>
      <c r="F154" s="51">
        <v>-42.323399999999999</v>
      </c>
      <c r="G154" s="53">
        <v>23</v>
      </c>
      <c r="H154" s="56">
        <v>1</v>
      </c>
      <c r="I154" s="13">
        <v>42516</v>
      </c>
      <c r="J154" s="57" t="s">
        <v>279</v>
      </c>
      <c r="K154" s="51" t="s">
        <v>288</v>
      </c>
      <c r="L154" s="60" t="s">
        <v>289</v>
      </c>
      <c r="M154" s="62"/>
      <c r="N154" s="51">
        <f t="shared" si="4"/>
        <v>4144208</v>
      </c>
      <c r="O154" s="51">
        <v>3015469</v>
      </c>
      <c r="P154" s="51">
        <v>1128739</v>
      </c>
      <c r="Q154" s="64">
        <f t="shared" si="5"/>
        <v>0.72763456853517006</v>
      </c>
    </row>
    <row r="155" spans="1:17">
      <c r="A155" s="4" t="s">
        <v>127</v>
      </c>
      <c r="B155" s="5" t="s">
        <v>113</v>
      </c>
      <c r="C155" s="56" t="s">
        <v>114</v>
      </c>
      <c r="D155" s="7" t="s">
        <v>115</v>
      </c>
      <c r="E155" s="51">
        <v>-22.611000000000001</v>
      </c>
      <c r="F155" s="51">
        <v>-42.323399999999999</v>
      </c>
      <c r="G155" s="53">
        <v>23</v>
      </c>
      <c r="H155" s="56">
        <v>1</v>
      </c>
      <c r="I155" s="13">
        <v>42516</v>
      </c>
      <c r="J155" s="57" t="s">
        <v>279</v>
      </c>
      <c r="K155" s="51" t="s">
        <v>288</v>
      </c>
      <c r="L155" s="60" t="s">
        <v>289</v>
      </c>
      <c r="M155" s="62"/>
      <c r="N155" s="51">
        <f t="shared" si="4"/>
        <v>5544835</v>
      </c>
      <c r="O155" s="51">
        <v>4126123</v>
      </c>
      <c r="P155" s="51">
        <v>1418712</v>
      </c>
      <c r="Q155" s="64">
        <f t="shared" si="5"/>
        <v>0.74413810329793406</v>
      </c>
    </row>
    <row r="156" spans="1:17">
      <c r="A156" s="4" t="s">
        <v>116</v>
      </c>
      <c r="B156" s="5" t="s">
        <v>113</v>
      </c>
      <c r="C156" s="56" t="s">
        <v>114</v>
      </c>
      <c r="D156" s="7" t="s">
        <v>115</v>
      </c>
      <c r="E156" s="51">
        <v>-22.611000000000001</v>
      </c>
      <c r="F156" s="51">
        <v>-42.323399999999999</v>
      </c>
      <c r="G156" s="53">
        <v>23</v>
      </c>
      <c r="H156" s="56">
        <v>1</v>
      </c>
      <c r="I156" s="13">
        <v>42513</v>
      </c>
      <c r="J156" s="57" t="s">
        <v>279</v>
      </c>
      <c r="K156" s="51" t="s">
        <v>288</v>
      </c>
      <c r="L156" s="60" t="s">
        <v>289</v>
      </c>
      <c r="M156" s="62"/>
      <c r="N156" s="51">
        <f t="shared" si="4"/>
        <v>5838291</v>
      </c>
      <c r="O156" s="51">
        <v>4292341</v>
      </c>
      <c r="P156" s="51">
        <v>1545950</v>
      </c>
      <c r="Q156" s="64">
        <f t="shared" si="5"/>
        <v>0.73520504544908771</v>
      </c>
    </row>
    <row r="157" spans="1:17">
      <c r="A157" s="4" t="s">
        <v>117</v>
      </c>
      <c r="B157" s="5" t="s">
        <v>113</v>
      </c>
      <c r="C157" s="56" t="s">
        <v>114</v>
      </c>
      <c r="D157" s="7" t="s">
        <v>115</v>
      </c>
      <c r="E157" s="51">
        <v>-22.611000000000001</v>
      </c>
      <c r="F157" s="51">
        <v>-42.323399999999999</v>
      </c>
      <c r="G157" s="53">
        <v>23</v>
      </c>
      <c r="H157" s="56">
        <v>1</v>
      </c>
      <c r="I157" s="13">
        <v>42513</v>
      </c>
      <c r="J157" s="57" t="s">
        <v>279</v>
      </c>
      <c r="K157" s="51" t="s">
        <v>288</v>
      </c>
      <c r="L157" s="60" t="s">
        <v>289</v>
      </c>
      <c r="M157" s="62"/>
      <c r="N157" s="51">
        <f t="shared" si="4"/>
        <v>4074353</v>
      </c>
      <c r="O157" s="51">
        <v>2982902</v>
      </c>
      <c r="P157" s="51">
        <v>1091451</v>
      </c>
      <c r="Q157" s="64">
        <f t="shared" si="5"/>
        <v>0.73211673117179588</v>
      </c>
    </row>
    <row r="158" spans="1:17">
      <c r="A158" s="4" t="s">
        <v>118</v>
      </c>
      <c r="B158" s="5" t="s">
        <v>113</v>
      </c>
      <c r="C158" s="56" t="s">
        <v>114</v>
      </c>
      <c r="D158" s="7" t="s">
        <v>115</v>
      </c>
      <c r="E158" s="51">
        <v>-22.611000000000001</v>
      </c>
      <c r="F158" s="51">
        <v>-42.323399999999999</v>
      </c>
      <c r="G158" s="53">
        <v>23</v>
      </c>
      <c r="H158" s="56">
        <v>1</v>
      </c>
      <c r="I158" s="13">
        <v>42513</v>
      </c>
      <c r="J158" s="57" t="s">
        <v>279</v>
      </c>
      <c r="K158" s="51" t="s">
        <v>288</v>
      </c>
      <c r="L158" s="60" t="s">
        <v>289</v>
      </c>
      <c r="M158" s="62"/>
      <c r="N158" s="51">
        <f t="shared" si="4"/>
        <v>4654624</v>
      </c>
      <c r="O158" s="51">
        <v>3433708</v>
      </c>
      <c r="P158" s="51">
        <v>1220916</v>
      </c>
      <c r="Q158" s="64">
        <f t="shared" si="5"/>
        <v>0.73769825446695592</v>
      </c>
    </row>
    <row r="159" spans="1:17">
      <c r="A159" s="4" t="s">
        <v>119</v>
      </c>
      <c r="B159" s="5" t="s">
        <v>113</v>
      </c>
      <c r="C159" s="56" t="s">
        <v>114</v>
      </c>
      <c r="D159" s="7" t="s">
        <v>115</v>
      </c>
      <c r="E159" s="51">
        <v>-22.611000000000001</v>
      </c>
      <c r="F159" s="51">
        <v>-42.323399999999999</v>
      </c>
      <c r="G159" s="53">
        <v>23</v>
      </c>
      <c r="H159" s="56">
        <v>1</v>
      </c>
      <c r="I159" s="13">
        <v>42513</v>
      </c>
      <c r="J159" s="57" t="s">
        <v>279</v>
      </c>
      <c r="K159" s="51" t="s">
        <v>288</v>
      </c>
      <c r="L159" s="60" t="s">
        <v>289</v>
      </c>
      <c r="M159" s="62"/>
      <c r="N159" s="51">
        <f t="shared" si="4"/>
        <v>4935428</v>
      </c>
      <c r="O159" s="51">
        <v>3675730</v>
      </c>
      <c r="P159" s="51">
        <v>1259698</v>
      </c>
      <c r="Q159" s="64">
        <f t="shared" si="5"/>
        <v>0.74476418255924304</v>
      </c>
    </row>
    <row r="160" spans="1:17">
      <c r="A160" s="4" t="s">
        <v>120</v>
      </c>
      <c r="B160" s="5" t="s">
        <v>113</v>
      </c>
      <c r="C160" s="56" t="s">
        <v>114</v>
      </c>
      <c r="D160" s="7" t="s">
        <v>115</v>
      </c>
      <c r="E160" s="51">
        <v>-22.611000000000001</v>
      </c>
      <c r="F160" s="51">
        <v>-42.323399999999999</v>
      </c>
      <c r="G160" s="53">
        <v>23</v>
      </c>
      <c r="H160" s="56">
        <v>1</v>
      </c>
      <c r="I160" s="13">
        <v>42513</v>
      </c>
      <c r="J160" s="57" t="s">
        <v>279</v>
      </c>
      <c r="K160" s="51" t="s">
        <v>288</v>
      </c>
      <c r="L160" s="60" t="s">
        <v>289</v>
      </c>
      <c r="M160" s="62"/>
      <c r="N160" s="51">
        <f t="shared" si="4"/>
        <v>5526991</v>
      </c>
      <c r="O160" s="51">
        <v>4053502</v>
      </c>
      <c r="P160" s="51">
        <v>1473489</v>
      </c>
      <c r="Q160" s="64">
        <f t="shared" si="5"/>
        <v>0.73340123043442629</v>
      </c>
    </row>
    <row r="161" spans="1:17">
      <c r="A161" s="4" t="s">
        <v>121</v>
      </c>
      <c r="B161" s="5" t="s">
        <v>113</v>
      </c>
      <c r="C161" s="56" t="s">
        <v>114</v>
      </c>
      <c r="D161" s="7" t="s">
        <v>115</v>
      </c>
      <c r="E161" s="51">
        <v>-22.611000000000001</v>
      </c>
      <c r="F161" s="51">
        <v>-42.323399999999999</v>
      </c>
      <c r="G161" s="53">
        <v>23</v>
      </c>
      <c r="H161" s="56">
        <v>1</v>
      </c>
      <c r="I161" s="13">
        <v>42513</v>
      </c>
      <c r="J161" s="57" t="s">
        <v>279</v>
      </c>
      <c r="K161" s="51" t="s">
        <v>288</v>
      </c>
      <c r="L161" s="60" t="s">
        <v>289</v>
      </c>
      <c r="M161" s="62"/>
      <c r="N161" s="51">
        <f t="shared" si="4"/>
        <v>5247260</v>
      </c>
      <c r="O161" s="51">
        <v>3883495</v>
      </c>
      <c r="P161" s="51">
        <v>1363765</v>
      </c>
      <c r="Q161" s="64">
        <f t="shared" si="5"/>
        <v>0.74009959483616206</v>
      </c>
    </row>
    <row r="162" spans="1:17">
      <c r="A162" s="4" t="s">
        <v>122</v>
      </c>
      <c r="B162" s="5" t="s">
        <v>113</v>
      </c>
      <c r="C162" s="56" t="s">
        <v>114</v>
      </c>
      <c r="D162" s="7" t="s">
        <v>115</v>
      </c>
      <c r="E162" s="51">
        <v>-22.611000000000001</v>
      </c>
      <c r="F162" s="51">
        <v>-42.323399999999999</v>
      </c>
      <c r="G162" s="53">
        <v>23</v>
      </c>
      <c r="H162" s="56">
        <v>1</v>
      </c>
      <c r="I162" s="13">
        <v>42516</v>
      </c>
      <c r="J162" s="57" t="s">
        <v>279</v>
      </c>
      <c r="K162" s="51" t="s">
        <v>288</v>
      </c>
      <c r="L162" s="60" t="s">
        <v>289</v>
      </c>
      <c r="M162" s="62"/>
      <c r="N162" s="51">
        <f t="shared" si="4"/>
        <v>4982324</v>
      </c>
      <c r="O162" s="51">
        <v>3688280</v>
      </c>
      <c r="P162" s="51">
        <v>1294044</v>
      </c>
      <c r="Q162" s="64">
        <f t="shared" si="5"/>
        <v>0.74027301315610949</v>
      </c>
    </row>
    <row r="163" spans="1:17">
      <c r="A163" s="4" t="s">
        <v>123</v>
      </c>
      <c r="B163" s="5" t="s">
        <v>113</v>
      </c>
      <c r="C163" s="56" t="s">
        <v>114</v>
      </c>
      <c r="D163" s="7" t="s">
        <v>115</v>
      </c>
      <c r="E163" s="51">
        <v>-22.611000000000001</v>
      </c>
      <c r="F163" s="51">
        <v>-42.323399999999999</v>
      </c>
      <c r="G163" s="53">
        <v>23</v>
      </c>
      <c r="H163" s="56">
        <v>1</v>
      </c>
      <c r="I163" s="13">
        <v>42516</v>
      </c>
      <c r="J163" s="57" t="s">
        <v>279</v>
      </c>
      <c r="K163" s="51" t="s">
        <v>288</v>
      </c>
      <c r="L163" s="60" t="s">
        <v>289</v>
      </c>
      <c r="M163" s="62"/>
      <c r="N163" s="51">
        <f t="shared" si="4"/>
        <v>6322768</v>
      </c>
      <c r="O163" s="51">
        <v>4687345</v>
      </c>
      <c r="P163" s="51">
        <v>1635423</v>
      </c>
      <c r="Q163" s="64">
        <f t="shared" si="5"/>
        <v>0.74134382283202549</v>
      </c>
    </row>
    <row r="164" spans="1:17">
      <c r="A164" s="4" t="s">
        <v>93</v>
      </c>
      <c r="B164" s="5" t="s">
        <v>76</v>
      </c>
      <c r="C164" s="56" t="s">
        <v>77</v>
      </c>
      <c r="D164" s="7" t="s">
        <v>554</v>
      </c>
      <c r="E164" s="51">
        <v>-10.7</v>
      </c>
      <c r="F164" s="51">
        <v>-49.685488300000003</v>
      </c>
      <c r="G164" s="53">
        <v>198</v>
      </c>
      <c r="H164" s="56">
        <v>1</v>
      </c>
      <c r="I164" s="13">
        <v>42401</v>
      </c>
      <c r="J164" s="57" t="s">
        <v>279</v>
      </c>
      <c r="K164" s="51" t="s">
        <v>286</v>
      </c>
      <c r="L164" s="60" t="s">
        <v>287</v>
      </c>
      <c r="M164" s="62"/>
      <c r="N164" s="51">
        <f t="shared" si="4"/>
        <v>5471053</v>
      </c>
      <c r="O164" s="51">
        <v>4100707</v>
      </c>
      <c r="P164" s="51">
        <v>1370346</v>
      </c>
      <c r="Q164" s="64">
        <f t="shared" si="5"/>
        <v>0.74952792451471406</v>
      </c>
    </row>
    <row r="165" spans="1:17">
      <c r="A165" s="4" t="s">
        <v>95</v>
      </c>
      <c r="B165" s="5" t="s">
        <v>76</v>
      </c>
      <c r="C165" s="56" t="s">
        <v>77</v>
      </c>
      <c r="D165" s="7" t="s">
        <v>554</v>
      </c>
      <c r="E165" s="51">
        <v>-10.7</v>
      </c>
      <c r="F165" s="51">
        <v>-49.685488300000003</v>
      </c>
      <c r="G165" s="53">
        <v>198</v>
      </c>
      <c r="H165" s="56">
        <v>1</v>
      </c>
      <c r="I165" s="13">
        <v>42401</v>
      </c>
      <c r="J165" s="57" t="s">
        <v>279</v>
      </c>
      <c r="K165" s="51" t="s">
        <v>286</v>
      </c>
      <c r="L165" s="60" t="s">
        <v>287</v>
      </c>
      <c r="M165" s="62"/>
      <c r="N165" s="51">
        <f t="shared" si="4"/>
        <v>3756558</v>
      </c>
      <c r="O165" s="51">
        <v>2695781</v>
      </c>
      <c r="P165" s="51">
        <v>1060777</v>
      </c>
      <c r="Q165" s="64">
        <f t="shared" si="5"/>
        <v>0.71761995954807567</v>
      </c>
    </row>
    <row r="166" spans="1:17">
      <c r="A166" s="4" t="s">
        <v>96</v>
      </c>
      <c r="B166" s="5" t="s">
        <v>76</v>
      </c>
      <c r="C166" s="56" t="s">
        <v>77</v>
      </c>
      <c r="D166" s="7" t="s">
        <v>554</v>
      </c>
      <c r="E166" s="51">
        <v>-10.7</v>
      </c>
      <c r="F166" s="51">
        <v>-49.685488300000003</v>
      </c>
      <c r="G166" s="53">
        <v>198</v>
      </c>
      <c r="H166" s="56">
        <v>2</v>
      </c>
      <c r="I166" s="13">
        <v>42454</v>
      </c>
      <c r="J166" s="57" t="s">
        <v>279</v>
      </c>
      <c r="K166" s="51" t="s">
        <v>286</v>
      </c>
      <c r="L166" s="60" t="s">
        <v>287</v>
      </c>
      <c r="M166" s="62"/>
      <c r="N166" s="51">
        <f t="shared" si="4"/>
        <v>2525944</v>
      </c>
      <c r="O166" s="51">
        <v>1098563</v>
      </c>
      <c r="P166" s="51">
        <v>1427381</v>
      </c>
      <c r="Q166" s="64">
        <f t="shared" si="5"/>
        <v>0.43491185869520466</v>
      </c>
    </row>
    <row r="167" spans="1:17">
      <c r="A167" s="4" t="s">
        <v>98</v>
      </c>
      <c r="B167" s="5" t="s">
        <v>76</v>
      </c>
      <c r="C167" s="56" t="s">
        <v>77</v>
      </c>
      <c r="D167" s="7" t="s">
        <v>554</v>
      </c>
      <c r="E167" s="51">
        <v>-10.7</v>
      </c>
      <c r="F167" s="51">
        <v>-49.685488300000003</v>
      </c>
      <c r="G167" s="53">
        <v>198</v>
      </c>
      <c r="H167" s="56">
        <v>2</v>
      </c>
      <c r="I167" s="13">
        <v>42454</v>
      </c>
      <c r="J167" s="57" t="s">
        <v>279</v>
      </c>
      <c r="K167" s="51" t="s">
        <v>286</v>
      </c>
      <c r="L167" s="60" t="s">
        <v>287</v>
      </c>
      <c r="M167" s="62"/>
      <c r="N167" s="51">
        <f t="shared" si="4"/>
        <v>5663616</v>
      </c>
      <c r="O167" s="51">
        <v>4247596</v>
      </c>
      <c r="P167" s="51">
        <v>1416020</v>
      </c>
      <c r="Q167" s="64">
        <f t="shared" si="5"/>
        <v>0.74997951838542731</v>
      </c>
    </row>
    <row r="168" spans="1:17">
      <c r="A168" s="4" t="s">
        <v>99</v>
      </c>
      <c r="B168" s="5" t="s">
        <v>76</v>
      </c>
      <c r="C168" s="56" t="s">
        <v>77</v>
      </c>
      <c r="D168" s="7" t="s">
        <v>554</v>
      </c>
      <c r="E168" s="51">
        <v>-10.7</v>
      </c>
      <c r="F168" s="51">
        <v>-49.685488300000003</v>
      </c>
      <c r="G168" s="53">
        <v>198</v>
      </c>
      <c r="H168" s="56">
        <v>2</v>
      </c>
      <c r="I168" s="13">
        <v>42454</v>
      </c>
      <c r="J168" s="57" t="s">
        <v>279</v>
      </c>
      <c r="K168" s="51" t="s">
        <v>286</v>
      </c>
      <c r="L168" s="60" t="s">
        <v>287</v>
      </c>
      <c r="M168" s="62"/>
      <c r="N168" s="51">
        <f t="shared" si="4"/>
        <v>5970026</v>
      </c>
      <c r="O168" s="51">
        <v>4461601</v>
      </c>
      <c r="P168" s="51">
        <v>1508425</v>
      </c>
      <c r="Q168" s="64">
        <f t="shared" si="5"/>
        <v>0.74733359620209361</v>
      </c>
    </row>
    <row r="169" spans="1:17">
      <c r="A169" s="4" t="s">
        <v>101</v>
      </c>
      <c r="B169" s="5" t="s">
        <v>76</v>
      </c>
      <c r="C169" s="56" t="s">
        <v>77</v>
      </c>
      <c r="D169" s="7" t="s">
        <v>554</v>
      </c>
      <c r="E169" s="51">
        <v>-10.7</v>
      </c>
      <c r="F169" s="51">
        <v>-49.685488300000003</v>
      </c>
      <c r="G169" s="53">
        <v>198</v>
      </c>
      <c r="H169" s="56">
        <v>2</v>
      </c>
      <c r="I169" s="13">
        <v>42454</v>
      </c>
      <c r="J169" s="57" t="s">
        <v>279</v>
      </c>
      <c r="K169" s="51" t="s">
        <v>286</v>
      </c>
      <c r="L169" s="60" t="s">
        <v>287</v>
      </c>
      <c r="M169" s="62"/>
      <c r="N169" s="51">
        <f t="shared" si="4"/>
        <v>382112</v>
      </c>
      <c r="O169" s="51">
        <v>269356</v>
      </c>
      <c r="P169" s="51">
        <v>112756</v>
      </c>
      <c r="Q169" s="64">
        <f t="shared" si="5"/>
        <v>0.70491374256762418</v>
      </c>
    </row>
    <row r="170" spans="1:17">
      <c r="A170" s="4" t="s">
        <v>102</v>
      </c>
      <c r="B170" s="5" t="s">
        <v>76</v>
      </c>
      <c r="C170" s="56" t="s">
        <v>77</v>
      </c>
      <c r="D170" s="7" t="s">
        <v>554</v>
      </c>
      <c r="E170" s="51">
        <v>-10.7</v>
      </c>
      <c r="F170" s="51">
        <v>-49.685488300000003</v>
      </c>
      <c r="G170" s="53">
        <v>198</v>
      </c>
      <c r="H170" s="56">
        <v>2</v>
      </c>
      <c r="I170" s="13">
        <v>42454</v>
      </c>
      <c r="J170" s="57" t="s">
        <v>279</v>
      </c>
      <c r="K170" s="51" t="s">
        <v>286</v>
      </c>
      <c r="L170" s="60" t="s">
        <v>287</v>
      </c>
      <c r="M170" s="62"/>
      <c r="N170" s="51">
        <f t="shared" si="4"/>
        <v>939802</v>
      </c>
      <c r="O170" s="51">
        <v>681483</v>
      </c>
      <c r="P170" s="51">
        <v>258319</v>
      </c>
      <c r="Q170" s="64">
        <f t="shared" si="5"/>
        <v>0.72513465602328997</v>
      </c>
    </row>
    <row r="171" spans="1:17">
      <c r="A171" s="4" t="s">
        <v>103</v>
      </c>
      <c r="B171" s="5" t="s">
        <v>76</v>
      </c>
      <c r="C171" s="56" t="s">
        <v>77</v>
      </c>
      <c r="D171" s="7" t="s">
        <v>554</v>
      </c>
      <c r="E171" s="51">
        <v>-10.7</v>
      </c>
      <c r="F171" s="51">
        <v>-49.685488300000003</v>
      </c>
      <c r="G171" s="53">
        <v>198</v>
      </c>
      <c r="H171" s="56">
        <v>2</v>
      </c>
      <c r="I171" s="13">
        <v>42454</v>
      </c>
      <c r="J171" s="57" t="s">
        <v>279</v>
      </c>
      <c r="K171" s="51" t="s">
        <v>286</v>
      </c>
      <c r="L171" s="60" t="s">
        <v>287</v>
      </c>
      <c r="M171" s="62"/>
      <c r="N171" s="51">
        <f t="shared" si="4"/>
        <v>3308791</v>
      </c>
      <c r="O171" s="51">
        <v>2439996</v>
      </c>
      <c r="P171" s="51">
        <v>868795</v>
      </c>
      <c r="Q171" s="64">
        <f t="shared" si="5"/>
        <v>0.73742826307252407</v>
      </c>
    </row>
    <row r="172" spans="1:17">
      <c r="A172" s="4" t="s">
        <v>104</v>
      </c>
      <c r="B172" s="5" t="s">
        <v>76</v>
      </c>
      <c r="C172" s="56" t="s">
        <v>77</v>
      </c>
      <c r="D172" s="7" t="s">
        <v>554</v>
      </c>
      <c r="E172" s="51">
        <v>-10.7</v>
      </c>
      <c r="F172" s="51">
        <v>-49.685488300000003</v>
      </c>
      <c r="G172" s="53">
        <v>198</v>
      </c>
      <c r="H172" s="56">
        <v>2</v>
      </c>
      <c r="I172" s="13">
        <v>42454</v>
      </c>
      <c r="J172" s="57" t="s">
        <v>279</v>
      </c>
      <c r="K172" s="51" t="s">
        <v>286</v>
      </c>
      <c r="L172" s="60" t="s">
        <v>287</v>
      </c>
      <c r="M172" s="62"/>
      <c r="N172" s="51">
        <f t="shared" si="4"/>
        <v>2969495</v>
      </c>
      <c r="O172" s="51">
        <v>2074782</v>
      </c>
      <c r="P172" s="51">
        <v>894713</v>
      </c>
      <c r="Q172" s="64">
        <f t="shared" si="5"/>
        <v>0.69869860026704877</v>
      </c>
    </row>
    <row r="173" spans="1:17">
      <c r="A173" s="4" t="s">
        <v>106</v>
      </c>
      <c r="B173" s="5" t="s">
        <v>76</v>
      </c>
      <c r="C173" s="56" t="s">
        <v>77</v>
      </c>
      <c r="D173" s="7" t="s">
        <v>554</v>
      </c>
      <c r="E173" s="51">
        <v>-10.7</v>
      </c>
      <c r="F173" s="51">
        <v>-49.685488300000003</v>
      </c>
      <c r="G173" s="53">
        <v>198</v>
      </c>
      <c r="H173" s="56">
        <v>2</v>
      </c>
      <c r="I173" s="13">
        <v>42454</v>
      </c>
      <c r="J173" s="57" t="s">
        <v>279</v>
      </c>
      <c r="K173" s="51" t="s">
        <v>286</v>
      </c>
      <c r="L173" s="60" t="s">
        <v>287</v>
      </c>
      <c r="M173" s="62"/>
      <c r="N173" s="51">
        <f t="shared" si="4"/>
        <v>4902740</v>
      </c>
      <c r="O173" s="51">
        <v>3496323</v>
      </c>
      <c r="P173" s="51">
        <v>1406417</v>
      </c>
      <c r="Q173" s="64">
        <f t="shared" si="5"/>
        <v>0.7131365318169024</v>
      </c>
    </row>
    <row r="174" spans="1:17">
      <c r="A174" s="4" t="s">
        <v>108</v>
      </c>
      <c r="B174" s="5" t="s">
        <v>76</v>
      </c>
      <c r="C174" s="56" t="s">
        <v>77</v>
      </c>
      <c r="D174" s="7" t="s">
        <v>554</v>
      </c>
      <c r="E174" s="51">
        <v>-10.7</v>
      </c>
      <c r="F174" s="51">
        <v>-49.685488300000003</v>
      </c>
      <c r="G174" s="53">
        <v>198</v>
      </c>
      <c r="H174" s="56">
        <v>2</v>
      </c>
      <c r="I174" s="13">
        <v>42454</v>
      </c>
      <c r="J174" s="57" t="s">
        <v>279</v>
      </c>
      <c r="K174" s="51" t="s">
        <v>286</v>
      </c>
      <c r="L174" s="60" t="s">
        <v>287</v>
      </c>
      <c r="M174" s="62"/>
      <c r="N174" s="51">
        <f t="shared" si="4"/>
        <v>5958800</v>
      </c>
      <c r="O174" s="51">
        <v>4408045</v>
      </c>
      <c r="P174" s="51">
        <v>1550755</v>
      </c>
      <c r="Q174" s="64">
        <f t="shared" si="5"/>
        <v>0.73975380949184399</v>
      </c>
    </row>
    <row r="175" spans="1:17">
      <c r="A175" s="4" t="s">
        <v>109</v>
      </c>
      <c r="B175" s="5" t="s">
        <v>76</v>
      </c>
      <c r="C175" s="56" t="s">
        <v>77</v>
      </c>
      <c r="D175" s="7" t="s">
        <v>554</v>
      </c>
      <c r="E175" s="51">
        <v>-10.7</v>
      </c>
      <c r="F175" s="51">
        <v>-49.685488300000003</v>
      </c>
      <c r="G175" s="53">
        <v>198</v>
      </c>
      <c r="H175" s="56">
        <v>2</v>
      </c>
      <c r="I175" s="13">
        <v>42454</v>
      </c>
      <c r="J175" s="57" t="s">
        <v>279</v>
      </c>
      <c r="K175" s="51" t="s">
        <v>286</v>
      </c>
      <c r="L175" s="60" t="s">
        <v>287</v>
      </c>
      <c r="M175" s="62"/>
      <c r="N175" s="51">
        <f t="shared" si="4"/>
        <v>5118563</v>
      </c>
      <c r="O175" s="51">
        <v>3810420</v>
      </c>
      <c r="P175" s="51">
        <v>1308143</v>
      </c>
      <c r="Q175" s="64">
        <f t="shared" si="5"/>
        <v>0.74443159144470816</v>
      </c>
    </row>
    <row r="176" spans="1:17">
      <c r="A176" s="4" t="s">
        <v>110</v>
      </c>
      <c r="B176" s="5" t="s">
        <v>76</v>
      </c>
      <c r="C176" s="56" t="s">
        <v>77</v>
      </c>
      <c r="D176" s="7" t="s">
        <v>554</v>
      </c>
      <c r="E176" s="51">
        <v>-10.7</v>
      </c>
      <c r="F176" s="51">
        <v>-49.685488300000003</v>
      </c>
      <c r="G176" s="53">
        <v>198</v>
      </c>
      <c r="H176" s="56">
        <v>2</v>
      </c>
      <c r="I176" s="13">
        <v>42454</v>
      </c>
      <c r="J176" s="57" t="s">
        <v>279</v>
      </c>
      <c r="K176" s="51" t="s">
        <v>286</v>
      </c>
      <c r="L176" s="60" t="s">
        <v>287</v>
      </c>
      <c r="M176" s="62"/>
      <c r="N176" s="51">
        <f t="shared" si="4"/>
        <v>5657942</v>
      </c>
      <c r="O176" s="51">
        <v>4208088</v>
      </c>
      <c r="P176" s="51">
        <v>1449854</v>
      </c>
      <c r="Q176" s="64">
        <f t="shared" si="5"/>
        <v>0.74374887547450996</v>
      </c>
    </row>
    <row r="177" spans="1:17">
      <c r="A177" s="4" t="s">
        <v>111</v>
      </c>
      <c r="B177" s="5" t="s">
        <v>76</v>
      </c>
      <c r="C177" s="56" t="s">
        <v>77</v>
      </c>
      <c r="D177" s="7" t="s">
        <v>554</v>
      </c>
      <c r="E177" s="51">
        <v>-10.7</v>
      </c>
      <c r="F177" s="51">
        <v>-49.685488300000003</v>
      </c>
      <c r="G177" s="53">
        <v>198</v>
      </c>
      <c r="H177" s="56">
        <v>2</v>
      </c>
      <c r="I177" s="13">
        <v>42454</v>
      </c>
      <c r="J177" s="57" t="s">
        <v>279</v>
      </c>
      <c r="K177" s="51" t="s">
        <v>286</v>
      </c>
      <c r="L177" s="60" t="s">
        <v>287</v>
      </c>
      <c r="M177" s="62"/>
      <c r="N177" s="51">
        <f t="shared" si="4"/>
        <v>4316186</v>
      </c>
      <c r="O177" s="51">
        <v>3210885</v>
      </c>
      <c r="P177" s="51">
        <v>1105301</v>
      </c>
      <c r="Q177" s="64">
        <f t="shared" si="5"/>
        <v>0.74391719911977838</v>
      </c>
    </row>
    <row r="178" spans="1:17">
      <c r="A178" s="4" t="s">
        <v>84</v>
      </c>
      <c r="B178" s="5" t="s">
        <v>76</v>
      </c>
      <c r="C178" s="56" t="s">
        <v>77</v>
      </c>
      <c r="D178" s="7" t="s">
        <v>555</v>
      </c>
      <c r="E178" s="51">
        <v>-11.795999999999999</v>
      </c>
      <c r="F178" s="51">
        <v>-48.548999999999999</v>
      </c>
      <c r="G178" s="53">
        <v>233</v>
      </c>
      <c r="H178" s="56">
        <v>2</v>
      </c>
      <c r="I178" s="13">
        <v>42447</v>
      </c>
      <c r="J178" s="57" t="s">
        <v>279</v>
      </c>
      <c r="K178" s="51" t="s">
        <v>286</v>
      </c>
      <c r="L178" s="60" t="s">
        <v>287</v>
      </c>
      <c r="M178" s="62"/>
      <c r="N178" s="51">
        <f t="shared" si="4"/>
        <v>3933002</v>
      </c>
      <c r="O178" s="51">
        <v>2940209</v>
      </c>
      <c r="P178" s="51">
        <v>992793</v>
      </c>
      <c r="Q178" s="64">
        <f t="shared" si="5"/>
        <v>0.74757373629609136</v>
      </c>
    </row>
    <row r="179" spans="1:17">
      <c r="A179" s="4" t="s">
        <v>85</v>
      </c>
      <c r="B179" s="5" t="s">
        <v>76</v>
      </c>
      <c r="C179" s="56" t="s">
        <v>77</v>
      </c>
      <c r="D179" s="7" t="s">
        <v>555</v>
      </c>
      <c r="E179" s="51">
        <v>-11.795999999999999</v>
      </c>
      <c r="F179" s="51">
        <v>-48.548999999999999</v>
      </c>
      <c r="G179" s="53">
        <v>233</v>
      </c>
      <c r="H179" s="56">
        <v>2</v>
      </c>
      <c r="I179" s="13">
        <v>42447</v>
      </c>
      <c r="J179" s="57" t="s">
        <v>279</v>
      </c>
      <c r="K179" s="51" t="s">
        <v>286</v>
      </c>
      <c r="L179" s="60" t="s">
        <v>287</v>
      </c>
      <c r="M179" s="62"/>
      <c r="N179" s="51">
        <f t="shared" si="4"/>
        <v>752838</v>
      </c>
      <c r="O179" s="51">
        <v>538281</v>
      </c>
      <c r="P179" s="51">
        <v>214557</v>
      </c>
      <c r="Q179" s="64">
        <f t="shared" si="5"/>
        <v>0.71500243080184578</v>
      </c>
    </row>
    <row r="180" spans="1:17">
      <c r="A180" s="4" t="s">
        <v>86</v>
      </c>
      <c r="B180" s="5" t="s">
        <v>76</v>
      </c>
      <c r="C180" s="56" t="s">
        <v>77</v>
      </c>
      <c r="D180" s="7" t="s">
        <v>555</v>
      </c>
      <c r="E180" s="51">
        <v>-11.795999999999999</v>
      </c>
      <c r="F180" s="51">
        <v>-48.548999999999999</v>
      </c>
      <c r="G180" s="53">
        <v>233</v>
      </c>
      <c r="H180" s="56">
        <v>2</v>
      </c>
      <c r="I180" s="13">
        <v>42447</v>
      </c>
      <c r="J180" s="57" t="s">
        <v>279</v>
      </c>
      <c r="K180" s="51" t="s">
        <v>286</v>
      </c>
      <c r="L180" s="60" t="s">
        <v>287</v>
      </c>
      <c r="M180" s="62"/>
      <c r="N180" s="51">
        <f t="shared" si="4"/>
        <v>390391</v>
      </c>
      <c r="O180" s="51">
        <v>236511</v>
      </c>
      <c r="P180" s="51">
        <v>153880</v>
      </c>
      <c r="Q180" s="64">
        <f t="shared" si="5"/>
        <v>0.60583107704839512</v>
      </c>
    </row>
    <row r="181" spans="1:17">
      <c r="A181" s="4" t="s">
        <v>87</v>
      </c>
      <c r="B181" s="5" t="s">
        <v>76</v>
      </c>
      <c r="C181" s="56" t="s">
        <v>77</v>
      </c>
      <c r="D181" s="7" t="s">
        <v>555</v>
      </c>
      <c r="E181" s="51">
        <v>-11.795999999999999</v>
      </c>
      <c r="F181" s="51">
        <v>-48.548999999999999</v>
      </c>
      <c r="G181" s="53">
        <v>233</v>
      </c>
      <c r="H181" s="56">
        <v>2</v>
      </c>
      <c r="I181" s="13">
        <v>42447</v>
      </c>
      <c r="J181" s="57" t="s">
        <v>279</v>
      </c>
      <c r="K181" s="51" t="s">
        <v>286</v>
      </c>
      <c r="L181" s="60" t="s">
        <v>287</v>
      </c>
      <c r="M181" s="62"/>
      <c r="N181" s="51">
        <f t="shared" si="4"/>
        <v>2991188</v>
      </c>
      <c r="O181" s="51">
        <v>2192544</v>
      </c>
      <c r="P181" s="51">
        <v>798644</v>
      </c>
      <c r="Q181" s="64">
        <f t="shared" si="5"/>
        <v>0.73300106847179114</v>
      </c>
    </row>
    <row r="182" spans="1:17">
      <c r="A182" s="4" t="s">
        <v>89</v>
      </c>
      <c r="B182" s="5" t="s">
        <v>76</v>
      </c>
      <c r="C182" s="56" t="s">
        <v>77</v>
      </c>
      <c r="D182" s="7" t="s">
        <v>555</v>
      </c>
      <c r="E182" s="51">
        <v>-11.795999999999999</v>
      </c>
      <c r="F182" s="51">
        <v>-48.548999999999999</v>
      </c>
      <c r="G182" s="53">
        <v>233</v>
      </c>
      <c r="H182" s="56">
        <v>2</v>
      </c>
      <c r="I182" s="13">
        <v>42447</v>
      </c>
      <c r="J182" s="57" t="s">
        <v>279</v>
      </c>
      <c r="K182" s="51" t="s">
        <v>286</v>
      </c>
      <c r="L182" s="60" t="s">
        <v>287</v>
      </c>
      <c r="M182" s="62"/>
      <c r="N182" s="51">
        <f t="shared" si="4"/>
        <v>5708860</v>
      </c>
      <c r="O182" s="51">
        <v>3931750</v>
      </c>
      <c r="P182" s="51">
        <v>1777110</v>
      </c>
      <c r="Q182" s="64">
        <f t="shared" si="5"/>
        <v>0.68871018031621023</v>
      </c>
    </row>
    <row r="183" spans="1:17">
      <c r="A183" s="4" t="s">
        <v>90</v>
      </c>
      <c r="B183" s="5" t="s">
        <v>76</v>
      </c>
      <c r="C183" s="56" t="s">
        <v>77</v>
      </c>
      <c r="D183" s="7" t="s">
        <v>555</v>
      </c>
      <c r="E183" s="51">
        <v>-11.795999999999999</v>
      </c>
      <c r="F183" s="51">
        <v>-48.548999999999999</v>
      </c>
      <c r="G183" s="53">
        <v>233</v>
      </c>
      <c r="H183" s="56">
        <v>2</v>
      </c>
      <c r="I183" s="13">
        <v>42447</v>
      </c>
      <c r="J183" s="57" t="s">
        <v>279</v>
      </c>
      <c r="K183" s="51" t="s">
        <v>286</v>
      </c>
      <c r="L183" s="60" t="s">
        <v>287</v>
      </c>
      <c r="M183" s="62"/>
      <c r="N183" s="51">
        <f t="shared" si="4"/>
        <v>4323628</v>
      </c>
      <c r="O183" s="51">
        <v>2722978</v>
      </c>
      <c r="P183" s="51">
        <v>1600650</v>
      </c>
      <c r="Q183" s="64">
        <f t="shared" si="5"/>
        <v>0.62979007444673774</v>
      </c>
    </row>
    <row r="184" spans="1:17">
      <c r="A184" s="4" t="s">
        <v>91</v>
      </c>
      <c r="B184" s="5" t="s">
        <v>76</v>
      </c>
      <c r="C184" s="56" t="s">
        <v>77</v>
      </c>
      <c r="D184" s="7" t="s">
        <v>555</v>
      </c>
      <c r="E184" s="51">
        <v>-11.795999999999999</v>
      </c>
      <c r="F184" s="51">
        <v>-48.548999999999999</v>
      </c>
      <c r="G184" s="53">
        <v>233</v>
      </c>
      <c r="H184" s="56">
        <v>2</v>
      </c>
      <c r="I184" s="13">
        <v>42447</v>
      </c>
      <c r="J184" s="57" t="s">
        <v>279</v>
      </c>
      <c r="K184" s="51" t="s">
        <v>286</v>
      </c>
      <c r="L184" s="60" t="s">
        <v>287</v>
      </c>
      <c r="M184" s="62"/>
      <c r="N184" s="51">
        <f t="shared" si="4"/>
        <v>5073112</v>
      </c>
      <c r="O184" s="51">
        <v>3550310</v>
      </c>
      <c r="P184" s="51">
        <v>1522802</v>
      </c>
      <c r="Q184" s="64">
        <f t="shared" si="5"/>
        <v>0.6998288230182973</v>
      </c>
    </row>
    <row r="185" spans="1:17">
      <c r="A185" s="4" t="s">
        <v>92</v>
      </c>
      <c r="B185" s="5" t="s">
        <v>76</v>
      </c>
      <c r="C185" s="56" t="s">
        <v>77</v>
      </c>
      <c r="D185" s="7" t="s">
        <v>555</v>
      </c>
      <c r="E185" s="51">
        <v>-11.795999999999999</v>
      </c>
      <c r="F185" s="51">
        <v>-48.548999999999999</v>
      </c>
      <c r="G185" s="53">
        <v>233</v>
      </c>
      <c r="H185" s="56">
        <v>2</v>
      </c>
      <c r="I185" s="13">
        <v>42447</v>
      </c>
      <c r="J185" s="57" t="s">
        <v>279</v>
      </c>
      <c r="K185" s="51" t="s">
        <v>286</v>
      </c>
      <c r="L185" s="60" t="s">
        <v>287</v>
      </c>
      <c r="M185" s="62"/>
      <c r="N185" s="51">
        <f t="shared" si="4"/>
        <v>4184451</v>
      </c>
      <c r="O185" s="51">
        <v>3111792</v>
      </c>
      <c r="P185" s="51">
        <v>1072659</v>
      </c>
      <c r="Q185" s="64">
        <f t="shared" si="5"/>
        <v>0.74365597780927539</v>
      </c>
    </row>
    <row r="186" spans="1:17">
      <c r="A186" s="4" t="s">
        <v>75</v>
      </c>
      <c r="B186" s="5" t="s">
        <v>76</v>
      </c>
      <c r="C186" s="56" t="s">
        <v>77</v>
      </c>
      <c r="D186" s="7" t="s">
        <v>555</v>
      </c>
      <c r="E186" s="51">
        <v>-11.795999999999999</v>
      </c>
      <c r="F186" s="51">
        <v>-48.548999999999999</v>
      </c>
      <c r="G186" s="53">
        <v>233</v>
      </c>
      <c r="H186" s="56">
        <v>1</v>
      </c>
      <c r="I186" s="13">
        <v>42405</v>
      </c>
      <c r="J186" s="57" t="s">
        <v>279</v>
      </c>
      <c r="K186" s="51" t="s">
        <v>286</v>
      </c>
      <c r="L186" s="60" t="s">
        <v>287</v>
      </c>
      <c r="M186" s="62"/>
      <c r="N186" s="51">
        <f t="shared" si="4"/>
        <v>5105137</v>
      </c>
      <c r="O186" s="51">
        <v>3774188</v>
      </c>
      <c r="P186" s="51">
        <v>1330949</v>
      </c>
      <c r="Q186" s="64">
        <f t="shared" si="5"/>
        <v>0.73929220704556997</v>
      </c>
    </row>
    <row r="187" spans="1:17">
      <c r="A187" s="4" t="s">
        <v>78</v>
      </c>
      <c r="B187" s="5" t="s">
        <v>76</v>
      </c>
      <c r="C187" s="56" t="s">
        <v>77</v>
      </c>
      <c r="D187" s="7" t="s">
        <v>555</v>
      </c>
      <c r="E187" s="51">
        <v>-11.795999999999999</v>
      </c>
      <c r="F187" s="51">
        <v>-48.548999999999999</v>
      </c>
      <c r="G187" s="53">
        <v>233</v>
      </c>
      <c r="H187" s="56">
        <v>2</v>
      </c>
      <c r="I187" s="13">
        <v>42447</v>
      </c>
      <c r="J187" s="57" t="s">
        <v>279</v>
      </c>
      <c r="K187" s="51" t="s">
        <v>286</v>
      </c>
      <c r="L187" s="60" t="s">
        <v>287</v>
      </c>
      <c r="M187" s="62"/>
      <c r="N187" s="51">
        <f t="shared" si="4"/>
        <v>2878999</v>
      </c>
      <c r="O187" s="51">
        <v>2101343</v>
      </c>
      <c r="P187" s="51">
        <v>777656</v>
      </c>
      <c r="Q187" s="64">
        <f t="shared" si="5"/>
        <v>0.7298866724163503</v>
      </c>
    </row>
    <row r="188" spans="1:17">
      <c r="A188" s="4" t="s">
        <v>80</v>
      </c>
      <c r="B188" s="5" t="s">
        <v>76</v>
      </c>
      <c r="C188" s="56" t="s">
        <v>77</v>
      </c>
      <c r="D188" s="7" t="s">
        <v>555</v>
      </c>
      <c r="E188" s="51">
        <v>-11.795999999999999</v>
      </c>
      <c r="F188" s="51">
        <v>-48.548999999999999</v>
      </c>
      <c r="G188" s="53">
        <v>233</v>
      </c>
      <c r="H188" s="56">
        <v>2</v>
      </c>
      <c r="I188" s="13">
        <v>42447</v>
      </c>
      <c r="J188" s="57" t="s">
        <v>279</v>
      </c>
      <c r="K188" s="51" t="s">
        <v>286</v>
      </c>
      <c r="L188" s="60" t="s">
        <v>287</v>
      </c>
      <c r="M188" s="62"/>
      <c r="N188" s="51">
        <f t="shared" si="4"/>
        <v>5565399</v>
      </c>
      <c r="O188" s="51">
        <v>3565066</v>
      </c>
      <c r="P188" s="51">
        <v>2000333</v>
      </c>
      <c r="Q188" s="64">
        <f t="shared" si="5"/>
        <v>0.64057689304935728</v>
      </c>
    </row>
    <row r="189" spans="1:17">
      <c r="A189" s="4" t="s">
        <v>81</v>
      </c>
      <c r="B189" s="5" t="s">
        <v>76</v>
      </c>
      <c r="C189" s="56" t="s">
        <v>77</v>
      </c>
      <c r="D189" s="7" t="s">
        <v>555</v>
      </c>
      <c r="E189" s="51">
        <v>-11.795999999999999</v>
      </c>
      <c r="F189" s="51">
        <v>-48.548999999999999</v>
      </c>
      <c r="G189" s="53">
        <v>233</v>
      </c>
      <c r="H189" s="56">
        <v>2</v>
      </c>
      <c r="I189" s="13">
        <v>42447</v>
      </c>
      <c r="J189" s="57" t="s">
        <v>279</v>
      </c>
      <c r="K189" s="51" t="s">
        <v>286</v>
      </c>
      <c r="L189" s="60" t="s">
        <v>287</v>
      </c>
      <c r="M189" s="62"/>
      <c r="N189" s="51">
        <f t="shared" si="4"/>
        <v>4249870</v>
      </c>
      <c r="O189" s="51">
        <v>3110750</v>
      </c>
      <c r="P189" s="51">
        <v>1139120</v>
      </c>
      <c r="Q189" s="64">
        <f t="shared" si="5"/>
        <v>0.73196356594437006</v>
      </c>
    </row>
    <row r="190" spans="1:17">
      <c r="A190" s="4" t="s">
        <v>82</v>
      </c>
      <c r="B190" s="5" t="s">
        <v>76</v>
      </c>
      <c r="C190" s="56" t="s">
        <v>77</v>
      </c>
      <c r="D190" s="7" t="s">
        <v>555</v>
      </c>
      <c r="E190" s="51">
        <v>-11.795999999999999</v>
      </c>
      <c r="F190" s="51">
        <v>-48.548999999999999</v>
      </c>
      <c r="G190" s="53">
        <v>233</v>
      </c>
      <c r="H190" s="56">
        <v>2</v>
      </c>
      <c r="I190" s="13">
        <v>42447</v>
      </c>
      <c r="J190" s="57" t="s">
        <v>279</v>
      </c>
      <c r="K190" s="51" t="s">
        <v>286</v>
      </c>
      <c r="L190" s="60" t="s">
        <v>287</v>
      </c>
      <c r="M190" s="62"/>
      <c r="N190" s="51">
        <f t="shared" si="4"/>
        <v>4394073</v>
      </c>
      <c r="O190" s="51">
        <v>3094502</v>
      </c>
      <c r="P190" s="51">
        <v>1299571</v>
      </c>
      <c r="Q190" s="64">
        <f t="shared" si="5"/>
        <v>0.70424455852235501</v>
      </c>
    </row>
    <row r="191" spans="1:17">
      <c r="A191" s="4" t="s">
        <v>83</v>
      </c>
      <c r="B191" s="5" t="s">
        <v>76</v>
      </c>
      <c r="C191" s="56" t="s">
        <v>77</v>
      </c>
      <c r="D191" s="7" t="s">
        <v>555</v>
      </c>
      <c r="E191" s="51">
        <v>-11.795999999999999</v>
      </c>
      <c r="F191" s="51">
        <v>-48.548999999999999</v>
      </c>
      <c r="G191" s="53">
        <v>233</v>
      </c>
      <c r="H191" s="56">
        <v>2</v>
      </c>
      <c r="I191" s="13">
        <v>42447</v>
      </c>
      <c r="J191" s="57" t="s">
        <v>279</v>
      </c>
      <c r="K191" s="51" t="s">
        <v>286</v>
      </c>
      <c r="L191" s="60" t="s">
        <v>287</v>
      </c>
      <c r="M191" s="62"/>
      <c r="N191" s="51">
        <f t="shared" si="4"/>
        <v>5678948</v>
      </c>
      <c r="O191" s="51">
        <v>4197397</v>
      </c>
      <c r="P191" s="51">
        <v>1481551</v>
      </c>
      <c r="Q191" s="64">
        <f t="shared" si="5"/>
        <v>0.73911523754047403</v>
      </c>
    </row>
    <row r="192" spans="1:17">
      <c r="M192" s="74" t="s">
        <v>303</v>
      </c>
      <c r="N192" s="75">
        <f>AVERAGE(N2:N191)</f>
        <v>3451526.6631578947</v>
      </c>
      <c r="O192" s="75">
        <f t="shared" ref="O192:Q192" si="6">AVERAGE(O2:O191)</f>
        <v>2468061.9842105261</v>
      </c>
      <c r="P192" s="75">
        <f t="shared" si="6"/>
        <v>983464.6789473684</v>
      </c>
      <c r="Q192" s="103">
        <f t="shared" si="6"/>
        <v>0.7071972339928152</v>
      </c>
    </row>
    <row r="193" spans="13:17">
      <c r="M193" s="74" t="s">
        <v>304</v>
      </c>
      <c r="N193" s="75">
        <f>STDEV(N2:N191)</f>
        <v>1699498.9763586279</v>
      </c>
      <c r="O193" s="75">
        <f t="shared" ref="O193:P193" si="7">STDEV(O2:O191)</f>
        <v>1285422.1145674081</v>
      </c>
      <c r="P193" s="75">
        <f t="shared" si="7"/>
        <v>530178.11964907777</v>
      </c>
    </row>
    <row r="194" spans="13:17">
      <c r="M194" s="74" t="s">
        <v>305</v>
      </c>
      <c r="N194" s="75">
        <f>MIN((N2:N191))</f>
        <v>8677</v>
      </c>
      <c r="O194" s="75">
        <f t="shared" ref="O194:P194" si="8">MIN((O2:O191))</f>
        <v>6211</v>
      </c>
      <c r="P194" s="75">
        <f t="shared" si="8"/>
        <v>2466</v>
      </c>
      <c r="Q194" s="103">
        <f>MIN((Q2:Q191))</f>
        <v>0.19671205868724909</v>
      </c>
    </row>
    <row r="195" spans="13:17">
      <c r="M195" s="74" t="s">
        <v>306</v>
      </c>
      <c r="N195" s="75">
        <f>MAX(N2:N191)</f>
        <v>7075393</v>
      </c>
      <c r="O195" s="75">
        <f t="shared" ref="O195:P195" si="9">MAX(O2:O191)</f>
        <v>5289553</v>
      </c>
      <c r="P195" s="75">
        <f t="shared" si="9"/>
        <v>3219135</v>
      </c>
      <c r="Q195" s="103">
        <f t="shared" ref="Q195" si="10">MAX(Q2:Q191)</f>
        <v>0.7578055142427752</v>
      </c>
    </row>
    <row r="196" spans="13:17">
      <c r="M196" s="74" t="s">
        <v>307</v>
      </c>
      <c r="N196" s="75">
        <f>STDEV(N2:N191)/SQRT(190)</f>
        <v>123294.61444344607</v>
      </c>
      <c r="O196" s="75">
        <f t="shared" ref="O196:P196" si="11">STDEV(O2:O191)/SQRT(190)</f>
        <v>93254.321548484499</v>
      </c>
      <c r="P196" s="75">
        <f t="shared" si="11"/>
        <v>38463.163413339003</v>
      </c>
    </row>
    <row r="197" spans="13:17" ht="14.25">
      <c r="O197" s="58"/>
      <c r="P197" s="58"/>
    </row>
    <row r="198" spans="13:17" ht="14.25">
      <c r="O198" s="58"/>
      <c r="P198" s="58"/>
    </row>
  </sheetData>
  <sortState ref="A2:L19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AC7E-9BA3-4B3E-8573-611E72D1A3C2}">
  <dimension ref="A1:G190"/>
  <sheetViews>
    <sheetView tabSelected="1" zoomScale="130" zoomScaleNormal="130" workbookViewId="0">
      <selection activeCell="K8" sqref="K8"/>
    </sheetView>
  </sheetViews>
  <sheetFormatPr defaultRowHeight="13.5"/>
  <cols>
    <col min="3" max="3" width="17.75" style="123" bestFit="1" customWidth="1"/>
  </cols>
  <sheetData>
    <row r="1" spans="1:7">
      <c r="A1" s="15" t="s">
        <v>556</v>
      </c>
      <c r="B1" s="5" t="s">
        <v>15</v>
      </c>
      <c r="C1" s="7" t="s">
        <v>149</v>
      </c>
      <c r="E1" s="15" t="s">
        <v>556</v>
      </c>
      <c r="F1" s="51" t="s">
        <v>284</v>
      </c>
      <c r="G1" s="60" t="s">
        <v>290</v>
      </c>
    </row>
    <row r="2" spans="1:7">
      <c r="A2" s="15" t="s">
        <v>557</v>
      </c>
      <c r="B2" s="5" t="s">
        <v>15</v>
      </c>
      <c r="C2" s="7" t="s">
        <v>149</v>
      </c>
      <c r="E2" s="15" t="s">
        <v>557</v>
      </c>
      <c r="F2" s="51" t="s">
        <v>284</v>
      </c>
      <c r="G2" s="60" t="s">
        <v>290</v>
      </c>
    </row>
    <row r="3" spans="1:7">
      <c r="A3" s="15" t="s">
        <v>558</v>
      </c>
      <c r="B3" s="5" t="s">
        <v>15</v>
      </c>
      <c r="C3" s="7" t="s">
        <v>149</v>
      </c>
      <c r="E3" s="15" t="s">
        <v>558</v>
      </c>
      <c r="F3" s="51" t="s">
        <v>284</v>
      </c>
      <c r="G3" s="60" t="s">
        <v>290</v>
      </c>
    </row>
    <row r="4" spans="1:7">
      <c r="A4" s="15" t="s">
        <v>559</v>
      </c>
      <c r="B4" s="5" t="s">
        <v>15</v>
      </c>
      <c r="C4" s="7" t="s">
        <v>149</v>
      </c>
      <c r="E4" s="15" t="s">
        <v>559</v>
      </c>
      <c r="F4" s="51" t="s">
        <v>284</v>
      </c>
      <c r="G4" s="60" t="s">
        <v>290</v>
      </c>
    </row>
    <row r="5" spans="1:7">
      <c r="A5" s="15" t="s">
        <v>560</v>
      </c>
      <c r="B5" s="5" t="s">
        <v>15</v>
      </c>
      <c r="C5" s="7" t="s">
        <v>149</v>
      </c>
      <c r="E5" s="15" t="s">
        <v>560</v>
      </c>
      <c r="F5" s="51" t="s">
        <v>284</v>
      </c>
      <c r="G5" s="60" t="s">
        <v>290</v>
      </c>
    </row>
    <row r="6" spans="1:7">
      <c r="A6" s="15" t="s">
        <v>561</v>
      </c>
      <c r="B6" s="5" t="s">
        <v>15</v>
      </c>
      <c r="C6" s="7" t="s">
        <v>149</v>
      </c>
      <c r="E6" s="15" t="s">
        <v>561</v>
      </c>
      <c r="F6" s="51" t="s">
        <v>284</v>
      </c>
      <c r="G6" s="60" t="s">
        <v>290</v>
      </c>
    </row>
    <row r="7" spans="1:7">
      <c r="A7" s="15" t="s">
        <v>562</v>
      </c>
      <c r="B7" s="5" t="s">
        <v>15</v>
      </c>
      <c r="C7" s="7" t="s">
        <v>149</v>
      </c>
      <c r="E7" s="15" t="s">
        <v>562</v>
      </c>
      <c r="F7" s="51" t="s">
        <v>284</v>
      </c>
      <c r="G7" s="60" t="s">
        <v>290</v>
      </c>
    </row>
    <row r="8" spans="1:7">
      <c r="A8" s="15" t="s">
        <v>563</v>
      </c>
      <c r="B8" s="5" t="s">
        <v>15</v>
      </c>
      <c r="C8" s="7" t="s">
        <v>149</v>
      </c>
      <c r="E8" s="15" t="s">
        <v>563</v>
      </c>
      <c r="F8" s="51" t="s">
        <v>284</v>
      </c>
      <c r="G8" s="60" t="s">
        <v>290</v>
      </c>
    </row>
    <row r="9" spans="1:7">
      <c r="A9" s="15" t="s">
        <v>564</v>
      </c>
      <c r="B9" s="5" t="s">
        <v>15</v>
      </c>
      <c r="C9" s="7" t="s">
        <v>149</v>
      </c>
      <c r="E9" s="15" t="s">
        <v>564</v>
      </c>
      <c r="F9" s="51" t="s">
        <v>284</v>
      </c>
      <c r="G9" s="60" t="s">
        <v>290</v>
      </c>
    </row>
    <row r="10" spans="1:7">
      <c r="A10" s="15" t="s">
        <v>565</v>
      </c>
      <c r="B10" s="5" t="s">
        <v>15</v>
      </c>
      <c r="C10" s="7" t="s">
        <v>149</v>
      </c>
      <c r="E10" s="15" t="s">
        <v>565</v>
      </c>
      <c r="F10" s="51" t="s">
        <v>284</v>
      </c>
      <c r="G10" s="60" t="s">
        <v>290</v>
      </c>
    </row>
    <row r="11" spans="1:7">
      <c r="A11" s="15" t="s">
        <v>566</v>
      </c>
      <c r="B11" s="5" t="s">
        <v>15</v>
      </c>
      <c r="C11" s="7" t="s">
        <v>149</v>
      </c>
      <c r="E11" s="15" t="s">
        <v>566</v>
      </c>
      <c r="F11" s="51" t="s">
        <v>284</v>
      </c>
      <c r="G11" s="60" t="s">
        <v>290</v>
      </c>
    </row>
    <row r="12" spans="1:7">
      <c r="A12" s="15" t="s">
        <v>567</v>
      </c>
      <c r="B12" s="5" t="s">
        <v>15</v>
      </c>
      <c r="C12" s="7" t="s">
        <v>149</v>
      </c>
      <c r="E12" s="15" t="s">
        <v>567</v>
      </c>
      <c r="F12" s="51" t="s">
        <v>284</v>
      </c>
      <c r="G12" s="60" t="s">
        <v>290</v>
      </c>
    </row>
    <row r="13" spans="1:7">
      <c r="A13" s="15" t="s">
        <v>568</v>
      </c>
      <c r="B13" s="5" t="s">
        <v>15</v>
      </c>
      <c r="C13" s="7" t="s">
        <v>149</v>
      </c>
      <c r="E13" s="15" t="s">
        <v>568</v>
      </c>
      <c r="F13" s="51" t="s">
        <v>284</v>
      </c>
      <c r="G13" s="60" t="s">
        <v>290</v>
      </c>
    </row>
    <row r="14" spans="1:7">
      <c r="A14" s="15" t="s">
        <v>569</v>
      </c>
      <c r="B14" s="5" t="s">
        <v>15</v>
      </c>
      <c r="C14" s="7" t="s">
        <v>149</v>
      </c>
      <c r="E14" s="15" t="s">
        <v>569</v>
      </c>
      <c r="F14" s="51" t="s">
        <v>284</v>
      </c>
      <c r="G14" s="60" t="s">
        <v>290</v>
      </c>
    </row>
    <row r="15" spans="1:7">
      <c r="A15" s="15" t="s">
        <v>570</v>
      </c>
      <c r="B15" s="5" t="s">
        <v>15</v>
      </c>
      <c r="C15" s="123" t="s">
        <v>651</v>
      </c>
      <c r="E15" s="15" t="s">
        <v>570</v>
      </c>
      <c r="F15" s="51" t="s">
        <v>284</v>
      </c>
      <c r="G15" s="60" t="s">
        <v>290</v>
      </c>
    </row>
    <row r="16" spans="1:7">
      <c r="A16" s="15" t="s">
        <v>571</v>
      </c>
      <c r="B16" s="5" t="s">
        <v>15</v>
      </c>
      <c r="C16" s="123" t="s">
        <v>651</v>
      </c>
      <c r="E16" s="15" t="s">
        <v>571</v>
      </c>
      <c r="F16" s="51" t="s">
        <v>284</v>
      </c>
      <c r="G16" s="60" t="s">
        <v>290</v>
      </c>
    </row>
    <row r="17" spans="1:7">
      <c r="A17" s="15" t="s">
        <v>572</v>
      </c>
      <c r="B17" s="5" t="s">
        <v>15</v>
      </c>
      <c r="C17" s="123" t="s">
        <v>651</v>
      </c>
      <c r="E17" s="15" t="s">
        <v>572</v>
      </c>
      <c r="F17" s="51" t="s">
        <v>284</v>
      </c>
      <c r="G17" s="60" t="s">
        <v>290</v>
      </c>
    </row>
    <row r="18" spans="1:7">
      <c r="A18" s="15" t="s">
        <v>573</v>
      </c>
      <c r="B18" s="5" t="s">
        <v>15</v>
      </c>
      <c r="C18" s="123" t="s">
        <v>651</v>
      </c>
      <c r="E18" s="15" t="s">
        <v>573</v>
      </c>
      <c r="F18" s="51" t="s">
        <v>284</v>
      </c>
      <c r="G18" s="60" t="s">
        <v>290</v>
      </c>
    </row>
    <row r="19" spans="1:7">
      <c r="A19" s="15" t="s">
        <v>574</v>
      </c>
      <c r="B19" s="5" t="s">
        <v>15</v>
      </c>
      <c r="C19" s="123" t="s">
        <v>651</v>
      </c>
      <c r="E19" s="15" t="s">
        <v>574</v>
      </c>
      <c r="F19" s="51" t="s">
        <v>284</v>
      </c>
      <c r="G19" s="60" t="s">
        <v>290</v>
      </c>
    </row>
    <row r="20" spans="1:7">
      <c r="A20" s="15" t="s">
        <v>575</v>
      </c>
      <c r="B20" s="5" t="s">
        <v>15</v>
      </c>
      <c r="C20" s="123" t="s">
        <v>651</v>
      </c>
      <c r="E20" s="15" t="s">
        <v>575</v>
      </c>
      <c r="F20" s="51" t="s">
        <v>284</v>
      </c>
      <c r="G20" s="60" t="s">
        <v>290</v>
      </c>
    </row>
    <row r="21" spans="1:7">
      <c r="A21" s="15" t="s">
        <v>576</v>
      </c>
      <c r="B21" s="5" t="s">
        <v>15</v>
      </c>
      <c r="C21" s="123" t="s">
        <v>651</v>
      </c>
      <c r="E21" s="15" t="s">
        <v>576</v>
      </c>
      <c r="F21" s="51" t="s">
        <v>284</v>
      </c>
      <c r="G21" s="60" t="s">
        <v>290</v>
      </c>
    </row>
    <row r="22" spans="1:7">
      <c r="A22" s="15" t="s">
        <v>577</v>
      </c>
      <c r="B22" s="5" t="s">
        <v>15</v>
      </c>
      <c r="C22" s="123" t="s">
        <v>651</v>
      </c>
      <c r="E22" s="15" t="s">
        <v>577</v>
      </c>
      <c r="F22" s="51" t="s">
        <v>284</v>
      </c>
      <c r="G22" s="60" t="s">
        <v>290</v>
      </c>
    </row>
    <row r="23" spans="1:7">
      <c r="A23" s="15" t="s">
        <v>578</v>
      </c>
      <c r="B23" s="5" t="s">
        <v>15</v>
      </c>
      <c r="C23" s="123" t="s">
        <v>651</v>
      </c>
      <c r="E23" s="15" t="s">
        <v>578</v>
      </c>
      <c r="F23" s="51" t="s">
        <v>284</v>
      </c>
      <c r="G23" s="60" t="s">
        <v>290</v>
      </c>
    </row>
    <row r="24" spans="1:7">
      <c r="A24" s="15" t="s">
        <v>579</v>
      </c>
      <c r="B24" s="5" t="s">
        <v>15</v>
      </c>
      <c r="C24" s="123" t="s">
        <v>651</v>
      </c>
      <c r="E24" s="15" t="s">
        <v>579</v>
      </c>
      <c r="F24" s="51" t="s">
        <v>284</v>
      </c>
      <c r="G24" s="60" t="s">
        <v>290</v>
      </c>
    </row>
    <row r="25" spans="1:7">
      <c r="A25" s="15" t="s">
        <v>580</v>
      </c>
      <c r="B25" s="5" t="s">
        <v>15</v>
      </c>
      <c r="C25" s="123" t="s">
        <v>651</v>
      </c>
      <c r="E25" s="15" t="s">
        <v>580</v>
      </c>
      <c r="F25" s="51" t="s">
        <v>284</v>
      </c>
      <c r="G25" s="60" t="s">
        <v>290</v>
      </c>
    </row>
    <row r="26" spans="1:7">
      <c r="A26" s="15" t="s">
        <v>581</v>
      </c>
      <c r="B26" s="5" t="s">
        <v>15</v>
      </c>
      <c r="C26" s="123" t="s">
        <v>651</v>
      </c>
      <c r="E26" s="15" t="s">
        <v>581</v>
      </c>
      <c r="F26" s="51" t="s">
        <v>284</v>
      </c>
      <c r="G26" s="60" t="s">
        <v>290</v>
      </c>
    </row>
    <row r="27" spans="1:7">
      <c r="A27" s="15" t="s">
        <v>582</v>
      </c>
      <c r="B27" s="5" t="s">
        <v>15</v>
      </c>
      <c r="C27" s="123" t="s">
        <v>651</v>
      </c>
      <c r="E27" s="15" t="s">
        <v>582</v>
      </c>
      <c r="F27" s="51" t="s">
        <v>284</v>
      </c>
      <c r="G27" s="60" t="s">
        <v>290</v>
      </c>
    </row>
    <row r="28" spans="1:7">
      <c r="A28" s="15" t="s">
        <v>583</v>
      </c>
      <c r="B28" s="5" t="s">
        <v>15</v>
      </c>
      <c r="C28" s="123" t="s">
        <v>651</v>
      </c>
      <c r="E28" s="15" t="s">
        <v>583</v>
      </c>
      <c r="F28" s="51" t="s">
        <v>284</v>
      </c>
      <c r="G28" s="60" t="s">
        <v>290</v>
      </c>
    </row>
    <row r="29" spans="1:7">
      <c r="A29" s="15" t="s">
        <v>584</v>
      </c>
      <c r="B29" s="5" t="s">
        <v>15</v>
      </c>
      <c r="C29" s="123" t="s">
        <v>652</v>
      </c>
      <c r="E29" s="15" t="s">
        <v>584</v>
      </c>
      <c r="F29" s="51" t="s">
        <v>284</v>
      </c>
      <c r="G29" s="60" t="s">
        <v>290</v>
      </c>
    </row>
    <row r="30" spans="1:7">
      <c r="A30" s="15" t="s">
        <v>585</v>
      </c>
      <c r="B30" s="5" t="s">
        <v>15</v>
      </c>
      <c r="C30" s="123" t="s">
        <v>652</v>
      </c>
      <c r="E30" s="15" t="s">
        <v>585</v>
      </c>
      <c r="F30" s="51" t="s">
        <v>284</v>
      </c>
      <c r="G30" s="60" t="s">
        <v>290</v>
      </c>
    </row>
    <row r="31" spans="1:7">
      <c r="A31" s="15" t="s">
        <v>586</v>
      </c>
      <c r="B31" s="5" t="s">
        <v>15</v>
      </c>
      <c r="C31" s="123" t="s">
        <v>652</v>
      </c>
      <c r="E31" s="15" t="s">
        <v>586</v>
      </c>
      <c r="F31" s="51" t="s">
        <v>284</v>
      </c>
      <c r="G31" s="60" t="s">
        <v>290</v>
      </c>
    </row>
    <row r="32" spans="1:7">
      <c r="A32" s="15" t="s">
        <v>587</v>
      </c>
      <c r="B32" s="5" t="s">
        <v>15</v>
      </c>
      <c r="C32" s="123" t="s">
        <v>652</v>
      </c>
      <c r="E32" s="15" t="s">
        <v>587</v>
      </c>
      <c r="F32" s="51" t="s">
        <v>284</v>
      </c>
      <c r="G32" s="60" t="s">
        <v>290</v>
      </c>
    </row>
    <row r="33" spans="1:7">
      <c r="A33" s="15" t="s">
        <v>588</v>
      </c>
      <c r="B33" s="5" t="s">
        <v>15</v>
      </c>
      <c r="C33" s="123" t="s">
        <v>652</v>
      </c>
      <c r="E33" s="15" t="s">
        <v>588</v>
      </c>
      <c r="F33" s="51" t="s">
        <v>284</v>
      </c>
      <c r="G33" s="60" t="s">
        <v>290</v>
      </c>
    </row>
    <row r="34" spans="1:7">
      <c r="A34" s="15" t="s">
        <v>589</v>
      </c>
      <c r="B34" s="5" t="s">
        <v>15</v>
      </c>
      <c r="C34" s="123" t="s">
        <v>652</v>
      </c>
      <c r="E34" s="15" t="s">
        <v>589</v>
      </c>
      <c r="F34" s="51" t="s">
        <v>284</v>
      </c>
      <c r="G34" s="60" t="s">
        <v>290</v>
      </c>
    </row>
    <row r="35" spans="1:7">
      <c r="A35" s="15" t="s">
        <v>590</v>
      </c>
      <c r="B35" s="5" t="s">
        <v>15</v>
      </c>
      <c r="C35" s="123" t="s">
        <v>652</v>
      </c>
      <c r="E35" s="15" t="s">
        <v>590</v>
      </c>
      <c r="F35" s="51" t="s">
        <v>284</v>
      </c>
      <c r="G35" s="60" t="s">
        <v>290</v>
      </c>
    </row>
    <row r="36" spans="1:7">
      <c r="A36" s="15" t="s">
        <v>591</v>
      </c>
      <c r="B36" s="5" t="s">
        <v>15</v>
      </c>
      <c r="C36" s="123" t="s">
        <v>652</v>
      </c>
      <c r="E36" s="15" t="s">
        <v>591</v>
      </c>
      <c r="F36" s="51" t="s">
        <v>284</v>
      </c>
      <c r="G36" s="60" t="s">
        <v>290</v>
      </c>
    </row>
    <row r="37" spans="1:7">
      <c r="A37" s="15" t="s">
        <v>592</v>
      </c>
      <c r="B37" s="5" t="s">
        <v>15</v>
      </c>
      <c r="C37" s="123" t="s">
        <v>652</v>
      </c>
      <c r="E37" s="15" t="s">
        <v>592</v>
      </c>
      <c r="F37" s="51" t="s">
        <v>284</v>
      </c>
      <c r="G37" s="60" t="s">
        <v>290</v>
      </c>
    </row>
    <row r="38" spans="1:7">
      <c r="A38" s="15" t="s">
        <v>593</v>
      </c>
      <c r="B38" s="5" t="s">
        <v>15</v>
      </c>
      <c r="C38" s="123" t="s">
        <v>652</v>
      </c>
      <c r="E38" s="15" t="s">
        <v>593</v>
      </c>
      <c r="F38" s="51" t="s">
        <v>284</v>
      </c>
      <c r="G38" s="60" t="s">
        <v>290</v>
      </c>
    </row>
    <row r="39" spans="1:7">
      <c r="A39" s="15" t="s">
        <v>594</v>
      </c>
      <c r="B39" s="5" t="s">
        <v>15</v>
      </c>
      <c r="C39" s="123" t="s">
        <v>652</v>
      </c>
      <c r="E39" s="15" t="s">
        <v>594</v>
      </c>
      <c r="F39" s="51" t="s">
        <v>284</v>
      </c>
      <c r="G39" s="60" t="s">
        <v>290</v>
      </c>
    </row>
    <row r="40" spans="1:7">
      <c r="A40" s="15" t="s">
        <v>595</v>
      </c>
      <c r="B40" s="5" t="s">
        <v>15</v>
      </c>
      <c r="C40" s="123" t="s">
        <v>652</v>
      </c>
      <c r="E40" s="15" t="s">
        <v>595</v>
      </c>
      <c r="F40" s="51" t="s">
        <v>284</v>
      </c>
      <c r="G40" s="60" t="s">
        <v>290</v>
      </c>
    </row>
    <row r="41" spans="1:7">
      <c r="A41" s="15" t="s">
        <v>596</v>
      </c>
      <c r="B41" s="5" t="s">
        <v>15</v>
      </c>
      <c r="C41" s="123" t="s">
        <v>652</v>
      </c>
      <c r="E41" s="15" t="s">
        <v>596</v>
      </c>
      <c r="F41" s="51" t="s">
        <v>284</v>
      </c>
      <c r="G41" s="60" t="s">
        <v>290</v>
      </c>
    </row>
    <row r="42" spans="1:7">
      <c r="A42" s="15" t="s">
        <v>597</v>
      </c>
      <c r="B42" s="5" t="s">
        <v>15</v>
      </c>
      <c r="C42" s="123" t="s">
        <v>652</v>
      </c>
      <c r="E42" s="15" t="s">
        <v>597</v>
      </c>
      <c r="F42" s="51" t="s">
        <v>284</v>
      </c>
      <c r="G42" s="60" t="s">
        <v>290</v>
      </c>
    </row>
    <row r="43" spans="1:7">
      <c r="A43" s="15" t="s">
        <v>598</v>
      </c>
      <c r="B43" s="5" t="s">
        <v>15</v>
      </c>
      <c r="C43" s="123" t="s">
        <v>653</v>
      </c>
      <c r="E43" s="15" t="s">
        <v>598</v>
      </c>
      <c r="F43" s="51" t="s">
        <v>284</v>
      </c>
      <c r="G43" s="60" t="s">
        <v>285</v>
      </c>
    </row>
    <row r="44" spans="1:7">
      <c r="A44" s="15" t="s">
        <v>599</v>
      </c>
      <c r="B44" s="5" t="s">
        <v>15</v>
      </c>
      <c r="C44" s="123" t="s">
        <v>653</v>
      </c>
      <c r="E44" s="15" t="s">
        <v>599</v>
      </c>
      <c r="F44" s="51" t="s">
        <v>284</v>
      </c>
      <c r="G44" s="60" t="s">
        <v>285</v>
      </c>
    </row>
    <row r="45" spans="1:7">
      <c r="A45" s="15" t="s">
        <v>600</v>
      </c>
      <c r="B45" s="5" t="s">
        <v>15</v>
      </c>
      <c r="C45" s="123" t="s">
        <v>653</v>
      </c>
      <c r="E45" s="15" t="s">
        <v>600</v>
      </c>
      <c r="F45" s="51" t="s">
        <v>284</v>
      </c>
      <c r="G45" s="60" t="s">
        <v>285</v>
      </c>
    </row>
    <row r="46" spans="1:7">
      <c r="A46" s="15" t="s">
        <v>601</v>
      </c>
      <c r="B46" s="5" t="s">
        <v>15</v>
      </c>
      <c r="C46" s="123" t="s">
        <v>653</v>
      </c>
      <c r="E46" s="15" t="s">
        <v>601</v>
      </c>
      <c r="F46" s="51" t="s">
        <v>284</v>
      </c>
      <c r="G46" s="60" t="s">
        <v>285</v>
      </c>
    </row>
    <row r="47" spans="1:7">
      <c r="A47" s="15" t="s">
        <v>602</v>
      </c>
      <c r="B47" s="5" t="s">
        <v>15</v>
      </c>
      <c r="C47" s="123" t="s">
        <v>653</v>
      </c>
      <c r="E47" s="15" t="s">
        <v>602</v>
      </c>
      <c r="F47" s="51" t="s">
        <v>284</v>
      </c>
      <c r="G47" s="60" t="s">
        <v>285</v>
      </c>
    </row>
    <row r="48" spans="1:7">
      <c r="A48" s="15" t="s">
        <v>603</v>
      </c>
      <c r="B48" s="5" t="s">
        <v>15</v>
      </c>
      <c r="C48" s="123" t="s">
        <v>653</v>
      </c>
      <c r="E48" s="15" t="s">
        <v>603</v>
      </c>
      <c r="F48" s="51" t="s">
        <v>284</v>
      </c>
      <c r="G48" s="60" t="s">
        <v>285</v>
      </c>
    </row>
    <row r="49" spans="1:7">
      <c r="A49" s="15" t="s">
        <v>604</v>
      </c>
      <c r="B49" s="5" t="s">
        <v>15</v>
      </c>
      <c r="C49" s="123" t="s">
        <v>653</v>
      </c>
      <c r="E49" s="15" t="s">
        <v>604</v>
      </c>
      <c r="F49" s="51" t="s">
        <v>284</v>
      </c>
      <c r="G49" s="60" t="s">
        <v>285</v>
      </c>
    </row>
    <row r="50" spans="1:7">
      <c r="A50" s="15" t="s">
        <v>605</v>
      </c>
      <c r="B50" s="5" t="s">
        <v>15</v>
      </c>
      <c r="C50" s="123" t="s">
        <v>653</v>
      </c>
      <c r="E50" s="15" t="s">
        <v>605</v>
      </c>
      <c r="F50" s="51" t="s">
        <v>284</v>
      </c>
      <c r="G50" s="60" t="s">
        <v>285</v>
      </c>
    </row>
    <row r="51" spans="1:7">
      <c r="A51" s="15" t="s">
        <v>606</v>
      </c>
      <c r="B51" s="5" t="s">
        <v>15</v>
      </c>
      <c r="C51" s="123" t="s">
        <v>653</v>
      </c>
      <c r="E51" s="15" t="s">
        <v>606</v>
      </c>
      <c r="F51" s="51" t="s">
        <v>284</v>
      </c>
      <c r="G51" s="60" t="s">
        <v>285</v>
      </c>
    </row>
    <row r="52" spans="1:7">
      <c r="A52" s="15" t="s">
        <v>607</v>
      </c>
      <c r="B52" s="5" t="s">
        <v>15</v>
      </c>
      <c r="C52" s="123" t="s">
        <v>653</v>
      </c>
      <c r="E52" s="15" t="s">
        <v>607</v>
      </c>
      <c r="F52" s="51" t="s">
        <v>284</v>
      </c>
      <c r="G52" s="60" t="s">
        <v>285</v>
      </c>
    </row>
    <row r="53" spans="1:7">
      <c r="A53" s="15" t="s">
        <v>608</v>
      </c>
      <c r="B53" s="5" t="s">
        <v>15</v>
      </c>
      <c r="C53" s="123" t="s">
        <v>653</v>
      </c>
      <c r="E53" s="15" t="s">
        <v>608</v>
      </c>
      <c r="F53" s="51" t="s">
        <v>284</v>
      </c>
      <c r="G53" s="60" t="s">
        <v>285</v>
      </c>
    </row>
    <row r="54" spans="1:7">
      <c r="A54" s="15" t="s">
        <v>609</v>
      </c>
      <c r="B54" s="5" t="s">
        <v>15</v>
      </c>
      <c r="C54" s="123" t="s">
        <v>653</v>
      </c>
      <c r="E54" s="15" t="s">
        <v>609</v>
      </c>
      <c r="F54" s="51" t="s">
        <v>284</v>
      </c>
      <c r="G54" s="60" t="s">
        <v>285</v>
      </c>
    </row>
    <row r="55" spans="1:7">
      <c r="A55" s="15" t="s">
        <v>610</v>
      </c>
      <c r="B55" s="5" t="s">
        <v>15</v>
      </c>
      <c r="C55" s="123" t="s">
        <v>653</v>
      </c>
      <c r="E55" s="15" t="s">
        <v>610</v>
      </c>
      <c r="F55" s="51" t="s">
        <v>284</v>
      </c>
      <c r="G55" s="60" t="s">
        <v>285</v>
      </c>
    </row>
    <row r="56" spans="1:7">
      <c r="A56" s="15" t="s">
        <v>611</v>
      </c>
      <c r="B56" s="5" t="s">
        <v>15</v>
      </c>
      <c r="C56" s="123" t="s">
        <v>654</v>
      </c>
      <c r="E56" s="15" t="s">
        <v>611</v>
      </c>
      <c r="F56" s="51" t="s">
        <v>284</v>
      </c>
      <c r="G56" s="60" t="s">
        <v>285</v>
      </c>
    </row>
    <row r="57" spans="1:7">
      <c r="A57" s="15" t="s">
        <v>612</v>
      </c>
      <c r="B57" s="5" t="s">
        <v>15</v>
      </c>
      <c r="C57" s="123" t="s">
        <v>654</v>
      </c>
      <c r="E57" s="15" t="s">
        <v>612</v>
      </c>
      <c r="F57" s="51" t="s">
        <v>284</v>
      </c>
      <c r="G57" s="60" t="s">
        <v>285</v>
      </c>
    </row>
    <row r="58" spans="1:7">
      <c r="A58" s="15" t="s">
        <v>613</v>
      </c>
      <c r="B58" s="5" t="s">
        <v>15</v>
      </c>
      <c r="C58" s="123" t="s">
        <v>654</v>
      </c>
      <c r="E58" s="15" t="s">
        <v>613</v>
      </c>
      <c r="F58" s="51" t="s">
        <v>284</v>
      </c>
      <c r="G58" s="60" t="s">
        <v>285</v>
      </c>
    </row>
    <row r="59" spans="1:7">
      <c r="A59" s="15" t="s">
        <v>614</v>
      </c>
      <c r="B59" s="5" t="s">
        <v>15</v>
      </c>
      <c r="C59" s="123" t="s">
        <v>654</v>
      </c>
      <c r="E59" s="15" t="s">
        <v>614</v>
      </c>
      <c r="F59" s="51" t="s">
        <v>284</v>
      </c>
      <c r="G59" s="60" t="s">
        <v>285</v>
      </c>
    </row>
    <row r="60" spans="1:7">
      <c r="A60" s="15" t="s">
        <v>615</v>
      </c>
      <c r="B60" s="5" t="s">
        <v>15</v>
      </c>
      <c r="C60" s="123" t="s">
        <v>654</v>
      </c>
      <c r="E60" s="15" t="s">
        <v>615</v>
      </c>
      <c r="F60" s="51" t="s">
        <v>284</v>
      </c>
      <c r="G60" s="60" t="s">
        <v>285</v>
      </c>
    </row>
    <row r="61" spans="1:7">
      <c r="A61" s="15" t="s">
        <v>616</v>
      </c>
      <c r="B61" s="5" t="s">
        <v>15</v>
      </c>
      <c r="C61" s="123" t="s">
        <v>654</v>
      </c>
      <c r="E61" s="15" t="s">
        <v>616</v>
      </c>
      <c r="F61" s="51" t="s">
        <v>284</v>
      </c>
      <c r="G61" s="60" t="s">
        <v>285</v>
      </c>
    </row>
    <row r="62" spans="1:7">
      <c r="A62" s="15" t="s">
        <v>617</v>
      </c>
      <c r="B62" s="5" t="s">
        <v>15</v>
      </c>
      <c r="C62" s="123" t="s">
        <v>654</v>
      </c>
      <c r="E62" s="15" t="s">
        <v>617</v>
      </c>
      <c r="F62" s="51" t="s">
        <v>284</v>
      </c>
      <c r="G62" s="60" t="s">
        <v>285</v>
      </c>
    </row>
    <row r="63" spans="1:7">
      <c r="A63" s="15" t="s">
        <v>618</v>
      </c>
      <c r="B63" s="5" t="s">
        <v>15</v>
      </c>
      <c r="C63" s="123" t="s">
        <v>654</v>
      </c>
      <c r="E63" s="15" t="s">
        <v>618</v>
      </c>
      <c r="F63" s="51" t="s">
        <v>284</v>
      </c>
      <c r="G63" s="60" t="s">
        <v>285</v>
      </c>
    </row>
    <row r="64" spans="1:7">
      <c r="A64" s="15" t="s">
        <v>619</v>
      </c>
      <c r="B64" s="5" t="s">
        <v>15</v>
      </c>
      <c r="C64" s="123" t="s">
        <v>654</v>
      </c>
      <c r="E64" s="15" t="s">
        <v>619</v>
      </c>
      <c r="F64" s="51" t="s">
        <v>284</v>
      </c>
      <c r="G64" s="60" t="s">
        <v>285</v>
      </c>
    </row>
    <row r="65" spans="1:7">
      <c r="A65" s="15" t="s">
        <v>620</v>
      </c>
      <c r="B65" s="5" t="s">
        <v>15</v>
      </c>
      <c r="C65" s="123" t="s">
        <v>654</v>
      </c>
      <c r="E65" s="15" t="s">
        <v>620</v>
      </c>
      <c r="F65" s="51" t="s">
        <v>284</v>
      </c>
      <c r="G65" s="60" t="s">
        <v>285</v>
      </c>
    </row>
    <row r="66" spans="1:7">
      <c r="A66" s="15" t="s">
        <v>621</v>
      </c>
      <c r="B66" s="5" t="s">
        <v>15</v>
      </c>
      <c r="C66" s="123" t="s">
        <v>654</v>
      </c>
      <c r="E66" s="15" t="s">
        <v>621</v>
      </c>
      <c r="F66" s="51" t="s">
        <v>284</v>
      </c>
      <c r="G66" s="60" t="s">
        <v>285</v>
      </c>
    </row>
    <row r="67" spans="1:7">
      <c r="A67" s="15" t="s">
        <v>622</v>
      </c>
      <c r="B67" s="5" t="s">
        <v>15</v>
      </c>
      <c r="C67" s="123" t="s">
        <v>654</v>
      </c>
      <c r="E67" s="15" t="s">
        <v>622</v>
      </c>
      <c r="F67" s="51" t="s">
        <v>284</v>
      </c>
      <c r="G67" s="60" t="s">
        <v>285</v>
      </c>
    </row>
    <row r="68" spans="1:7">
      <c r="A68" s="15" t="s">
        <v>623</v>
      </c>
      <c r="B68" s="5" t="s">
        <v>15</v>
      </c>
      <c r="C68" s="123" t="s">
        <v>654</v>
      </c>
      <c r="E68" s="15" t="s">
        <v>623</v>
      </c>
      <c r="F68" s="51" t="s">
        <v>284</v>
      </c>
      <c r="G68" s="60" t="s">
        <v>285</v>
      </c>
    </row>
    <row r="69" spans="1:7">
      <c r="A69" s="15" t="s">
        <v>624</v>
      </c>
      <c r="B69" s="5" t="s">
        <v>15</v>
      </c>
      <c r="C69" s="7" t="s">
        <v>253</v>
      </c>
      <c r="E69" s="15" t="s">
        <v>624</v>
      </c>
      <c r="F69" s="51" t="s">
        <v>282</v>
      </c>
      <c r="G69" s="60" t="s">
        <v>283</v>
      </c>
    </row>
    <row r="70" spans="1:7">
      <c r="A70" s="15" t="s">
        <v>625</v>
      </c>
      <c r="B70" s="5" t="s">
        <v>15</v>
      </c>
      <c r="C70" s="7" t="s">
        <v>253</v>
      </c>
      <c r="E70" s="15" t="s">
        <v>625</v>
      </c>
      <c r="F70" s="51" t="s">
        <v>282</v>
      </c>
      <c r="G70" s="60" t="s">
        <v>283</v>
      </c>
    </row>
    <row r="71" spans="1:7">
      <c r="A71" s="15" t="s">
        <v>626</v>
      </c>
      <c r="B71" s="5" t="s">
        <v>15</v>
      </c>
      <c r="C71" s="7" t="s">
        <v>253</v>
      </c>
      <c r="E71" s="15" t="s">
        <v>626</v>
      </c>
      <c r="F71" s="51" t="s">
        <v>282</v>
      </c>
      <c r="G71" s="60" t="s">
        <v>283</v>
      </c>
    </row>
    <row r="72" spans="1:7">
      <c r="A72" s="15" t="s">
        <v>627</v>
      </c>
      <c r="B72" s="5" t="s">
        <v>15</v>
      </c>
      <c r="C72" s="7" t="s">
        <v>253</v>
      </c>
      <c r="E72" s="15" t="s">
        <v>627</v>
      </c>
      <c r="F72" s="51" t="s">
        <v>282</v>
      </c>
      <c r="G72" s="60" t="s">
        <v>283</v>
      </c>
    </row>
    <row r="73" spans="1:7">
      <c r="A73" s="15" t="s">
        <v>628</v>
      </c>
      <c r="B73" s="5" t="s">
        <v>15</v>
      </c>
      <c r="C73" s="7" t="s">
        <v>253</v>
      </c>
      <c r="E73" s="15" t="s">
        <v>628</v>
      </c>
      <c r="F73" s="51" t="s">
        <v>282</v>
      </c>
      <c r="G73" s="60" t="s">
        <v>283</v>
      </c>
    </row>
    <row r="74" spans="1:7">
      <c r="A74" s="15" t="s">
        <v>629</v>
      </c>
      <c r="B74" s="5" t="s">
        <v>15</v>
      </c>
      <c r="C74" s="7" t="s">
        <v>253</v>
      </c>
      <c r="E74" s="15" t="s">
        <v>629</v>
      </c>
      <c r="F74" s="51" t="s">
        <v>282</v>
      </c>
      <c r="G74" s="60" t="s">
        <v>283</v>
      </c>
    </row>
    <row r="75" spans="1:7">
      <c r="A75" s="15" t="s">
        <v>630</v>
      </c>
      <c r="B75" s="5" t="s">
        <v>15</v>
      </c>
      <c r="C75" s="7" t="s">
        <v>253</v>
      </c>
      <c r="E75" s="15" t="s">
        <v>630</v>
      </c>
      <c r="F75" s="51" t="s">
        <v>282</v>
      </c>
      <c r="G75" s="60" t="s">
        <v>283</v>
      </c>
    </row>
    <row r="76" spans="1:7">
      <c r="A76" s="15" t="s">
        <v>631</v>
      </c>
      <c r="B76" s="5" t="s">
        <v>15</v>
      </c>
      <c r="C76" s="7" t="s">
        <v>253</v>
      </c>
      <c r="E76" s="15" t="s">
        <v>631</v>
      </c>
      <c r="F76" s="51" t="s">
        <v>282</v>
      </c>
      <c r="G76" s="60" t="s">
        <v>283</v>
      </c>
    </row>
    <row r="77" spans="1:7">
      <c r="A77" s="15" t="s">
        <v>632</v>
      </c>
      <c r="B77" s="5" t="s">
        <v>15</v>
      </c>
      <c r="C77" s="7" t="s">
        <v>253</v>
      </c>
      <c r="E77" s="15" t="s">
        <v>632</v>
      </c>
      <c r="F77" s="51" t="s">
        <v>282</v>
      </c>
      <c r="G77" s="60" t="s">
        <v>283</v>
      </c>
    </row>
    <row r="78" spans="1:7">
      <c r="A78" s="15" t="s">
        <v>633</v>
      </c>
      <c r="B78" s="5" t="s">
        <v>15</v>
      </c>
      <c r="C78" s="7" t="s">
        <v>253</v>
      </c>
      <c r="E78" s="15" t="s">
        <v>633</v>
      </c>
      <c r="F78" s="51" t="s">
        <v>282</v>
      </c>
      <c r="G78" s="60" t="s">
        <v>283</v>
      </c>
    </row>
    <row r="79" spans="1:7">
      <c r="A79" s="15" t="s">
        <v>634</v>
      </c>
      <c r="B79" s="5" t="s">
        <v>15</v>
      </c>
      <c r="C79" s="7" t="s">
        <v>253</v>
      </c>
      <c r="E79" s="15" t="s">
        <v>634</v>
      </c>
      <c r="F79" s="51" t="s">
        <v>282</v>
      </c>
      <c r="G79" s="60" t="s">
        <v>283</v>
      </c>
    </row>
    <row r="80" spans="1:7">
      <c r="A80" s="15" t="s">
        <v>635</v>
      </c>
      <c r="B80" s="5" t="s">
        <v>15</v>
      </c>
      <c r="C80" s="7" t="s">
        <v>253</v>
      </c>
      <c r="E80" s="15" t="s">
        <v>635</v>
      </c>
      <c r="F80" s="51" t="s">
        <v>282</v>
      </c>
      <c r="G80" s="60" t="s">
        <v>283</v>
      </c>
    </row>
    <row r="81" spans="1:7">
      <c r="A81" s="15" t="s">
        <v>636</v>
      </c>
      <c r="B81" s="5" t="s">
        <v>15</v>
      </c>
      <c r="C81" s="7" t="s">
        <v>253</v>
      </c>
      <c r="E81" s="15" t="s">
        <v>636</v>
      </c>
      <c r="F81" s="51" t="s">
        <v>282</v>
      </c>
      <c r="G81" s="60" t="s">
        <v>283</v>
      </c>
    </row>
    <row r="82" spans="1:7">
      <c r="A82" s="4" t="s">
        <v>23</v>
      </c>
      <c r="B82" s="5" t="s">
        <v>15</v>
      </c>
      <c r="C82" s="123" t="s">
        <v>655</v>
      </c>
      <c r="E82" s="4" t="s">
        <v>23</v>
      </c>
      <c r="F82" s="51" t="s">
        <v>282</v>
      </c>
      <c r="G82" s="60" t="s">
        <v>283</v>
      </c>
    </row>
    <row r="83" spans="1:7">
      <c r="A83" s="4" t="s">
        <v>24</v>
      </c>
      <c r="B83" s="5" t="s">
        <v>15</v>
      </c>
      <c r="C83" s="123" t="s">
        <v>655</v>
      </c>
      <c r="E83" s="4" t="s">
        <v>24</v>
      </c>
      <c r="F83" s="51" t="s">
        <v>282</v>
      </c>
      <c r="G83" s="60" t="s">
        <v>283</v>
      </c>
    </row>
    <row r="84" spans="1:7">
      <c r="A84" s="4" t="s">
        <v>25</v>
      </c>
      <c r="B84" s="5" t="s">
        <v>15</v>
      </c>
      <c r="C84" s="123" t="s">
        <v>655</v>
      </c>
      <c r="E84" s="4" t="s">
        <v>25</v>
      </c>
      <c r="F84" s="51" t="s">
        <v>282</v>
      </c>
      <c r="G84" s="60" t="s">
        <v>283</v>
      </c>
    </row>
    <row r="85" spans="1:7">
      <c r="A85" s="4" t="s">
        <v>14</v>
      </c>
      <c r="B85" s="5" t="s">
        <v>15</v>
      </c>
      <c r="C85" s="123" t="s">
        <v>655</v>
      </c>
      <c r="E85" s="4" t="s">
        <v>14</v>
      </c>
      <c r="F85" s="51" t="s">
        <v>282</v>
      </c>
      <c r="G85" s="60" t="s">
        <v>283</v>
      </c>
    </row>
    <row r="86" spans="1:7">
      <c r="A86" s="4" t="s">
        <v>18</v>
      </c>
      <c r="B86" s="5" t="s">
        <v>15</v>
      </c>
      <c r="C86" s="123" t="s">
        <v>655</v>
      </c>
      <c r="E86" s="4" t="s">
        <v>18</v>
      </c>
      <c r="F86" s="51" t="s">
        <v>282</v>
      </c>
      <c r="G86" s="60" t="s">
        <v>283</v>
      </c>
    </row>
    <row r="87" spans="1:7">
      <c r="A87" s="4" t="s">
        <v>26</v>
      </c>
      <c r="B87" s="5" t="s">
        <v>15</v>
      </c>
      <c r="C87" s="123" t="s">
        <v>655</v>
      </c>
      <c r="E87" s="4" t="s">
        <v>26</v>
      </c>
      <c r="F87" s="51" t="s">
        <v>282</v>
      </c>
      <c r="G87" s="60" t="s">
        <v>283</v>
      </c>
    </row>
    <row r="88" spans="1:7">
      <c r="A88" s="4" t="s">
        <v>27</v>
      </c>
      <c r="B88" s="5" t="s">
        <v>15</v>
      </c>
      <c r="C88" s="123" t="s">
        <v>655</v>
      </c>
      <c r="E88" s="4" t="s">
        <v>27</v>
      </c>
      <c r="F88" s="51" t="s">
        <v>282</v>
      </c>
      <c r="G88" s="60" t="s">
        <v>283</v>
      </c>
    </row>
    <row r="89" spans="1:7">
      <c r="A89" s="4" t="s">
        <v>28</v>
      </c>
      <c r="B89" s="5" t="s">
        <v>15</v>
      </c>
      <c r="C89" s="123" t="s">
        <v>655</v>
      </c>
      <c r="E89" s="4" t="s">
        <v>28</v>
      </c>
      <c r="F89" s="51" t="s">
        <v>282</v>
      </c>
      <c r="G89" s="60" t="s">
        <v>283</v>
      </c>
    </row>
    <row r="90" spans="1:7">
      <c r="A90" s="4" t="s">
        <v>19</v>
      </c>
      <c r="B90" s="5" t="s">
        <v>15</v>
      </c>
      <c r="C90" s="123" t="s">
        <v>655</v>
      </c>
      <c r="E90" s="4" t="s">
        <v>19</v>
      </c>
      <c r="F90" s="51" t="s">
        <v>282</v>
      </c>
      <c r="G90" s="60" t="s">
        <v>283</v>
      </c>
    </row>
    <row r="91" spans="1:7">
      <c r="A91" s="4" t="s">
        <v>29</v>
      </c>
      <c r="B91" s="5" t="s">
        <v>15</v>
      </c>
      <c r="C91" s="123" t="s">
        <v>655</v>
      </c>
      <c r="E91" s="4" t="s">
        <v>29</v>
      </c>
      <c r="F91" s="51" t="s">
        <v>282</v>
      </c>
      <c r="G91" s="60" t="s">
        <v>283</v>
      </c>
    </row>
    <row r="92" spans="1:7">
      <c r="A92" s="4" t="s">
        <v>20</v>
      </c>
      <c r="B92" s="5" t="s">
        <v>15</v>
      </c>
      <c r="C92" s="123" t="s">
        <v>655</v>
      </c>
      <c r="E92" s="4" t="s">
        <v>20</v>
      </c>
      <c r="F92" s="51" t="s">
        <v>282</v>
      </c>
      <c r="G92" s="60" t="s">
        <v>283</v>
      </c>
    </row>
    <row r="93" spans="1:7">
      <c r="A93" s="4" t="s">
        <v>21</v>
      </c>
      <c r="B93" s="5" t="s">
        <v>15</v>
      </c>
      <c r="C93" s="123" t="s">
        <v>655</v>
      </c>
      <c r="E93" s="4" t="s">
        <v>21</v>
      </c>
      <c r="F93" s="51" t="s">
        <v>282</v>
      </c>
      <c r="G93" s="60" t="s">
        <v>283</v>
      </c>
    </row>
    <row r="94" spans="1:7">
      <c r="A94" s="4" t="s">
        <v>22</v>
      </c>
      <c r="B94" s="5" t="s">
        <v>15</v>
      </c>
      <c r="C94" s="123" t="s">
        <v>655</v>
      </c>
      <c r="E94" s="4" t="s">
        <v>22</v>
      </c>
      <c r="F94" s="51" t="s">
        <v>282</v>
      </c>
      <c r="G94" s="60" t="s">
        <v>283</v>
      </c>
    </row>
    <row r="95" spans="1:7">
      <c r="A95" s="4" t="s">
        <v>30</v>
      </c>
      <c r="B95" s="5" t="s">
        <v>15</v>
      </c>
      <c r="C95" s="7" t="s">
        <v>31</v>
      </c>
      <c r="E95" s="4" t="s">
        <v>30</v>
      </c>
      <c r="F95" s="51" t="s">
        <v>282</v>
      </c>
      <c r="G95" s="60" t="s">
        <v>283</v>
      </c>
    </row>
    <row r="96" spans="1:7">
      <c r="A96" s="4" t="s">
        <v>38</v>
      </c>
      <c r="B96" s="5" t="s">
        <v>15</v>
      </c>
      <c r="C96" s="7" t="s">
        <v>31</v>
      </c>
      <c r="E96" s="4" t="s">
        <v>38</v>
      </c>
      <c r="F96" s="51" t="s">
        <v>282</v>
      </c>
      <c r="G96" s="60" t="s">
        <v>283</v>
      </c>
    </row>
    <row r="97" spans="1:7">
      <c r="A97" s="4" t="s">
        <v>39</v>
      </c>
      <c r="B97" s="5" t="s">
        <v>15</v>
      </c>
      <c r="C97" s="7" t="s">
        <v>31</v>
      </c>
      <c r="E97" s="4" t="s">
        <v>39</v>
      </c>
      <c r="F97" s="51" t="s">
        <v>282</v>
      </c>
      <c r="G97" s="60" t="s">
        <v>283</v>
      </c>
    </row>
    <row r="98" spans="1:7">
      <c r="A98" s="4" t="s">
        <v>40</v>
      </c>
      <c r="B98" s="5" t="s">
        <v>15</v>
      </c>
      <c r="C98" s="7" t="s">
        <v>31</v>
      </c>
      <c r="E98" s="4" t="s">
        <v>40</v>
      </c>
      <c r="F98" s="51" t="s">
        <v>282</v>
      </c>
      <c r="G98" s="60" t="s">
        <v>283</v>
      </c>
    </row>
    <row r="99" spans="1:7">
      <c r="A99" s="4" t="s">
        <v>41</v>
      </c>
      <c r="B99" s="5" t="s">
        <v>15</v>
      </c>
      <c r="C99" s="7" t="s">
        <v>31</v>
      </c>
      <c r="E99" s="4" t="s">
        <v>41</v>
      </c>
      <c r="F99" s="51" t="s">
        <v>282</v>
      </c>
      <c r="G99" s="60" t="s">
        <v>283</v>
      </c>
    </row>
    <row r="100" spans="1:7">
      <c r="A100" s="4" t="s">
        <v>42</v>
      </c>
      <c r="B100" s="5" t="s">
        <v>15</v>
      </c>
      <c r="C100" s="7" t="s">
        <v>31</v>
      </c>
      <c r="E100" s="4" t="s">
        <v>42</v>
      </c>
      <c r="F100" s="51" t="s">
        <v>282</v>
      </c>
      <c r="G100" s="60" t="s">
        <v>283</v>
      </c>
    </row>
    <row r="101" spans="1:7">
      <c r="A101" s="4" t="s">
        <v>43</v>
      </c>
      <c r="B101" s="5" t="s">
        <v>15</v>
      </c>
      <c r="C101" s="7" t="s">
        <v>31</v>
      </c>
      <c r="E101" s="4" t="s">
        <v>43</v>
      </c>
      <c r="F101" s="51" t="s">
        <v>282</v>
      </c>
      <c r="G101" s="60" t="s">
        <v>283</v>
      </c>
    </row>
    <row r="102" spans="1:7">
      <c r="A102" s="4" t="s">
        <v>32</v>
      </c>
      <c r="B102" s="5" t="s">
        <v>15</v>
      </c>
      <c r="C102" s="7" t="s">
        <v>31</v>
      </c>
      <c r="E102" s="4" t="s">
        <v>32</v>
      </c>
      <c r="F102" s="51" t="s">
        <v>282</v>
      </c>
      <c r="G102" s="60" t="s">
        <v>283</v>
      </c>
    </row>
    <row r="103" spans="1:7">
      <c r="A103" s="4" t="s">
        <v>33</v>
      </c>
      <c r="B103" s="5" t="s">
        <v>15</v>
      </c>
      <c r="C103" s="7" t="s">
        <v>31</v>
      </c>
      <c r="E103" s="4" t="s">
        <v>33</v>
      </c>
      <c r="F103" s="51" t="s">
        <v>282</v>
      </c>
      <c r="G103" s="60" t="s">
        <v>283</v>
      </c>
    </row>
    <row r="104" spans="1:7">
      <c r="A104" s="4" t="s">
        <v>34</v>
      </c>
      <c r="B104" s="5" t="s">
        <v>15</v>
      </c>
      <c r="C104" s="7" t="s">
        <v>31</v>
      </c>
      <c r="E104" s="4" t="s">
        <v>34</v>
      </c>
      <c r="F104" s="51" t="s">
        <v>282</v>
      </c>
      <c r="G104" s="60" t="s">
        <v>283</v>
      </c>
    </row>
    <row r="105" spans="1:7">
      <c r="A105" s="107" t="s">
        <v>35</v>
      </c>
      <c r="B105" s="108" t="s">
        <v>15</v>
      </c>
      <c r="C105" s="110" t="s">
        <v>31</v>
      </c>
      <c r="E105" s="107" t="s">
        <v>35</v>
      </c>
      <c r="F105" s="109" t="s">
        <v>282</v>
      </c>
      <c r="G105" s="114" t="s">
        <v>283</v>
      </c>
    </row>
    <row r="106" spans="1:7">
      <c r="A106" s="4" t="s">
        <v>36</v>
      </c>
      <c r="B106" s="5" t="s">
        <v>15</v>
      </c>
      <c r="C106" s="7" t="s">
        <v>31</v>
      </c>
      <c r="E106" s="4" t="s">
        <v>36</v>
      </c>
      <c r="F106" s="51" t="s">
        <v>282</v>
      </c>
      <c r="G106" s="60" t="s">
        <v>283</v>
      </c>
    </row>
    <row r="107" spans="1:7">
      <c r="A107" s="4" t="s">
        <v>37</v>
      </c>
      <c r="B107" s="5" t="s">
        <v>15</v>
      </c>
      <c r="C107" s="7" t="s">
        <v>31</v>
      </c>
      <c r="E107" s="4" t="s">
        <v>37</v>
      </c>
      <c r="F107" s="51" t="s">
        <v>282</v>
      </c>
      <c r="G107" s="60" t="s">
        <v>283</v>
      </c>
    </row>
    <row r="108" spans="1:7">
      <c r="A108" s="15" t="s">
        <v>637</v>
      </c>
      <c r="B108" s="5" t="s">
        <v>15</v>
      </c>
      <c r="C108" s="123" t="s">
        <v>656</v>
      </c>
      <c r="E108" s="15" t="s">
        <v>637</v>
      </c>
      <c r="F108" s="51" t="s">
        <v>291</v>
      </c>
      <c r="G108" s="60" t="s">
        <v>292</v>
      </c>
    </row>
    <row r="109" spans="1:7">
      <c r="A109" s="15" t="s">
        <v>638</v>
      </c>
      <c r="B109" s="5" t="s">
        <v>15</v>
      </c>
      <c r="C109" s="123" t="s">
        <v>656</v>
      </c>
      <c r="E109" s="15" t="s">
        <v>638</v>
      </c>
      <c r="F109" s="51" t="s">
        <v>291</v>
      </c>
      <c r="G109" s="60" t="s">
        <v>292</v>
      </c>
    </row>
    <row r="110" spans="1:7">
      <c r="A110" s="15" t="s">
        <v>639</v>
      </c>
      <c r="B110" s="5" t="s">
        <v>15</v>
      </c>
      <c r="C110" s="123" t="s">
        <v>656</v>
      </c>
      <c r="E110" s="15" t="s">
        <v>639</v>
      </c>
      <c r="F110" s="51" t="s">
        <v>291</v>
      </c>
      <c r="G110" s="60" t="s">
        <v>292</v>
      </c>
    </row>
    <row r="111" spans="1:7">
      <c r="A111" s="15" t="s">
        <v>640</v>
      </c>
      <c r="B111" s="5" t="s">
        <v>15</v>
      </c>
      <c r="C111" s="123" t="s">
        <v>656</v>
      </c>
      <c r="E111" s="15" t="s">
        <v>640</v>
      </c>
      <c r="F111" s="51" t="s">
        <v>291</v>
      </c>
      <c r="G111" s="60" t="s">
        <v>292</v>
      </c>
    </row>
    <row r="112" spans="1:7">
      <c r="A112" s="15" t="s">
        <v>641</v>
      </c>
      <c r="B112" s="5" t="s">
        <v>15</v>
      </c>
      <c r="C112" s="123" t="s">
        <v>656</v>
      </c>
      <c r="E112" s="15" t="s">
        <v>641</v>
      </c>
      <c r="F112" s="51" t="s">
        <v>291</v>
      </c>
      <c r="G112" s="60" t="s">
        <v>292</v>
      </c>
    </row>
    <row r="113" spans="1:7">
      <c r="A113" s="117" t="s">
        <v>642</v>
      </c>
      <c r="B113" s="96" t="s">
        <v>15</v>
      </c>
      <c r="C113" s="123" t="s">
        <v>656</v>
      </c>
      <c r="E113" s="117" t="s">
        <v>642</v>
      </c>
      <c r="F113" s="97" t="s">
        <v>291</v>
      </c>
      <c r="G113" s="100" t="s">
        <v>292</v>
      </c>
    </row>
    <row r="114" spans="1:7">
      <c r="A114" s="15" t="s">
        <v>643</v>
      </c>
      <c r="B114" s="5" t="s">
        <v>15</v>
      </c>
      <c r="C114" s="123" t="s">
        <v>656</v>
      </c>
      <c r="E114" s="15" t="s">
        <v>643</v>
      </c>
      <c r="F114" s="51" t="s">
        <v>291</v>
      </c>
      <c r="G114" s="60" t="s">
        <v>292</v>
      </c>
    </row>
    <row r="115" spans="1:7">
      <c r="A115" s="15" t="s">
        <v>644</v>
      </c>
      <c r="B115" s="5" t="s">
        <v>15</v>
      </c>
      <c r="C115" s="123" t="s">
        <v>656</v>
      </c>
      <c r="E115" s="15" t="s">
        <v>644</v>
      </c>
      <c r="F115" s="51" t="s">
        <v>291</v>
      </c>
      <c r="G115" s="60" t="s">
        <v>292</v>
      </c>
    </row>
    <row r="116" spans="1:7">
      <c r="A116" s="15" t="s">
        <v>645</v>
      </c>
      <c r="B116" s="5" t="s">
        <v>15</v>
      </c>
      <c r="C116" s="123" t="s">
        <v>656</v>
      </c>
      <c r="E116" s="15" t="s">
        <v>645</v>
      </c>
      <c r="F116" s="51" t="s">
        <v>291</v>
      </c>
      <c r="G116" s="60" t="s">
        <v>292</v>
      </c>
    </row>
    <row r="117" spans="1:7">
      <c r="A117" s="15" t="s">
        <v>646</v>
      </c>
      <c r="B117" s="5" t="s">
        <v>15</v>
      </c>
      <c r="C117" s="123" t="s">
        <v>656</v>
      </c>
      <c r="E117" s="15" t="s">
        <v>646</v>
      </c>
      <c r="F117" s="51" t="s">
        <v>291</v>
      </c>
      <c r="G117" s="60" t="s">
        <v>292</v>
      </c>
    </row>
    <row r="118" spans="1:7">
      <c r="A118" s="15" t="s">
        <v>647</v>
      </c>
      <c r="B118" s="5" t="s">
        <v>15</v>
      </c>
      <c r="C118" s="123" t="s">
        <v>656</v>
      </c>
      <c r="E118" s="15" t="s">
        <v>647</v>
      </c>
      <c r="F118" s="51" t="s">
        <v>291</v>
      </c>
      <c r="G118" s="60" t="s">
        <v>292</v>
      </c>
    </row>
    <row r="119" spans="1:7">
      <c r="A119" s="15" t="s">
        <v>648</v>
      </c>
      <c r="B119" s="5" t="s">
        <v>15</v>
      </c>
      <c r="C119" s="123" t="s">
        <v>656</v>
      </c>
      <c r="E119" s="15" t="s">
        <v>648</v>
      </c>
      <c r="F119" s="51" t="s">
        <v>291</v>
      </c>
      <c r="G119" s="60" t="s">
        <v>292</v>
      </c>
    </row>
    <row r="120" spans="1:7">
      <c r="A120" s="15" t="s">
        <v>649</v>
      </c>
      <c r="B120" s="5" t="s">
        <v>15</v>
      </c>
      <c r="C120" s="123" t="s">
        <v>656</v>
      </c>
      <c r="E120" s="15" t="s">
        <v>649</v>
      </c>
      <c r="F120" s="51" t="s">
        <v>291</v>
      </c>
      <c r="G120" s="60" t="s">
        <v>292</v>
      </c>
    </row>
    <row r="121" spans="1:7">
      <c r="A121" s="15" t="s">
        <v>650</v>
      </c>
      <c r="B121" s="5" t="s">
        <v>15</v>
      </c>
      <c r="C121" s="123" t="s">
        <v>656</v>
      </c>
      <c r="E121" s="15" t="s">
        <v>650</v>
      </c>
      <c r="F121" s="51" t="s">
        <v>291</v>
      </c>
      <c r="G121" s="60" t="s">
        <v>292</v>
      </c>
    </row>
    <row r="122" spans="1:7">
      <c r="A122" s="4" t="s">
        <v>64</v>
      </c>
      <c r="B122" s="5" t="s">
        <v>15</v>
      </c>
      <c r="C122" s="123" t="s">
        <v>657</v>
      </c>
      <c r="E122" s="4" t="s">
        <v>64</v>
      </c>
      <c r="F122" s="51" t="s">
        <v>284</v>
      </c>
      <c r="G122" s="60" t="s">
        <v>285</v>
      </c>
    </row>
    <row r="123" spans="1:7">
      <c r="A123" s="4" t="s">
        <v>65</v>
      </c>
      <c r="B123" s="5" t="s">
        <v>15</v>
      </c>
      <c r="C123" s="123" t="s">
        <v>657</v>
      </c>
      <c r="E123" s="4" t="s">
        <v>65</v>
      </c>
      <c r="F123" s="51" t="s">
        <v>284</v>
      </c>
      <c r="G123" s="60" t="s">
        <v>285</v>
      </c>
    </row>
    <row r="124" spans="1:7">
      <c r="A124" s="4" t="s">
        <v>66</v>
      </c>
      <c r="B124" s="5" t="s">
        <v>15</v>
      </c>
      <c r="C124" s="123" t="s">
        <v>657</v>
      </c>
      <c r="E124" s="4" t="s">
        <v>66</v>
      </c>
      <c r="F124" s="51" t="s">
        <v>284</v>
      </c>
      <c r="G124" s="60" t="s">
        <v>285</v>
      </c>
    </row>
    <row r="125" spans="1:7">
      <c r="A125" s="4" t="s">
        <v>67</v>
      </c>
      <c r="B125" s="5" t="s">
        <v>15</v>
      </c>
      <c r="C125" s="123" t="s">
        <v>657</v>
      </c>
      <c r="E125" s="4" t="s">
        <v>67</v>
      </c>
      <c r="F125" s="51" t="s">
        <v>284</v>
      </c>
      <c r="G125" s="60" t="s">
        <v>285</v>
      </c>
    </row>
    <row r="126" spans="1:7">
      <c r="A126" s="4" t="s">
        <v>68</v>
      </c>
      <c r="B126" s="5" t="s">
        <v>15</v>
      </c>
      <c r="C126" s="123" t="s">
        <v>657</v>
      </c>
      <c r="E126" s="4" t="s">
        <v>68</v>
      </c>
      <c r="F126" s="51" t="s">
        <v>284</v>
      </c>
      <c r="G126" s="60" t="s">
        <v>285</v>
      </c>
    </row>
    <row r="127" spans="1:7">
      <c r="A127" s="4" t="s">
        <v>69</v>
      </c>
      <c r="B127" s="5" t="s">
        <v>15</v>
      </c>
      <c r="C127" s="123" t="s">
        <v>657</v>
      </c>
      <c r="E127" s="4" t="s">
        <v>69</v>
      </c>
      <c r="F127" s="51" t="s">
        <v>284</v>
      </c>
      <c r="G127" s="60" t="s">
        <v>285</v>
      </c>
    </row>
    <row r="128" spans="1:7">
      <c r="A128" s="4" t="s">
        <v>70</v>
      </c>
      <c r="B128" s="5" t="s">
        <v>15</v>
      </c>
      <c r="C128" s="123" t="s">
        <v>657</v>
      </c>
      <c r="E128" s="4" t="s">
        <v>70</v>
      </c>
      <c r="F128" s="51" t="s">
        <v>284</v>
      </c>
      <c r="G128" s="60" t="s">
        <v>285</v>
      </c>
    </row>
    <row r="129" spans="1:7">
      <c r="A129" s="4" t="s">
        <v>71</v>
      </c>
      <c r="B129" s="5" t="s">
        <v>15</v>
      </c>
      <c r="C129" s="123" t="s">
        <v>657</v>
      </c>
      <c r="E129" s="4" t="s">
        <v>71</v>
      </c>
      <c r="F129" s="51" t="s">
        <v>284</v>
      </c>
      <c r="G129" s="60" t="s">
        <v>285</v>
      </c>
    </row>
    <row r="130" spans="1:7">
      <c r="A130" s="4" t="s">
        <v>72</v>
      </c>
      <c r="B130" s="5" t="s">
        <v>15</v>
      </c>
      <c r="C130" s="123" t="s">
        <v>657</v>
      </c>
      <c r="E130" s="4" t="s">
        <v>72</v>
      </c>
      <c r="F130" s="51" t="s">
        <v>284</v>
      </c>
      <c r="G130" s="60" t="s">
        <v>285</v>
      </c>
    </row>
    <row r="131" spans="1:7">
      <c r="A131" s="4" t="s">
        <v>73</v>
      </c>
      <c r="B131" s="5" t="s">
        <v>15</v>
      </c>
      <c r="C131" s="123" t="s">
        <v>657</v>
      </c>
      <c r="E131" s="4" t="s">
        <v>73</v>
      </c>
      <c r="F131" s="51" t="s">
        <v>284</v>
      </c>
      <c r="G131" s="60" t="s">
        <v>285</v>
      </c>
    </row>
    <row r="132" spans="1:7">
      <c r="A132" s="4" t="s">
        <v>74</v>
      </c>
      <c r="B132" s="5" t="s">
        <v>15</v>
      </c>
      <c r="C132" s="123" t="s">
        <v>657</v>
      </c>
      <c r="E132" s="4" t="s">
        <v>74</v>
      </c>
      <c r="F132" s="51" t="s">
        <v>284</v>
      </c>
      <c r="G132" s="60" t="s">
        <v>285</v>
      </c>
    </row>
    <row r="133" spans="1:7">
      <c r="A133" s="4" t="s">
        <v>60</v>
      </c>
      <c r="B133" s="5" t="s">
        <v>15</v>
      </c>
      <c r="C133" s="123" t="s">
        <v>657</v>
      </c>
      <c r="E133" s="4" t="s">
        <v>60</v>
      </c>
      <c r="F133" s="51" t="s">
        <v>284</v>
      </c>
      <c r="G133" s="60" t="s">
        <v>285</v>
      </c>
    </row>
    <row r="134" spans="1:7">
      <c r="A134" s="4" t="s">
        <v>62</v>
      </c>
      <c r="B134" s="5" t="s">
        <v>15</v>
      </c>
      <c r="C134" s="123" t="s">
        <v>657</v>
      </c>
      <c r="E134" s="4" t="s">
        <v>62</v>
      </c>
      <c r="F134" s="51" t="s">
        <v>284</v>
      </c>
      <c r="G134" s="60" t="s">
        <v>285</v>
      </c>
    </row>
    <row r="135" spans="1:7">
      <c r="A135" s="4" t="s">
        <v>63</v>
      </c>
      <c r="B135" s="5" t="s">
        <v>15</v>
      </c>
      <c r="C135" s="123" t="s">
        <v>657</v>
      </c>
      <c r="E135" s="4" t="s">
        <v>63</v>
      </c>
      <c r="F135" s="51" t="s">
        <v>284</v>
      </c>
      <c r="G135" s="60" t="s">
        <v>285</v>
      </c>
    </row>
    <row r="136" spans="1:7">
      <c r="A136" s="4" t="s">
        <v>44</v>
      </c>
      <c r="B136" s="5" t="s">
        <v>15</v>
      </c>
      <c r="C136" s="7" t="s">
        <v>46</v>
      </c>
      <c r="E136" s="4" t="s">
        <v>44</v>
      </c>
      <c r="F136" s="51" t="s">
        <v>284</v>
      </c>
      <c r="G136" s="60" t="s">
        <v>285</v>
      </c>
    </row>
    <row r="137" spans="1:7">
      <c r="A137" s="4" t="s">
        <v>47</v>
      </c>
      <c r="B137" s="5" t="s">
        <v>15</v>
      </c>
      <c r="C137" s="7" t="s">
        <v>46</v>
      </c>
      <c r="E137" s="4" t="s">
        <v>47</v>
      </c>
      <c r="F137" s="51" t="s">
        <v>284</v>
      </c>
      <c r="G137" s="60" t="s">
        <v>285</v>
      </c>
    </row>
    <row r="138" spans="1:7">
      <c r="A138" s="4" t="s">
        <v>48</v>
      </c>
      <c r="B138" s="5" t="s">
        <v>15</v>
      </c>
      <c r="C138" s="7" t="s">
        <v>46</v>
      </c>
      <c r="E138" s="4" t="s">
        <v>48</v>
      </c>
      <c r="F138" s="51" t="s">
        <v>284</v>
      </c>
      <c r="G138" s="60" t="s">
        <v>285</v>
      </c>
    </row>
    <row r="139" spans="1:7">
      <c r="A139" s="4" t="s">
        <v>49</v>
      </c>
      <c r="B139" s="5" t="s">
        <v>15</v>
      </c>
      <c r="C139" s="7" t="s">
        <v>46</v>
      </c>
      <c r="E139" s="4" t="s">
        <v>49</v>
      </c>
      <c r="F139" s="51" t="s">
        <v>284</v>
      </c>
      <c r="G139" s="60" t="s">
        <v>285</v>
      </c>
    </row>
    <row r="140" spans="1:7">
      <c r="A140" s="4" t="s">
        <v>50</v>
      </c>
      <c r="B140" s="5" t="s">
        <v>15</v>
      </c>
      <c r="C140" s="7" t="s">
        <v>46</v>
      </c>
      <c r="E140" s="4" t="s">
        <v>50</v>
      </c>
      <c r="F140" s="51" t="s">
        <v>284</v>
      </c>
      <c r="G140" s="60" t="s">
        <v>285</v>
      </c>
    </row>
    <row r="141" spans="1:7">
      <c r="A141" s="4" t="s">
        <v>51</v>
      </c>
      <c r="B141" s="5" t="s">
        <v>15</v>
      </c>
      <c r="C141" s="7" t="s">
        <v>46</v>
      </c>
      <c r="E141" s="4" t="s">
        <v>51</v>
      </c>
      <c r="F141" s="51" t="s">
        <v>284</v>
      </c>
      <c r="G141" s="60" t="s">
        <v>285</v>
      </c>
    </row>
    <row r="142" spans="1:7">
      <c r="A142" s="4" t="s">
        <v>52</v>
      </c>
      <c r="B142" s="5" t="s">
        <v>15</v>
      </c>
      <c r="C142" s="7" t="s">
        <v>46</v>
      </c>
      <c r="E142" s="4" t="s">
        <v>52</v>
      </c>
      <c r="F142" s="51" t="s">
        <v>284</v>
      </c>
      <c r="G142" s="60" t="s">
        <v>285</v>
      </c>
    </row>
    <row r="143" spans="1:7">
      <c r="A143" s="4" t="s">
        <v>53</v>
      </c>
      <c r="B143" s="5" t="s">
        <v>15</v>
      </c>
      <c r="C143" s="7" t="s">
        <v>46</v>
      </c>
      <c r="E143" s="4" t="s">
        <v>53</v>
      </c>
      <c r="F143" s="51" t="s">
        <v>284</v>
      </c>
      <c r="G143" s="60" t="s">
        <v>285</v>
      </c>
    </row>
    <row r="144" spans="1:7">
      <c r="A144" s="4" t="s">
        <v>54</v>
      </c>
      <c r="B144" s="5" t="s">
        <v>15</v>
      </c>
      <c r="C144" s="7" t="s">
        <v>46</v>
      </c>
      <c r="E144" s="4" t="s">
        <v>54</v>
      </c>
      <c r="F144" s="51" t="s">
        <v>284</v>
      </c>
      <c r="G144" s="60" t="s">
        <v>285</v>
      </c>
    </row>
    <row r="145" spans="1:7">
      <c r="A145" s="4" t="s">
        <v>55</v>
      </c>
      <c r="B145" s="5" t="s">
        <v>15</v>
      </c>
      <c r="C145" s="7" t="s">
        <v>46</v>
      </c>
      <c r="E145" s="4" t="s">
        <v>55</v>
      </c>
      <c r="F145" s="51" t="s">
        <v>284</v>
      </c>
      <c r="G145" s="60" t="s">
        <v>285</v>
      </c>
    </row>
    <row r="146" spans="1:7">
      <c r="A146" s="4" t="s">
        <v>56</v>
      </c>
      <c r="B146" s="5" t="s">
        <v>15</v>
      </c>
      <c r="C146" s="7" t="s">
        <v>46</v>
      </c>
      <c r="E146" s="4" t="s">
        <v>56</v>
      </c>
      <c r="F146" s="51" t="s">
        <v>284</v>
      </c>
      <c r="G146" s="60" t="s">
        <v>285</v>
      </c>
    </row>
    <row r="147" spans="1:7">
      <c r="A147" s="4" t="s">
        <v>57</v>
      </c>
      <c r="B147" s="5" t="s">
        <v>15</v>
      </c>
      <c r="C147" s="7" t="s">
        <v>46</v>
      </c>
      <c r="E147" s="4" t="s">
        <v>57</v>
      </c>
      <c r="F147" s="51" t="s">
        <v>284</v>
      </c>
      <c r="G147" s="60" t="s">
        <v>285</v>
      </c>
    </row>
    <row r="148" spans="1:7">
      <c r="A148" s="4" t="s">
        <v>58</v>
      </c>
      <c r="B148" s="5" t="s">
        <v>15</v>
      </c>
      <c r="C148" s="7" t="s">
        <v>46</v>
      </c>
      <c r="E148" s="4" t="s">
        <v>58</v>
      </c>
      <c r="F148" s="51" t="s">
        <v>284</v>
      </c>
      <c r="G148" s="60" t="s">
        <v>285</v>
      </c>
    </row>
    <row r="149" spans="1:7">
      <c r="A149" s="4" t="s">
        <v>59</v>
      </c>
      <c r="B149" s="5" t="s">
        <v>15</v>
      </c>
      <c r="C149" s="7" t="s">
        <v>46</v>
      </c>
      <c r="E149" s="4" t="s">
        <v>59</v>
      </c>
      <c r="F149" s="56" t="s">
        <v>284</v>
      </c>
      <c r="G149" s="105" t="s">
        <v>285</v>
      </c>
    </row>
    <row r="150" spans="1:7">
      <c r="A150" s="4" t="s">
        <v>112</v>
      </c>
      <c r="B150" s="5" t="s">
        <v>113</v>
      </c>
      <c r="C150" s="7" t="s">
        <v>115</v>
      </c>
      <c r="E150" s="4" t="s">
        <v>112</v>
      </c>
      <c r="F150" s="51" t="s">
        <v>288</v>
      </c>
      <c r="G150" s="60" t="s">
        <v>289</v>
      </c>
    </row>
    <row r="151" spans="1:7">
      <c r="A151" s="4" t="s">
        <v>124</v>
      </c>
      <c r="B151" s="5" t="s">
        <v>113</v>
      </c>
      <c r="C151" s="7" t="s">
        <v>115</v>
      </c>
      <c r="E151" s="4" t="s">
        <v>124</v>
      </c>
      <c r="F151" s="51" t="s">
        <v>288</v>
      </c>
      <c r="G151" s="60" t="s">
        <v>289</v>
      </c>
    </row>
    <row r="152" spans="1:7">
      <c r="A152" s="4" t="s">
        <v>125</v>
      </c>
      <c r="B152" s="5" t="s">
        <v>113</v>
      </c>
      <c r="C152" s="7" t="s">
        <v>115</v>
      </c>
      <c r="E152" s="4" t="s">
        <v>125</v>
      </c>
      <c r="F152" s="51" t="s">
        <v>288</v>
      </c>
      <c r="G152" s="60" t="s">
        <v>289</v>
      </c>
    </row>
    <row r="153" spans="1:7">
      <c r="A153" s="4" t="s">
        <v>126</v>
      </c>
      <c r="B153" s="5" t="s">
        <v>113</v>
      </c>
      <c r="C153" s="7" t="s">
        <v>115</v>
      </c>
      <c r="E153" s="4" t="s">
        <v>126</v>
      </c>
      <c r="F153" s="51" t="s">
        <v>288</v>
      </c>
      <c r="G153" s="60" t="s">
        <v>289</v>
      </c>
    </row>
    <row r="154" spans="1:7">
      <c r="A154" s="4" t="s">
        <v>127</v>
      </c>
      <c r="B154" s="5" t="s">
        <v>113</v>
      </c>
      <c r="C154" s="7" t="s">
        <v>115</v>
      </c>
      <c r="E154" s="4" t="s">
        <v>127</v>
      </c>
      <c r="F154" s="51" t="s">
        <v>288</v>
      </c>
      <c r="G154" s="60" t="s">
        <v>289</v>
      </c>
    </row>
    <row r="155" spans="1:7">
      <c r="A155" s="4" t="s">
        <v>116</v>
      </c>
      <c r="B155" s="5" t="s">
        <v>113</v>
      </c>
      <c r="C155" s="7" t="s">
        <v>115</v>
      </c>
      <c r="E155" s="4" t="s">
        <v>116</v>
      </c>
      <c r="F155" s="51" t="s">
        <v>288</v>
      </c>
      <c r="G155" s="60" t="s">
        <v>289</v>
      </c>
    </row>
    <row r="156" spans="1:7">
      <c r="A156" s="4" t="s">
        <v>117</v>
      </c>
      <c r="B156" s="5" t="s">
        <v>113</v>
      </c>
      <c r="C156" s="7" t="s">
        <v>115</v>
      </c>
      <c r="E156" s="4" t="s">
        <v>117</v>
      </c>
      <c r="F156" s="51" t="s">
        <v>288</v>
      </c>
      <c r="G156" s="60" t="s">
        <v>289</v>
      </c>
    </row>
    <row r="157" spans="1:7">
      <c r="A157" s="4" t="s">
        <v>118</v>
      </c>
      <c r="B157" s="5" t="s">
        <v>113</v>
      </c>
      <c r="C157" s="7" t="s">
        <v>115</v>
      </c>
      <c r="E157" s="4" t="s">
        <v>118</v>
      </c>
      <c r="F157" s="51" t="s">
        <v>288</v>
      </c>
      <c r="G157" s="60" t="s">
        <v>289</v>
      </c>
    </row>
    <row r="158" spans="1:7">
      <c r="A158" s="4" t="s">
        <v>119</v>
      </c>
      <c r="B158" s="5" t="s">
        <v>113</v>
      </c>
      <c r="C158" s="7" t="s">
        <v>115</v>
      </c>
      <c r="E158" s="4" t="s">
        <v>119</v>
      </c>
      <c r="F158" s="51" t="s">
        <v>288</v>
      </c>
      <c r="G158" s="60" t="s">
        <v>289</v>
      </c>
    </row>
    <row r="159" spans="1:7">
      <c r="A159" s="4" t="s">
        <v>120</v>
      </c>
      <c r="B159" s="5" t="s">
        <v>113</v>
      </c>
      <c r="C159" s="7" t="s">
        <v>115</v>
      </c>
      <c r="E159" s="4" t="s">
        <v>120</v>
      </c>
      <c r="F159" s="51" t="s">
        <v>288</v>
      </c>
      <c r="G159" s="60" t="s">
        <v>289</v>
      </c>
    </row>
    <row r="160" spans="1:7">
      <c r="A160" s="4" t="s">
        <v>121</v>
      </c>
      <c r="B160" s="5" t="s">
        <v>113</v>
      </c>
      <c r="C160" s="7" t="s">
        <v>115</v>
      </c>
      <c r="E160" s="4" t="s">
        <v>121</v>
      </c>
      <c r="F160" s="51" t="s">
        <v>288</v>
      </c>
      <c r="G160" s="60" t="s">
        <v>289</v>
      </c>
    </row>
    <row r="161" spans="1:7">
      <c r="A161" s="4" t="s">
        <v>122</v>
      </c>
      <c r="B161" s="5" t="s">
        <v>113</v>
      </c>
      <c r="C161" s="7" t="s">
        <v>115</v>
      </c>
      <c r="E161" s="4" t="s">
        <v>122</v>
      </c>
      <c r="F161" s="51" t="s">
        <v>288</v>
      </c>
      <c r="G161" s="60" t="s">
        <v>289</v>
      </c>
    </row>
    <row r="162" spans="1:7">
      <c r="A162" s="4" t="s">
        <v>123</v>
      </c>
      <c r="B162" s="5" t="s">
        <v>113</v>
      </c>
      <c r="C162" s="7" t="s">
        <v>115</v>
      </c>
      <c r="E162" s="4" t="s">
        <v>123</v>
      </c>
      <c r="F162" s="51" t="s">
        <v>288</v>
      </c>
      <c r="G162" s="60" t="s">
        <v>289</v>
      </c>
    </row>
    <row r="163" spans="1:7">
      <c r="A163" s="4" t="s">
        <v>93</v>
      </c>
      <c r="B163" s="5" t="s">
        <v>76</v>
      </c>
      <c r="C163" s="7" t="s">
        <v>554</v>
      </c>
      <c r="E163" s="4" t="s">
        <v>93</v>
      </c>
      <c r="F163" s="51" t="s">
        <v>286</v>
      </c>
      <c r="G163" s="60" t="s">
        <v>287</v>
      </c>
    </row>
    <row r="164" spans="1:7">
      <c r="A164" s="4" t="s">
        <v>95</v>
      </c>
      <c r="B164" s="5" t="s">
        <v>76</v>
      </c>
      <c r="C164" s="7" t="s">
        <v>554</v>
      </c>
      <c r="E164" s="4" t="s">
        <v>95</v>
      </c>
      <c r="F164" s="51" t="s">
        <v>286</v>
      </c>
      <c r="G164" s="60" t="s">
        <v>287</v>
      </c>
    </row>
    <row r="165" spans="1:7">
      <c r="A165" s="4" t="s">
        <v>96</v>
      </c>
      <c r="B165" s="5" t="s">
        <v>76</v>
      </c>
      <c r="C165" s="7" t="s">
        <v>554</v>
      </c>
      <c r="E165" s="4" t="s">
        <v>96</v>
      </c>
      <c r="F165" s="51" t="s">
        <v>286</v>
      </c>
      <c r="G165" s="60" t="s">
        <v>287</v>
      </c>
    </row>
    <row r="166" spans="1:7">
      <c r="A166" s="4" t="s">
        <v>98</v>
      </c>
      <c r="B166" s="5" t="s">
        <v>76</v>
      </c>
      <c r="C166" s="7" t="s">
        <v>554</v>
      </c>
      <c r="E166" s="4" t="s">
        <v>98</v>
      </c>
      <c r="F166" s="51" t="s">
        <v>286</v>
      </c>
      <c r="G166" s="60" t="s">
        <v>287</v>
      </c>
    </row>
    <row r="167" spans="1:7">
      <c r="A167" s="4" t="s">
        <v>99</v>
      </c>
      <c r="B167" s="5" t="s">
        <v>76</v>
      </c>
      <c r="C167" s="7" t="s">
        <v>554</v>
      </c>
      <c r="E167" s="4" t="s">
        <v>99</v>
      </c>
      <c r="F167" s="51" t="s">
        <v>286</v>
      </c>
      <c r="G167" s="60" t="s">
        <v>287</v>
      </c>
    </row>
    <row r="168" spans="1:7">
      <c r="A168" s="4" t="s">
        <v>101</v>
      </c>
      <c r="B168" s="5" t="s">
        <v>76</v>
      </c>
      <c r="C168" s="7" t="s">
        <v>554</v>
      </c>
      <c r="E168" s="4" t="s">
        <v>101</v>
      </c>
      <c r="F168" s="51" t="s">
        <v>286</v>
      </c>
      <c r="G168" s="60" t="s">
        <v>287</v>
      </c>
    </row>
    <row r="169" spans="1:7">
      <c r="A169" s="4" t="s">
        <v>102</v>
      </c>
      <c r="B169" s="5" t="s">
        <v>76</v>
      </c>
      <c r="C169" s="7" t="s">
        <v>554</v>
      </c>
      <c r="E169" s="4" t="s">
        <v>102</v>
      </c>
      <c r="F169" s="51" t="s">
        <v>286</v>
      </c>
      <c r="G169" s="60" t="s">
        <v>287</v>
      </c>
    </row>
    <row r="170" spans="1:7">
      <c r="A170" s="4" t="s">
        <v>103</v>
      </c>
      <c r="B170" s="5" t="s">
        <v>76</v>
      </c>
      <c r="C170" s="7" t="s">
        <v>554</v>
      </c>
      <c r="E170" s="4" t="s">
        <v>103</v>
      </c>
      <c r="F170" s="51" t="s">
        <v>286</v>
      </c>
      <c r="G170" s="60" t="s">
        <v>287</v>
      </c>
    </row>
    <row r="171" spans="1:7">
      <c r="A171" s="4" t="s">
        <v>104</v>
      </c>
      <c r="B171" s="5" t="s">
        <v>76</v>
      </c>
      <c r="C171" s="7" t="s">
        <v>554</v>
      </c>
      <c r="E171" s="4" t="s">
        <v>104</v>
      </c>
      <c r="F171" s="51" t="s">
        <v>286</v>
      </c>
      <c r="G171" s="60" t="s">
        <v>287</v>
      </c>
    </row>
    <row r="172" spans="1:7">
      <c r="A172" s="4" t="s">
        <v>106</v>
      </c>
      <c r="B172" s="5" t="s">
        <v>76</v>
      </c>
      <c r="C172" s="7" t="s">
        <v>554</v>
      </c>
      <c r="E172" s="4" t="s">
        <v>106</v>
      </c>
      <c r="F172" s="51" t="s">
        <v>286</v>
      </c>
      <c r="G172" s="60" t="s">
        <v>287</v>
      </c>
    </row>
    <row r="173" spans="1:7">
      <c r="A173" s="4" t="s">
        <v>108</v>
      </c>
      <c r="B173" s="5" t="s">
        <v>76</v>
      </c>
      <c r="C173" s="7" t="s">
        <v>554</v>
      </c>
      <c r="E173" s="4" t="s">
        <v>108</v>
      </c>
      <c r="F173" s="51" t="s">
        <v>286</v>
      </c>
      <c r="G173" s="60" t="s">
        <v>287</v>
      </c>
    </row>
    <row r="174" spans="1:7">
      <c r="A174" s="4" t="s">
        <v>109</v>
      </c>
      <c r="B174" s="5" t="s">
        <v>76</v>
      </c>
      <c r="C174" s="7" t="s">
        <v>554</v>
      </c>
      <c r="E174" s="4" t="s">
        <v>109</v>
      </c>
      <c r="F174" s="51" t="s">
        <v>286</v>
      </c>
      <c r="G174" s="60" t="s">
        <v>287</v>
      </c>
    </row>
    <row r="175" spans="1:7">
      <c r="A175" s="4" t="s">
        <v>110</v>
      </c>
      <c r="B175" s="5" t="s">
        <v>76</v>
      </c>
      <c r="C175" s="7" t="s">
        <v>554</v>
      </c>
      <c r="E175" s="4" t="s">
        <v>110</v>
      </c>
      <c r="F175" s="51" t="s">
        <v>286</v>
      </c>
      <c r="G175" s="60" t="s">
        <v>287</v>
      </c>
    </row>
    <row r="176" spans="1:7">
      <c r="A176" s="4" t="s">
        <v>111</v>
      </c>
      <c r="B176" s="5" t="s">
        <v>76</v>
      </c>
      <c r="C176" s="7" t="s">
        <v>554</v>
      </c>
      <c r="E176" s="4" t="s">
        <v>111</v>
      </c>
      <c r="F176" s="51" t="s">
        <v>286</v>
      </c>
      <c r="G176" s="60" t="s">
        <v>287</v>
      </c>
    </row>
    <row r="177" spans="1:7">
      <c r="A177" s="4" t="s">
        <v>84</v>
      </c>
      <c r="B177" s="5" t="s">
        <v>76</v>
      </c>
      <c r="C177" s="7" t="s">
        <v>555</v>
      </c>
      <c r="E177" s="4" t="s">
        <v>84</v>
      </c>
      <c r="F177" s="51" t="s">
        <v>286</v>
      </c>
      <c r="G177" s="60" t="s">
        <v>287</v>
      </c>
    </row>
    <row r="178" spans="1:7">
      <c r="A178" s="4" t="s">
        <v>85</v>
      </c>
      <c r="B178" s="5" t="s">
        <v>76</v>
      </c>
      <c r="C178" s="7" t="s">
        <v>555</v>
      </c>
      <c r="E178" s="4" t="s">
        <v>85</v>
      </c>
      <c r="F178" s="51" t="s">
        <v>286</v>
      </c>
      <c r="G178" s="60" t="s">
        <v>287</v>
      </c>
    </row>
    <row r="179" spans="1:7">
      <c r="A179" s="4" t="s">
        <v>86</v>
      </c>
      <c r="B179" s="5" t="s">
        <v>76</v>
      </c>
      <c r="C179" s="7" t="s">
        <v>555</v>
      </c>
      <c r="E179" s="4" t="s">
        <v>86</v>
      </c>
      <c r="F179" s="51" t="s">
        <v>286</v>
      </c>
      <c r="G179" s="60" t="s">
        <v>287</v>
      </c>
    </row>
    <row r="180" spans="1:7">
      <c r="A180" s="4" t="s">
        <v>87</v>
      </c>
      <c r="B180" s="5" t="s">
        <v>76</v>
      </c>
      <c r="C180" s="7" t="s">
        <v>555</v>
      </c>
      <c r="E180" s="4" t="s">
        <v>87</v>
      </c>
      <c r="F180" s="51" t="s">
        <v>286</v>
      </c>
      <c r="G180" s="60" t="s">
        <v>287</v>
      </c>
    </row>
    <row r="181" spans="1:7">
      <c r="A181" s="4" t="s">
        <v>89</v>
      </c>
      <c r="B181" s="5" t="s">
        <v>76</v>
      </c>
      <c r="C181" s="7" t="s">
        <v>555</v>
      </c>
      <c r="E181" s="4" t="s">
        <v>89</v>
      </c>
      <c r="F181" s="51" t="s">
        <v>286</v>
      </c>
      <c r="G181" s="60" t="s">
        <v>287</v>
      </c>
    </row>
    <row r="182" spans="1:7">
      <c r="A182" s="4" t="s">
        <v>90</v>
      </c>
      <c r="B182" s="5" t="s">
        <v>76</v>
      </c>
      <c r="C182" s="7" t="s">
        <v>555</v>
      </c>
      <c r="E182" s="4" t="s">
        <v>90</v>
      </c>
      <c r="F182" s="51" t="s">
        <v>286</v>
      </c>
      <c r="G182" s="60" t="s">
        <v>287</v>
      </c>
    </row>
    <row r="183" spans="1:7">
      <c r="A183" s="4" t="s">
        <v>91</v>
      </c>
      <c r="B183" s="5" t="s">
        <v>76</v>
      </c>
      <c r="C183" s="7" t="s">
        <v>555</v>
      </c>
      <c r="E183" s="4" t="s">
        <v>91</v>
      </c>
      <c r="F183" s="51" t="s">
        <v>286</v>
      </c>
      <c r="G183" s="60" t="s">
        <v>287</v>
      </c>
    </row>
    <row r="184" spans="1:7">
      <c r="A184" s="4" t="s">
        <v>92</v>
      </c>
      <c r="B184" s="5" t="s">
        <v>76</v>
      </c>
      <c r="C184" s="7" t="s">
        <v>555</v>
      </c>
      <c r="E184" s="4" t="s">
        <v>92</v>
      </c>
      <c r="F184" s="51" t="s">
        <v>286</v>
      </c>
      <c r="G184" s="60" t="s">
        <v>287</v>
      </c>
    </row>
    <row r="185" spans="1:7">
      <c r="A185" s="4" t="s">
        <v>75</v>
      </c>
      <c r="B185" s="5" t="s">
        <v>76</v>
      </c>
      <c r="C185" s="7" t="s">
        <v>555</v>
      </c>
      <c r="E185" s="4" t="s">
        <v>75</v>
      </c>
      <c r="F185" s="51" t="s">
        <v>286</v>
      </c>
      <c r="G185" s="60" t="s">
        <v>287</v>
      </c>
    </row>
    <row r="186" spans="1:7">
      <c r="A186" s="4" t="s">
        <v>78</v>
      </c>
      <c r="B186" s="5" t="s">
        <v>76</v>
      </c>
      <c r="C186" s="7" t="s">
        <v>555</v>
      </c>
      <c r="E186" s="4" t="s">
        <v>78</v>
      </c>
      <c r="F186" s="51" t="s">
        <v>286</v>
      </c>
      <c r="G186" s="60" t="s">
        <v>287</v>
      </c>
    </row>
    <row r="187" spans="1:7">
      <c r="A187" s="4" t="s">
        <v>80</v>
      </c>
      <c r="B187" s="5" t="s">
        <v>76</v>
      </c>
      <c r="C187" s="7" t="s">
        <v>555</v>
      </c>
      <c r="E187" s="4" t="s">
        <v>80</v>
      </c>
      <c r="F187" s="51" t="s">
        <v>286</v>
      </c>
      <c r="G187" s="60" t="s">
        <v>287</v>
      </c>
    </row>
    <row r="188" spans="1:7">
      <c r="A188" s="4" t="s">
        <v>81</v>
      </c>
      <c r="B188" s="5" t="s">
        <v>76</v>
      </c>
      <c r="C188" s="7" t="s">
        <v>555</v>
      </c>
      <c r="E188" s="4" t="s">
        <v>81</v>
      </c>
      <c r="F188" s="51" t="s">
        <v>286</v>
      </c>
      <c r="G188" s="60" t="s">
        <v>287</v>
      </c>
    </row>
    <row r="189" spans="1:7">
      <c r="A189" s="4" t="s">
        <v>82</v>
      </c>
      <c r="B189" s="5" t="s">
        <v>76</v>
      </c>
      <c r="C189" s="7" t="s">
        <v>555</v>
      </c>
      <c r="E189" s="4" t="s">
        <v>82</v>
      </c>
      <c r="F189" s="51" t="s">
        <v>286</v>
      </c>
      <c r="G189" s="60" t="s">
        <v>287</v>
      </c>
    </row>
    <row r="190" spans="1:7">
      <c r="A190" s="4" t="s">
        <v>83</v>
      </c>
      <c r="B190" s="5" t="s">
        <v>76</v>
      </c>
      <c r="C190" s="7" t="s">
        <v>555</v>
      </c>
      <c r="E190" s="4" t="s">
        <v>83</v>
      </c>
      <c r="F190" s="51" t="s">
        <v>286</v>
      </c>
      <c r="G190" s="60" t="s">
        <v>287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552B-2856-48B6-94D1-DC6FA14926B6}">
  <dimension ref="A1:X67"/>
  <sheetViews>
    <sheetView topLeftCell="P1" zoomScale="70" zoomScaleNormal="70" zoomScalePageLayoutView="150" workbookViewId="0">
      <selection activeCell="B51" sqref="B51"/>
    </sheetView>
  </sheetViews>
  <sheetFormatPr defaultColWidth="10.8125" defaultRowHeight="12.75"/>
  <cols>
    <col min="1" max="1" width="16.6875" style="67" customWidth="1"/>
    <col min="2" max="2" width="6.3125" style="67" bestFit="1" customWidth="1"/>
    <col min="3" max="3" width="13.5" style="67" bestFit="1" customWidth="1"/>
    <col min="4" max="4" width="14.1875" style="67" bestFit="1" customWidth="1"/>
    <col min="5" max="5" width="17.8125" style="67" bestFit="1" customWidth="1"/>
    <col min="6" max="6" width="14.1875" style="67" bestFit="1" customWidth="1"/>
    <col min="7" max="7" width="11.1875" style="67" bestFit="1" customWidth="1"/>
    <col min="8" max="8" width="8.6875" style="67" bestFit="1" customWidth="1"/>
    <col min="9" max="9" width="14.8125" style="67" bestFit="1" customWidth="1"/>
    <col min="10" max="10" width="49.5" style="67" bestFit="1" customWidth="1"/>
    <col min="11" max="11" width="14.3125" style="68" bestFit="1" customWidth="1"/>
    <col min="12" max="12" width="7.5" style="67" bestFit="1" customWidth="1"/>
    <col min="13" max="13" width="7.8125" style="67" bestFit="1" customWidth="1"/>
    <col min="14" max="14" width="8.5" style="67" customWidth="1"/>
    <col min="15" max="15" width="13.6875" style="69" bestFit="1" customWidth="1"/>
    <col min="16" max="16" width="17.1875" style="69" bestFit="1" customWidth="1"/>
    <col min="17" max="17" width="15.5" style="69" bestFit="1" customWidth="1"/>
    <col min="18" max="18" width="18" style="67" bestFit="1" customWidth="1"/>
    <col min="19" max="19" width="4.1875" style="69" customWidth="1"/>
    <col min="20" max="20" width="16.1875" style="69" bestFit="1" customWidth="1"/>
    <col min="21" max="21" width="13.5" style="69" bestFit="1" customWidth="1"/>
    <col min="22" max="22" width="15.5" style="70" bestFit="1" customWidth="1"/>
    <col min="23" max="23" width="10.1875" style="69" bestFit="1" customWidth="1"/>
    <col min="24" max="24" width="4.8125" style="67" customWidth="1"/>
    <col min="25" max="16384" width="10.8125" style="67"/>
  </cols>
  <sheetData>
    <row r="1" spans="1:24" s="68" customFormat="1" ht="15.75">
      <c r="A1" s="121" t="s">
        <v>308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95"/>
    </row>
    <row r="2" spans="1:24" ht="13.15">
      <c r="A2" s="88" t="s">
        <v>309</v>
      </c>
      <c r="B2" s="89"/>
      <c r="C2" s="89"/>
      <c r="D2" s="89"/>
      <c r="E2" s="89"/>
      <c r="F2" s="89"/>
      <c r="G2" s="89"/>
      <c r="H2" s="89"/>
      <c r="I2" s="89"/>
      <c r="J2" s="89"/>
      <c r="K2" s="90"/>
      <c r="L2" s="89"/>
      <c r="M2" s="89"/>
      <c r="N2" s="74"/>
      <c r="O2" s="91" t="s">
        <v>296</v>
      </c>
      <c r="P2" s="92"/>
      <c r="Q2" s="92"/>
      <c r="R2" s="89"/>
      <c r="S2" s="76"/>
      <c r="T2" s="91" t="s">
        <v>310</v>
      </c>
      <c r="U2" s="92"/>
      <c r="V2" s="93"/>
      <c r="W2" s="94"/>
      <c r="X2" s="74"/>
    </row>
    <row r="3" spans="1:24">
      <c r="A3" s="78" t="s">
        <v>311</v>
      </c>
      <c r="B3" s="78" t="s">
        <v>312</v>
      </c>
      <c r="C3" s="78" t="s">
        <v>313</v>
      </c>
      <c r="D3" s="78" t="s">
        <v>314</v>
      </c>
      <c r="E3" s="78" t="s">
        <v>315</v>
      </c>
      <c r="F3" s="78" t="s">
        <v>316</v>
      </c>
      <c r="G3" s="78" t="s">
        <v>2</v>
      </c>
      <c r="H3" s="78" t="s">
        <v>317</v>
      </c>
      <c r="I3" s="78" t="s">
        <v>318</v>
      </c>
      <c r="J3" s="78" t="s">
        <v>319</v>
      </c>
      <c r="K3" s="79" t="s">
        <v>320</v>
      </c>
      <c r="L3" s="78" t="s">
        <v>4</v>
      </c>
      <c r="M3" s="78" t="s">
        <v>5</v>
      </c>
      <c r="N3" s="74"/>
      <c r="O3" s="80" t="s">
        <v>297</v>
      </c>
      <c r="P3" s="80" t="s">
        <v>298</v>
      </c>
      <c r="Q3" s="80" t="s">
        <v>299</v>
      </c>
      <c r="R3" s="78" t="s">
        <v>300</v>
      </c>
      <c r="S3" s="76"/>
      <c r="T3" s="81" t="s">
        <v>321</v>
      </c>
      <c r="U3" s="81" t="s">
        <v>322</v>
      </c>
      <c r="V3" s="82" t="s">
        <v>323</v>
      </c>
      <c r="W3" s="81" t="s">
        <v>324</v>
      </c>
      <c r="X3" s="74"/>
    </row>
    <row r="4" spans="1:24">
      <c r="A4" s="72" t="s">
        <v>325</v>
      </c>
      <c r="B4" s="72">
        <v>4</v>
      </c>
      <c r="C4" s="72">
        <v>2</v>
      </c>
      <c r="D4" s="72" t="s">
        <v>326</v>
      </c>
      <c r="E4" s="72" t="s">
        <v>327</v>
      </c>
      <c r="F4" s="72" t="s">
        <v>326</v>
      </c>
      <c r="G4" s="72" t="s">
        <v>129</v>
      </c>
      <c r="H4" s="72" t="s">
        <v>328</v>
      </c>
      <c r="I4" s="72" t="s">
        <v>130</v>
      </c>
      <c r="J4" s="72" t="s">
        <v>329</v>
      </c>
      <c r="K4" s="73" t="s">
        <v>330</v>
      </c>
      <c r="L4" s="72">
        <v>-10.1233</v>
      </c>
      <c r="M4" s="72">
        <v>-66.910700000000006</v>
      </c>
      <c r="N4" s="74"/>
      <c r="O4" s="75">
        <v>2924438</v>
      </c>
      <c r="P4" s="75">
        <v>118872</v>
      </c>
      <c r="Q4" s="75">
        <v>2592268</v>
      </c>
      <c r="R4" s="72">
        <v>51.53</v>
      </c>
      <c r="S4" s="76"/>
      <c r="T4" s="83">
        <v>25165</v>
      </c>
      <c r="U4" s="83">
        <v>3381</v>
      </c>
      <c r="V4" s="84">
        <f>U4/T4*100</f>
        <v>13.435326842837275</v>
      </c>
      <c r="W4" s="83">
        <v>5275</v>
      </c>
      <c r="X4" s="74"/>
    </row>
    <row r="5" spans="1:24">
      <c r="A5" s="72" t="s">
        <v>325</v>
      </c>
      <c r="B5" s="72">
        <v>3</v>
      </c>
      <c r="C5" s="72">
        <v>2</v>
      </c>
      <c r="D5" s="72" t="s">
        <v>331</v>
      </c>
      <c r="E5" s="72" t="s">
        <v>332</v>
      </c>
      <c r="F5" s="72" t="s">
        <v>331</v>
      </c>
      <c r="G5" s="72" t="s">
        <v>129</v>
      </c>
      <c r="H5" s="72" t="s">
        <v>328</v>
      </c>
      <c r="I5" s="72" t="s">
        <v>130</v>
      </c>
      <c r="J5" s="72" t="s">
        <v>329</v>
      </c>
      <c r="K5" s="73" t="s">
        <v>330</v>
      </c>
      <c r="L5" s="72">
        <v>-10.1233</v>
      </c>
      <c r="M5" s="72">
        <v>-66.910700000000006</v>
      </c>
      <c r="N5" s="74"/>
      <c r="O5" s="75">
        <v>1723048</v>
      </c>
      <c r="P5" s="75">
        <v>70139</v>
      </c>
      <c r="Q5" s="75">
        <v>1535196</v>
      </c>
      <c r="R5" s="72">
        <v>52.88</v>
      </c>
      <c r="S5" s="76"/>
      <c r="T5" s="83">
        <v>19347</v>
      </c>
      <c r="U5" s="83">
        <v>2487</v>
      </c>
      <c r="V5" s="84">
        <f t="shared" ref="V5:V60" si="0">U5/T5*100</f>
        <v>12.854706155993178</v>
      </c>
      <c r="W5" s="83">
        <v>3948</v>
      </c>
      <c r="X5" s="74"/>
    </row>
    <row r="6" spans="1:24">
      <c r="A6" s="72" t="s">
        <v>325</v>
      </c>
      <c r="B6" s="72">
        <v>1</v>
      </c>
      <c r="C6" s="72">
        <v>2</v>
      </c>
      <c r="D6" s="72" t="s">
        <v>333</v>
      </c>
      <c r="E6" s="72" t="s">
        <v>334</v>
      </c>
      <c r="F6" s="72" t="s">
        <v>333</v>
      </c>
      <c r="G6" s="72" t="s">
        <v>129</v>
      </c>
      <c r="H6" s="72" t="s">
        <v>328</v>
      </c>
      <c r="I6" s="72" t="s">
        <v>130</v>
      </c>
      <c r="J6" s="72" t="s">
        <v>329</v>
      </c>
      <c r="K6" s="73" t="s">
        <v>330</v>
      </c>
      <c r="L6" s="72">
        <v>-10.1233</v>
      </c>
      <c r="M6" s="72">
        <v>-66.910700000000006</v>
      </c>
      <c r="N6" s="74"/>
      <c r="O6" s="75">
        <v>1155310</v>
      </c>
      <c r="P6" s="75">
        <v>47823</v>
      </c>
      <c r="Q6" s="75">
        <v>1035452</v>
      </c>
      <c r="R6" s="72">
        <v>51.54</v>
      </c>
      <c r="S6" s="76"/>
      <c r="T6" s="83">
        <v>14169</v>
      </c>
      <c r="U6" s="83">
        <v>1435</v>
      </c>
      <c r="V6" s="84">
        <f t="shared" si="0"/>
        <v>10.127743665749172</v>
      </c>
      <c r="W6" s="83">
        <v>2237</v>
      </c>
      <c r="X6" s="74"/>
    </row>
    <row r="7" spans="1:24">
      <c r="A7" s="72" t="s">
        <v>325</v>
      </c>
      <c r="B7" s="72">
        <v>2</v>
      </c>
      <c r="C7" s="72">
        <v>2</v>
      </c>
      <c r="D7" s="72" t="s">
        <v>335</v>
      </c>
      <c r="E7" s="72" t="s">
        <v>336</v>
      </c>
      <c r="F7" s="72" t="s">
        <v>335</v>
      </c>
      <c r="G7" s="72" t="s">
        <v>129</v>
      </c>
      <c r="H7" s="72" t="s">
        <v>328</v>
      </c>
      <c r="I7" s="72" t="s">
        <v>130</v>
      </c>
      <c r="J7" s="72" t="s">
        <v>329</v>
      </c>
      <c r="K7" s="73" t="s">
        <v>330</v>
      </c>
      <c r="L7" s="72">
        <v>-10.1233</v>
      </c>
      <c r="M7" s="72">
        <v>-66.910700000000006</v>
      </c>
      <c r="N7" s="74"/>
      <c r="O7" s="75">
        <v>1108674</v>
      </c>
      <c r="P7" s="75">
        <v>45376</v>
      </c>
      <c r="Q7" s="75">
        <v>985754</v>
      </c>
      <c r="R7" s="72">
        <v>52.07</v>
      </c>
      <c r="S7" s="76"/>
      <c r="T7" s="83">
        <v>15538</v>
      </c>
      <c r="U7" s="83">
        <v>1877</v>
      </c>
      <c r="V7" s="84">
        <f t="shared" si="0"/>
        <v>12.080061784013386</v>
      </c>
      <c r="W7" s="83">
        <v>2917</v>
      </c>
      <c r="X7" s="74"/>
    </row>
    <row r="8" spans="1:24">
      <c r="A8" s="72" t="s">
        <v>325</v>
      </c>
      <c r="B8" s="72">
        <v>5</v>
      </c>
      <c r="C8" s="72">
        <v>2</v>
      </c>
      <c r="D8" s="72" t="s">
        <v>337</v>
      </c>
      <c r="E8" s="72" t="s">
        <v>338</v>
      </c>
      <c r="F8" s="72" t="s">
        <v>337</v>
      </c>
      <c r="G8" s="72" t="s">
        <v>129</v>
      </c>
      <c r="H8" s="72" t="s">
        <v>328</v>
      </c>
      <c r="I8" s="72" t="s">
        <v>130</v>
      </c>
      <c r="J8" s="72" t="s">
        <v>329</v>
      </c>
      <c r="K8" s="73" t="s">
        <v>330</v>
      </c>
      <c r="L8" s="72">
        <v>-10.1233</v>
      </c>
      <c r="M8" s="72">
        <v>-66.910700000000006</v>
      </c>
      <c r="N8" s="74"/>
      <c r="O8" s="75">
        <v>3829327</v>
      </c>
      <c r="P8" s="75">
        <v>155052</v>
      </c>
      <c r="Q8" s="75">
        <v>3401599</v>
      </c>
      <c r="R8" s="72">
        <v>51.2</v>
      </c>
      <c r="S8" s="76"/>
      <c r="T8" s="83">
        <v>29359</v>
      </c>
      <c r="U8" s="83">
        <v>4611</v>
      </c>
      <c r="V8" s="84">
        <f t="shared" si="0"/>
        <v>15.705575802990564</v>
      </c>
      <c r="W8" s="83">
        <v>7259</v>
      </c>
      <c r="X8" s="74"/>
    </row>
    <row r="9" spans="1:24">
      <c r="A9" s="72" t="s">
        <v>325</v>
      </c>
      <c r="B9" s="72">
        <v>6</v>
      </c>
      <c r="C9" s="72">
        <v>2</v>
      </c>
      <c r="D9" s="72" t="s">
        <v>339</v>
      </c>
      <c r="E9" s="72" t="s">
        <v>340</v>
      </c>
      <c r="F9" s="72" t="s">
        <v>339</v>
      </c>
      <c r="G9" s="72" t="s">
        <v>129</v>
      </c>
      <c r="H9" s="72" t="s">
        <v>328</v>
      </c>
      <c r="I9" s="72" t="s">
        <v>130</v>
      </c>
      <c r="J9" s="72" t="s">
        <v>329</v>
      </c>
      <c r="K9" s="73" t="s">
        <v>330</v>
      </c>
      <c r="L9" s="72">
        <v>-10.1233</v>
      </c>
      <c r="M9" s="72">
        <v>-66.910700000000006</v>
      </c>
      <c r="N9" s="74"/>
      <c r="O9" s="75">
        <v>2337896</v>
      </c>
      <c r="P9" s="75">
        <v>100706</v>
      </c>
      <c r="Q9" s="75">
        <v>2064782</v>
      </c>
      <c r="R9" s="72">
        <v>52.48</v>
      </c>
      <c r="S9" s="76"/>
      <c r="T9" s="83">
        <v>22632</v>
      </c>
      <c r="U9" s="83">
        <v>3332</v>
      </c>
      <c r="V9" s="84">
        <f t="shared" si="0"/>
        <v>14.722516790385296</v>
      </c>
      <c r="W9" s="83">
        <v>5263</v>
      </c>
      <c r="X9" s="74"/>
    </row>
    <row r="10" spans="1:24">
      <c r="A10" s="72" t="s">
        <v>341</v>
      </c>
      <c r="B10" s="72">
        <v>6</v>
      </c>
      <c r="C10" s="72">
        <v>2</v>
      </c>
      <c r="D10" s="72" t="s">
        <v>342</v>
      </c>
      <c r="E10" s="72" t="s">
        <v>343</v>
      </c>
      <c r="F10" s="72" t="s">
        <v>342</v>
      </c>
      <c r="G10" s="72" t="s">
        <v>344</v>
      </c>
      <c r="H10" s="72" t="s">
        <v>345</v>
      </c>
      <c r="I10" s="72" t="s">
        <v>346</v>
      </c>
      <c r="J10" s="72" t="s">
        <v>347</v>
      </c>
      <c r="K10" s="73" t="s">
        <v>348</v>
      </c>
      <c r="L10" s="72">
        <v>0.21310000000000001</v>
      </c>
      <c r="M10" s="72">
        <v>-50.972200000000001</v>
      </c>
      <c r="N10" s="74"/>
      <c r="O10" s="75">
        <v>2567061</v>
      </c>
      <c r="P10" s="75">
        <v>109340</v>
      </c>
      <c r="Q10" s="75">
        <v>2242877</v>
      </c>
      <c r="R10" s="72">
        <v>51.28</v>
      </c>
      <c r="S10" s="76"/>
      <c r="T10" s="83">
        <v>24936</v>
      </c>
      <c r="U10" s="83">
        <v>3416</v>
      </c>
      <c r="V10" s="84">
        <f t="shared" si="0"/>
        <v>13.699069618222651</v>
      </c>
      <c r="W10" s="83">
        <v>5296</v>
      </c>
      <c r="X10" s="74"/>
    </row>
    <row r="11" spans="1:24">
      <c r="A11" s="72" t="s">
        <v>341</v>
      </c>
      <c r="B11" s="72">
        <v>8</v>
      </c>
      <c r="C11" s="72">
        <v>2</v>
      </c>
      <c r="D11" s="72" t="s">
        <v>349</v>
      </c>
      <c r="E11" s="72" t="s">
        <v>350</v>
      </c>
      <c r="F11" s="72" t="s">
        <v>351</v>
      </c>
      <c r="G11" s="72" t="s">
        <v>344</v>
      </c>
      <c r="H11" s="72" t="s">
        <v>345</v>
      </c>
      <c r="I11" s="72" t="s">
        <v>346</v>
      </c>
      <c r="J11" s="72" t="s">
        <v>347</v>
      </c>
      <c r="K11" s="73" t="s">
        <v>348</v>
      </c>
      <c r="L11" s="72">
        <v>0.21310000000000001</v>
      </c>
      <c r="M11" s="72">
        <v>-50.972200000000001</v>
      </c>
      <c r="N11" s="74"/>
      <c r="O11" s="75">
        <v>658676</v>
      </c>
      <c r="P11" s="75">
        <v>27863</v>
      </c>
      <c r="Q11" s="75">
        <v>578993</v>
      </c>
      <c r="R11" s="72">
        <v>50.74</v>
      </c>
      <c r="S11" s="76"/>
      <c r="T11" s="83">
        <v>11587</v>
      </c>
      <c r="U11" s="83">
        <v>1068</v>
      </c>
      <c r="V11" s="84">
        <f t="shared" si="0"/>
        <v>9.217226201777855</v>
      </c>
      <c r="W11" s="83">
        <v>1614</v>
      </c>
      <c r="X11" s="74"/>
    </row>
    <row r="12" spans="1:24">
      <c r="A12" s="72" t="s">
        <v>341</v>
      </c>
      <c r="B12" s="72">
        <v>7</v>
      </c>
      <c r="C12" s="72">
        <v>2</v>
      </c>
      <c r="D12" s="72" t="s">
        <v>352</v>
      </c>
      <c r="E12" s="72" t="s">
        <v>353</v>
      </c>
      <c r="F12" s="72" t="s">
        <v>354</v>
      </c>
      <c r="G12" s="72" t="s">
        <v>344</v>
      </c>
      <c r="H12" s="72" t="s">
        <v>345</v>
      </c>
      <c r="I12" s="72" t="s">
        <v>346</v>
      </c>
      <c r="J12" s="72" t="s">
        <v>347</v>
      </c>
      <c r="K12" s="73" t="s">
        <v>348</v>
      </c>
      <c r="L12" s="72">
        <v>0.21310000000000001</v>
      </c>
      <c r="M12" s="72">
        <v>-50.972200000000001</v>
      </c>
      <c r="N12" s="74"/>
      <c r="O12" s="75">
        <v>1850859</v>
      </c>
      <c r="P12" s="75">
        <v>72553</v>
      </c>
      <c r="Q12" s="75">
        <v>1647953</v>
      </c>
      <c r="R12" s="72">
        <v>51.17</v>
      </c>
      <c r="S12" s="76"/>
      <c r="T12" s="83">
        <v>19877</v>
      </c>
      <c r="U12" s="83">
        <v>2177</v>
      </c>
      <c r="V12" s="84">
        <f t="shared" si="0"/>
        <v>10.952356995522464</v>
      </c>
      <c r="W12" s="83">
        <v>3307</v>
      </c>
      <c r="X12" s="74"/>
    </row>
    <row r="13" spans="1:24">
      <c r="A13" s="72" t="s">
        <v>341</v>
      </c>
      <c r="B13" s="72">
        <v>9</v>
      </c>
      <c r="C13" s="72">
        <v>2</v>
      </c>
      <c r="D13" s="72" t="s">
        <v>355</v>
      </c>
      <c r="E13" s="72" t="s">
        <v>356</v>
      </c>
      <c r="F13" s="72" t="s">
        <v>357</v>
      </c>
      <c r="G13" s="72" t="s">
        <v>344</v>
      </c>
      <c r="H13" s="72" t="s">
        <v>345</v>
      </c>
      <c r="I13" s="72" t="s">
        <v>346</v>
      </c>
      <c r="J13" s="72" t="s">
        <v>347</v>
      </c>
      <c r="K13" s="73" t="s">
        <v>348</v>
      </c>
      <c r="L13" s="72">
        <v>0.21310000000000001</v>
      </c>
      <c r="M13" s="72">
        <v>-50.972200000000001</v>
      </c>
      <c r="N13" s="74"/>
      <c r="O13" s="75">
        <v>384492</v>
      </c>
      <c r="P13" s="75">
        <v>16031</v>
      </c>
      <c r="Q13" s="75">
        <v>341577</v>
      </c>
      <c r="R13" s="72">
        <v>50.29</v>
      </c>
      <c r="S13" s="76"/>
      <c r="T13" s="83">
        <v>7750</v>
      </c>
      <c r="U13" s="83">
        <v>527</v>
      </c>
      <c r="V13" s="84">
        <f t="shared" si="0"/>
        <v>6.8000000000000007</v>
      </c>
      <c r="W13" s="83">
        <v>803</v>
      </c>
      <c r="X13" s="74"/>
    </row>
    <row r="14" spans="1:24">
      <c r="A14" s="72" t="s">
        <v>341</v>
      </c>
      <c r="B14" s="72">
        <v>4</v>
      </c>
      <c r="C14" s="72">
        <v>2</v>
      </c>
      <c r="D14" s="72" t="s">
        <v>358</v>
      </c>
      <c r="E14" s="72" t="s">
        <v>359</v>
      </c>
      <c r="F14" s="72" t="s">
        <v>360</v>
      </c>
      <c r="G14" s="72" t="s">
        <v>344</v>
      </c>
      <c r="H14" s="72" t="s">
        <v>345</v>
      </c>
      <c r="I14" s="72" t="s">
        <v>346</v>
      </c>
      <c r="J14" s="72" t="s">
        <v>347</v>
      </c>
      <c r="K14" s="73" t="s">
        <v>348</v>
      </c>
      <c r="L14" s="72">
        <v>0.21310000000000001</v>
      </c>
      <c r="M14" s="72">
        <v>-50.972200000000001</v>
      </c>
      <c r="N14" s="74"/>
      <c r="O14" s="75">
        <v>642868</v>
      </c>
      <c r="P14" s="75">
        <v>27692</v>
      </c>
      <c r="Q14" s="75">
        <v>562945</v>
      </c>
      <c r="R14" s="72">
        <v>51.43</v>
      </c>
      <c r="S14" s="76"/>
      <c r="T14" s="83">
        <v>11289</v>
      </c>
      <c r="U14" s="83">
        <v>1100</v>
      </c>
      <c r="V14" s="84">
        <f t="shared" si="0"/>
        <v>9.7439985826911162</v>
      </c>
      <c r="W14" s="83">
        <v>1662</v>
      </c>
      <c r="X14" s="74"/>
    </row>
    <row r="15" spans="1:24">
      <c r="A15" s="72" t="s">
        <v>361</v>
      </c>
      <c r="B15" s="72">
        <v>2</v>
      </c>
      <c r="C15" s="72">
        <v>2</v>
      </c>
      <c r="D15" s="72" t="s">
        <v>362</v>
      </c>
      <c r="E15" s="72" t="s">
        <v>363</v>
      </c>
      <c r="F15" s="72" t="s">
        <v>362</v>
      </c>
      <c r="G15" s="72" t="s">
        <v>16</v>
      </c>
      <c r="H15" s="72" t="s">
        <v>364</v>
      </c>
      <c r="I15" s="72" t="s">
        <v>365</v>
      </c>
      <c r="J15" s="72" t="s">
        <v>366</v>
      </c>
      <c r="K15" s="73" t="s">
        <v>367</v>
      </c>
      <c r="L15" s="72">
        <v>-0.97040000000000004</v>
      </c>
      <c r="M15" s="72">
        <v>-62.933100000000003</v>
      </c>
      <c r="N15" s="74"/>
      <c r="O15" s="75">
        <v>497568</v>
      </c>
      <c r="P15" s="75">
        <v>20062</v>
      </c>
      <c r="Q15" s="75">
        <v>448138</v>
      </c>
      <c r="R15" s="72">
        <v>51.8</v>
      </c>
      <c r="S15" s="76"/>
      <c r="T15" s="83">
        <v>9373</v>
      </c>
      <c r="U15" s="83">
        <v>728</v>
      </c>
      <c r="V15" s="84">
        <f t="shared" si="0"/>
        <v>7.7669902912621351</v>
      </c>
      <c r="W15" s="83">
        <v>1085</v>
      </c>
      <c r="X15" s="74"/>
    </row>
    <row r="16" spans="1:24">
      <c r="A16" s="72" t="s">
        <v>361</v>
      </c>
      <c r="B16" s="72">
        <v>3</v>
      </c>
      <c r="C16" s="72">
        <v>2</v>
      </c>
      <c r="D16" s="72" t="s">
        <v>368</v>
      </c>
      <c r="E16" s="72" t="s">
        <v>369</v>
      </c>
      <c r="F16" s="72" t="s">
        <v>368</v>
      </c>
      <c r="G16" s="72" t="s">
        <v>16</v>
      </c>
      <c r="H16" s="72" t="s">
        <v>364</v>
      </c>
      <c r="I16" s="72" t="s">
        <v>365</v>
      </c>
      <c r="J16" s="72" t="s">
        <v>366</v>
      </c>
      <c r="K16" s="73" t="s">
        <v>367</v>
      </c>
      <c r="L16" s="72">
        <v>-0.97040000000000004</v>
      </c>
      <c r="M16" s="72">
        <v>-62.933100000000003</v>
      </c>
      <c r="N16" s="74"/>
      <c r="O16" s="75">
        <v>1347764</v>
      </c>
      <c r="P16" s="75">
        <v>51377</v>
      </c>
      <c r="Q16" s="75">
        <v>1216499</v>
      </c>
      <c r="R16" s="72">
        <v>52.98</v>
      </c>
      <c r="S16" s="76"/>
      <c r="T16" s="83">
        <v>17736</v>
      </c>
      <c r="U16" s="83">
        <v>1925</v>
      </c>
      <c r="V16" s="84">
        <f t="shared" si="0"/>
        <v>10.85363103292738</v>
      </c>
      <c r="W16" s="83">
        <v>3050</v>
      </c>
      <c r="X16" s="74"/>
    </row>
    <row r="17" spans="1:24">
      <c r="A17" s="72" t="s">
        <v>361</v>
      </c>
      <c r="B17" s="72">
        <v>4</v>
      </c>
      <c r="C17" s="72">
        <v>2</v>
      </c>
      <c r="D17" s="72" t="s">
        <v>370</v>
      </c>
      <c r="E17" s="72" t="s">
        <v>371</v>
      </c>
      <c r="F17" s="72" t="s">
        <v>370</v>
      </c>
      <c r="G17" s="72" t="s">
        <v>16</v>
      </c>
      <c r="H17" s="72" t="s">
        <v>364</v>
      </c>
      <c r="I17" s="72" t="s">
        <v>365</v>
      </c>
      <c r="J17" s="72" t="s">
        <v>366</v>
      </c>
      <c r="K17" s="73" t="s">
        <v>367</v>
      </c>
      <c r="L17" s="72">
        <v>-0.97040000000000004</v>
      </c>
      <c r="M17" s="72">
        <v>-62.933100000000003</v>
      </c>
      <c r="N17" s="74"/>
      <c r="O17" s="75">
        <v>762419</v>
      </c>
      <c r="P17" s="75">
        <v>32901</v>
      </c>
      <c r="Q17" s="75">
        <v>683804</v>
      </c>
      <c r="R17" s="72">
        <v>52.75</v>
      </c>
      <c r="S17" s="76"/>
      <c r="T17" s="83">
        <v>11955</v>
      </c>
      <c r="U17" s="83">
        <v>1056</v>
      </c>
      <c r="V17" s="84">
        <f t="shared" si="0"/>
        <v>8.8331242158092849</v>
      </c>
      <c r="W17" s="83">
        <v>1647</v>
      </c>
      <c r="X17" s="74"/>
    </row>
    <row r="18" spans="1:24">
      <c r="A18" s="72" t="s">
        <v>372</v>
      </c>
      <c r="B18" s="72">
        <v>9</v>
      </c>
      <c r="C18" s="72">
        <v>1</v>
      </c>
      <c r="D18" s="72" t="s">
        <v>373</v>
      </c>
      <c r="E18" s="72" t="s">
        <v>374</v>
      </c>
      <c r="F18" s="72" t="s">
        <v>375</v>
      </c>
      <c r="G18" s="72" t="s">
        <v>376</v>
      </c>
      <c r="H18" s="72" t="s">
        <v>377</v>
      </c>
      <c r="I18" s="72" t="s">
        <v>378</v>
      </c>
      <c r="J18" s="72" t="s">
        <v>379</v>
      </c>
      <c r="K18" s="73" t="s">
        <v>380</v>
      </c>
      <c r="L18" s="72">
        <v>-19.083400000000001</v>
      </c>
      <c r="M18" s="72">
        <v>-39.884399999999999</v>
      </c>
      <c r="N18" s="74"/>
      <c r="O18" s="75">
        <v>633496</v>
      </c>
      <c r="P18" s="75">
        <v>27089</v>
      </c>
      <c r="Q18" s="75">
        <v>565893</v>
      </c>
      <c r="R18" s="72">
        <v>51.08</v>
      </c>
      <c r="S18" s="76"/>
      <c r="T18" s="83">
        <v>9940</v>
      </c>
      <c r="U18" s="83">
        <v>674</v>
      </c>
      <c r="V18" s="84">
        <f t="shared" si="0"/>
        <v>6.7806841046277668</v>
      </c>
      <c r="W18" s="83">
        <v>1023</v>
      </c>
      <c r="X18" s="74"/>
    </row>
    <row r="19" spans="1:24">
      <c r="A19" s="72" t="s">
        <v>381</v>
      </c>
      <c r="B19" s="72">
        <v>2</v>
      </c>
      <c r="C19" s="72">
        <v>1</v>
      </c>
      <c r="D19" s="72" t="s">
        <v>382</v>
      </c>
      <c r="E19" s="72" t="s">
        <v>383</v>
      </c>
      <c r="F19" s="72" t="s">
        <v>384</v>
      </c>
      <c r="G19" s="72" t="s">
        <v>376</v>
      </c>
      <c r="H19" s="72" t="s">
        <v>377</v>
      </c>
      <c r="I19" s="72" t="s">
        <v>378</v>
      </c>
      <c r="J19" s="72" t="s">
        <v>379</v>
      </c>
      <c r="K19" s="73" t="s">
        <v>380</v>
      </c>
      <c r="L19" s="72">
        <v>-19.083400000000001</v>
      </c>
      <c r="M19" s="72">
        <v>-39.884399999999999</v>
      </c>
      <c r="N19" s="74"/>
      <c r="O19" s="75">
        <v>2649531</v>
      </c>
      <c r="P19" s="75">
        <v>106199</v>
      </c>
      <c r="Q19" s="75">
        <v>2355720</v>
      </c>
      <c r="R19" s="72">
        <v>49.94</v>
      </c>
      <c r="S19" s="76"/>
      <c r="T19" s="83">
        <v>23403</v>
      </c>
      <c r="U19" s="83">
        <v>2633</v>
      </c>
      <c r="V19" s="84">
        <f t="shared" si="0"/>
        <v>11.250694355424518</v>
      </c>
      <c r="W19" s="83">
        <v>3922</v>
      </c>
      <c r="X19" s="74"/>
    </row>
    <row r="20" spans="1:24">
      <c r="A20" s="72" t="s">
        <v>372</v>
      </c>
      <c r="B20" s="72">
        <v>7</v>
      </c>
      <c r="C20" s="72">
        <v>1</v>
      </c>
      <c r="D20" s="72" t="s">
        <v>385</v>
      </c>
      <c r="E20" s="72" t="s">
        <v>386</v>
      </c>
      <c r="F20" s="72" t="s">
        <v>387</v>
      </c>
      <c r="G20" s="72" t="s">
        <v>376</v>
      </c>
      <c r="H20" s="72" t="s">
        <v>377</v>
      </c>
      <c r="I20" s="72" t="s">
        <v>378</v>
      </c>
      <c r="J20" s="72" t="s">
        <v>379</v>
      </c>
      <c r="K20" s="73" t="s">
        <v>380</v>
      </c>
      <c r="L20" s="72">
        <v>-19.083400000000001</v>
      </c>
      <c r="M20" s="72">
        <v>-39.884399999999999</v>
      </c>
      <c r="N20" s="74"/>
      <c r="O20" s="75">
        <v>1123568</v>
      </c>
      <c r="P20" s="75">
        <v>42917</v>
      </c>
      <c r="Q20" s="75">
        <v>1009854</v>
      </c>
      <c r="R20" s="72">
        <v>50</v>
      </c>
      <c r="S20" s="76"/>
      <c r="T20" s="83">
        <v>13291</v>
      </c>
      <c r="U20" s="83">
        <v>836</v>
      </c>
      <c r="V20" s="84">
        <f t="shared" si="0"/>
        <v>6.289970656835453</v>
      </c>
      <c r="W20" s="83">
        <v>1245</v>
      </c>
      <c r="X20" s="74"/>
    </row>
    <row r="21" spans="1:24">
      <c r="A21" s="72" t="s">
        <v>381</v>
      </c>
      <c r="B21" s="72">
        <v>3</v>
      </c>
      <c r="C21" s="72">
        <v>1</v>
      </c>
      <c r="D21" s="72" t="s">
        <v>388</v>
      </c>
      <c r="E21" s="72" t="s">
        <v>389</v>
      </c>
      <c r="F21" s="72" t="s">
        <v>390</v>
      </c>
      <c r="G21" s="72" t="s">
        <v>376</v>
      </c>
      <c r="H21" s="72" t="s">
        <v>377</v>
      </c>
      <c r="I21" s="72" t="s">
        <v>378</v>
      </c>
      <c r="J21" s="72" t="s">
        <v>379</v>
      </c>
      <c r="K21" s="73" t="s">
        <v>380</v>
      </c>
      <c r="L21" s="72">
        <v>-19.083400000000001</v>
      </c>
      <c r="M21" s="72">
        <v>-39.884399999999999</v>
      </c>
      <c r="N21" s="74"/>
      <c r="O21" s="75">
        <v>1255783</v>
      </c>
      <c r="P21" s="75">
        <v>50042</v>
      </c>
      <c r="Q21" s="75">
        <v>1119282</v>
      </c>
      <c r="R21" s="72">
        <v>49.19</v>
      </c>
      <c r="S21" s="76"/>
      <c r="T21" s="83">
        <v>15707</v>
      </c>
      <c r="U21" s="83">
        <v>1596</v>
      </c>
      <c r="V21" s="84">
        <f t="shared" si="0"/>
        <v>10.161074680078945</v>
      </c>
      <c r="W21" s="83">
        <v>2420</v>
      </c>
      <c r="X21" s="74"/>
    </row>
    <row r="22" spans="1:24">
      <c r="A22" s="72" t="s">
        <v>391</v>
      </c>
      <c r="B22" s="72">
        <v>2</v>
      </c>
      <c r="C22" s="72">
        <v>3</v>
      </c>
      <c r="D22" s="72" t="s">
        <v>392</v>
      </c>
      <c r="E22" s="72" t="s">
        <v>393</v>
      </c>
      <c r="F22" s="72" t="s">
        <v>394</v>
      </c>
      <c r="G22" s="72" t="s">
        <v>271</v>
      </c>
      <c r="H22" s="72" t="s">
        <v>395</v>
      </c>
      <c r="I22" s="72" t="s">
        <v>396</v>
      </c>
      <c r="J22" s="72" t="s">
        <v>397</v>
      </c>
      <c r="K22" s="73" t="s">
        <v>398</v>
      </c>
      <c r="L22" s="72">
        <v>-20.002099999999999</v>
      </c>
      <c r="M22" s="72">
        <v>-49.079500000000003</v>
      </c>
      <c r="N22" s="74"/>
      <c r="O22" s="75">
        <v>1903516</v>
      </c>
      <c r="P22" s="75">
        <v>79094</v>
      </c>
      <c r="Q22" s="75">
        <v>1686584</v>
      </c>
      <c r="R22" s="72">
        <v>50.45</v>
      </c>
      <c r="S22" s="76"/>
      <c r="T22" s="83">
        <v>22440</v>
      </c>
      <c r="U22" s="83">
        <v>2878</v>
      </c>
      <c r="V22" s="84">
        <f t="shared" si="0"/>
        <v>12.825311942959003</v>
      </c>
      <c r="W22" s="83">
        <v>4385</v>
      </c>
      <c r="X22" s="74"/>
    </row>
    <row r="23" spans="1:24">
      <c r="A23" s="72" t="s">
        <v>391</v>
      </c>
      <c r="B23" s="72">
        <v>3</v>
      </c>
      <c r="C23" s="72">
        <v>3</v>
      </c>
      <c r="D23" s="72" t="s">
        <v>399</v>
      </c>
      <c r="E23" s="72" t="s">
        <v>400</v>
      </c>
      <c r="F23" s="72" t="s">
        <v>399</v>
      </c>
      <c r="G23" s="72" t="s">
        <v>271</v>
      </c>
      <c r="H23" s="72" t="s">
        <v>395</v>
      </c>
      <c r="I23" s="72" t="s">
        <v>401</v>
      </c>
      <c r="J23" s="72" t="s">
        <v>397</v>
      </c>
      <c r="K23" s="73" t="s">
        <v>398</v>
      </c>
      <c r="L23" s="72">
        <v>-20.002099999999999</v>
      </c>
      <c r="M23" s="72">
        <v>-49.079500000000003</v>
      </c>
      <c r="N23" s="74"/>
      <c r="O23" s="75">
        <v>718230</v>
      </c>
      <c r="P23" s="75">
        <v>31372</v>
      </c>
      <c r="Q23" s="75">
        <v>638129</v>
      </c>
      <c r="R23" s="72">
        <v>48.44</v>
      </c>
      <c r="S23" s="76"/>
      <c r="T23" s="83">
        <v>12471</v>
      </c>
      <c r="U23" s="83">
        <v>1224</v>
      </c>
      <c r="V23" s="84">
        <f t="shared" si="0"/>
        <v>9.814770267019485</v>
      </c>
      <c r="W23" s="83">
        <v>1883</v>
      </c>
      <c r="X23" s="74"/>
    </row>
    <row r="24" spans="1:24">
      <c r="A24" s="72" t="s">
        <v>391</v>
      </c>
      <c r="B24" s="72">
        <v>4</v>
      </c>
      <c r="C24" s="72">
        <v>3</v>
      </c>
      <c r="D24" s="72" t="s">
        <v>402</v>
      </c>
      <c r="E24" s="72" t="s">
        <v>403</v>
      </c>
      <c r="F24" s="72" t="s">
        <v>402</v>
      </c>
      <c r="G24" s="72" t="s">
        <v>271</v>
      </c>
      <c r="H24" s="72" t="s">
        <v>395</v>
      </c>
      <c r="I24" s="72" t="s">
        <v>396</v>
      </c>
      <c r="J24" s="72" t="s">
        <v>404</v>
      </c>
      <c r="K24" s="73" t="s">
        <v>405</v>
      </c>
      <c r="L24" s="72">
        <v>-20.041499999999999</v>
      </c>
      <c r="M24" s="72">
        <v>-48.8538</v>
      </c>
      <c r="N24" s="74"/>
      <c r="O24" s="75">
        <v>1471032</v>
      </c>
      <c r="P24" s="75">
        <v>65300</v>
      </c>
      <c r="Q24" s="75">
        <v>1297629</v>
      </c>
      <c r="R24" s="72">
        <v>48.82</v>
      </c>
      <c r="S24" s="76"/>
      <c r="T24" s="83">
        <v>19067</v>
      </c>
      <c r="U24" s="83">
        <v>2050</v>
      </c>
      <c r="V24" s="84">
        <f t="shared" si="0"/>
        <v>10.751560287407564</v>
      </c>
      <c r="W24" s="83">
        <v>3133</v>
      </c>
      <c r="X24" s="74"/>
    </row>
    <row r="25" spans="1:24">
      <c r="A25" s="72" t="s">
        <v>372</v>
      </c>
      <c r="B25" s="72">
        <v>4</v>
      </c>
      <c r="C25" s="72">
        <v>2</v>
      </c>
      <c r="D25" s="72" t="s">
        <v>406</v>
      </c>
      <c r="E25" s="72" t="s">
        <v>407</v>
      </c>
      <c r="F25" s="72" t="s">
        <v>408</v>
      </c>
      <c r="G25" s="72" t="s">
        <v>205</v>
      </c>
      <c r="H25" s="72" t="s">
        <v>409</v>
      </c>
      <c r="I25" s="72" t="s">
        <v>410</v>
      </c>
      <c r="J25" s="85" t="s">
        <v>411</v>
      </c>
      <c r="K25" s="73" t="s">
        <v>412</v>
      </c>
      <c r="L25" s="72">
        <v>-2.7465000000000002</v>
      </c>
      <c r="M25" s="72">
        <v>-54.226999999999997</v>
      </c>
      <c r="N25" s="74"/>
      <c r="O25" s="75">
        <v>2063844</v>
      </c>
      <c r="P25" s="75">
        <v>83478</v>
      </c>
      <c r="Q25" s="75">
        <v>1832653</v>
      </c>
      <c r="R25" s="72">
        <v>50.63</v>
      </c>
      <c r="S25" s="76"/>
      <c r="T25" s="83">
        <v>20775</v>
      </c>
      <c r="U25" s="83">
        <v>2624</v>
      </c>
      <c r="V25" s="84">
        <f t="shared" si="0"/>
        <v>12.630565583634176</v>
      </c>
      <c r="W25" s="83">
        <v>4091</v>
      </c>
      <c r="X25" s="74"/>
    </row>
    <row r="26" spans="1:24">
      <c r="A26" s="72" t="s">
        <v>372</v>
      </c>
      <c r="B26" s="72">
        <v>1</v>
      </c>
      <c r="C26" s="72">
        <v>2</v>
      </c>
      <c r="D26" s="72" t="s">
        <v>413</v>
      </c>
      <c r="E26" s="72" t="s">
        <v>414</v>
      </c>
      <c r="F26" s="72" t="s">
        <v>415</v>
      </c>
      <c r="G26" s="72" t="s">
        <v>205</v>
      </c>
      <c r="H26" s="72" t="s">
        <v>409</v>
      </c>
      <c r="I26" s="72" t="s">
        <v>410</v>
      </c>
      <c r="J26" s="85" t="s">
        <v>411</v>
      </c>
      <c r="K26" s="73" t="s">
        <v>412</v>
      </c>
      <c r="L26" s="72">
        <v>-2.7465000000000002</v>
      </c>
      <c r="M26" s="72">
        <v>-54.226999999999997</v>
      </c>
      <c r="N26" s="74"/>
      <c r="O26" s="75">
        <v>1101130</v>
      </c>
      <c r="P26" s="75">
        <v>42631</v>
      </c>
      <c r="Q26" s="75">
        <v>986537</v>
      </c>
      <c r="R26" s="72">
        <v>50.24</v>
      </c>
      <c r="S26" s="76"/>
      <c r="T26" s="83">
        <v>14754</v>
      </c>
      <c r="U26" s="83">
        <v>1617</v>
      </c>
      <c r="V26" s="84">
        <f t="shared" si="0"/>
        <v>10.95973973159821</v>
      </c>
      <c r="W26" s="83">
        <v>2497</v>
      </c>
      <c r="X26" s="74"/>
    </row>
    <row r="27" spans="1:24">
      <c r="A27" s="72" t="s">
        <v>372</v>
      </c>
      <c r="B27" s="72">
        <v>3</v>
      </c>
      <c r="C27" s="72">
        <v>2</v>
      </c>
      <c r="D27" s="72" t="s">
        <v>416</v>
      </c>
      <c r="E27" s="72" t="s">
        <v>417</v>
      </c>
      <c r="F27" s="72" t="s">
        <v>418</v>
      </c>
      <c r="G27" s="72" t="s">
        <v>205</v>
      </c>
      <c r="H27" s="72" t="s">
        <v>409</v>
      </c>
      <c r="I27" s="72" t="s">
        <v>410</v>
      </c>
      <c r="J27" s="85" t="s">
        <v>411</v>
      </c>
      <c r="K27" s="73" t="s">
        <v>412</v>
      </c>
      <c r="L27" s="72">
        <v>-2.7465000000000002</v>
      </c>
      <c r="M27" s="72">
        <v>-54.226999999999997</v>
      </c>
      <c r="N27" s="74"/>
      <c r="O27" s="75">
        <v>3821369</v>
      </c>
      <c r="P27" s="75">
        <v>148172</v>
      </c>
      <c r="Q27" s="75">
        <v>3412808</v>
      </c>
      <c r="R27" s="72">
        <v>50.37</v>
      </c>
      <c r="S27" s="76"/>
      <c r="T27" s="83">
        <v>30389</v>
      </c>
      <c r="U27" s="83">
        <v>4899</v>
      </c>
      <c r="V27" s="84">
        <f t="shared" si="0"/>
        <v>16.120964822797724</v>
      </c>
      <c r="W27" s="83">
        <v>7616</v>
      </c>
      <c r="X27" s="74"/>
    </row>
    <row r="28" spans="1:24">
      <c r="A28" s="72" t="s">
        <v>372</v>
      </c>
      <c r="B28" s="72">
        <v>2</v>
      </c>
      <c r="C28" s="72">
        <v>2</v>
      </c>
      <c r="D28" s="72" t="s">
        <v>419</v>
      </c>
      <c r="E28" s="72" t="s">
        <v>420</v>
      </c>
      <c r="F28" s="72" t="s">
        <v>421</v>
      </c>
      <c r="G28" s="72" t="s">
        <v>205</v>
      </c>
      <c r="H28" s="72" t="s">
        <v>409</v>
      </c>
      <c r="I28" s="72" t="s">
        <v>410</v>
      </c>
      <c r="J28" s="85" t="s">
        <v>411</v>
      </c>
      <c r="K28" s="73" t="s">
        <v>412</v>
      </c>
      <c r="L28" s="72">
        <v>-2.7465000000000002</v>
      </c>
      <c r="M28" s="72">
        <v>-54.226999999999997</v>
      </c>
      <c r="N28" s="74"/>
      <c r="O28" s="75">
        <v>1797572</v>
      </c>
      <c r="P28" s="75">
        <v>72644</v>
      </c>
      <c r="Q28" s="75">
        <v>1602205</v>
      </c>
      <c r="R28" s="72">
        <v>50.28</v>
      </c>
      <c r="S28" s="76"/>
      <c r="T28" s="83">
        <v>19907</v>
      </c>
      <c r="U28" s="83">
        <v>2477</v>
      </c>
      <c r="V28" s="84">
        <f t="shared" si="0"/>
        <v>12.442859295725121</v>
      </c>
      <c r="W28" s="83">
        <v>3879</v>
      </c>
      <c r="X28" s="74"/>
    </row>
    <row r="29" spans="1:24">
      <c r="A29" s="72" t="s">
        <v>372</v>
      </c>
      <c r="B29" s="72">
        <v>5</v>
      </c>
      <c r="C29" s="72">
        <v>2</v>
      </c>
      <c r="D29" s="72" t="s">
        <v>422</v>
      </c>
      <c r="E29" s="72" t="s">
        <v>423</v>
      </c>
      <c r="F29" s="72" t="s">
        <v>424</v>
      </c>
      <c r="G29" s="72" t="s">
        <v>205</v>
      </c>
      <c r="H29" s="72" t="s">
        <v>409</v>
      </c>
      <c r="I29" s="72" t="s">
        <v>410</v>
      </c>
      <c r="J29" s="85" t="s">
        <v>411</v>
      </c>
      <c r="K29" s="73" t="s">
        <v>412</v>
      </c>
      <c r="L29" s="72">
        <v>-2.7465000000000002</v>
      </c>
      <c r="M29" s="72">
        <v>-54.226999999999997</v>
      </c>
      <c r="N29" s="74"/>
      <c r="O29" s="75">
        <v>2116036</v>
      </c>
      <c r="P29" s="75">
        <v>86561</v>
      </c>
      <c r="Q29" s="75">
        <v>1877951</v>
      </c>
      <c r="R29" s="72">
        <v>50.67</v>
      </c>
      <c r="S29" s="76"/>
      <c r="T29" s="83">
        <v>21700</v>
      </c>
      <c r="U29" s="83">
        <v>2993</v>
      </c>
      <c r="V29" s="84">
        <f t="shared" si="0"/>
        <v>13.7926267281106</v>
      </c>
      <c r="W29" s="83">
        <v>4718</v>
      </c>
      <c r="X29" s="74"/>
    </row>
    <row r="30" spans="1:24">
      <c r="A30" s="72" t="s">
        <v>425</v>
      </c>
      <c r="B30" s="72">
        <v>7</v>
      </c>
      <c r="C30" s="72">
        <v>3</v>
      </c>
      <c r="D30" s="72" t="s">
        <v>426</v>
      </c>
      <c r="E30" s="72" t="s">
        <v>427</v>
      </c>
      <c r="F30" s="72" t="s">
        <v>428</v>
      </c>
      <c r="G30" s="72" t="s">
        <v>429</v>
      </c>
      <c r="H30" s="72" t="s">
        <v>430</v>
      </c>
      <c r="I30" s="72" t="s">
        <v>431</v>
      </c>
      <c r="J30" s="72" t="s">
        <v>432</v>
      </c>
      <c r="K30" s="86" t="s">
        <v>433</v>
      </c>
      <c r="L30" s="72">
        <v>-24.2715</v>
      </c>
      <c r="M30" s="72">
        <v>-54.290599999999998</v>
      </c>
      <c r="N30" s="74"/>
      <c r="O30" s="75">
        <v>1514833</v>
      </c>
      <c r="P30" s="75">
        <v>64280</v>
      </c>
      <c r="Q30" s="75">
        <v>1340916</v>
      </c>
      <c r="R30" s="72">
        <v>50.76</v>
      </c>
      <c r="S30" s="76"/>
      <c r="T30" s="83">
        <v>16754</v>
      </c>
      <c r="U30" s="83">
        <v>1515</v>
      </c>
      <c r="V30" s="84">
        <f t="shared" si="0"/>
        <v>9.0426166885519876</v>
      </c>
      <c r="W30" s="83">
        <v>2310</v>
      </c>
      <c r="X30" s="74"/>
    </row>
    <row r="31" spans="1:24">
      <c r="A31" s="72" t="s">
        <v>341</v>
      </c>
      <c r="B31" s="72">
        <v>3</v>
      </c>
      <c r="C31" s="72">
        <v>3</v>
      </c>
      <c r="D31" s="72" t="s">
        <v>434</v>
      </c>
      <c r="E31" s="72" t="s">
        <v>435</v>
      </c>
      <c r="F31" s="72" t="s">
        <v>436</v>
      </c>
      <c r="G31" s="72" t="s">
        <v>429</v>
      </c>
      <c r="H31" s="72" t="s">
        <v>430</v>
      </c>
      <c r="I31" s="72" t="s">
        <v>431</v>
      </c>
      <c r="J31" s="72" t="s">
        <v>432</v>
      </c>
      <c r="K31" s="86" t="s">
        <v>433</v>
      </c>
      <c r="L31" s="72">
        <v>-24.2715</v>
      </c>
      <c r="M31" s="72">
        <v>-54.290599999999998</v>
      </c>
      <c r="N31" s="74"/>
      <c r="O31" s="75">
        <v>4113140</v>
      </c>
      <c r="P31" s="75">
        <v>179716</v>
      </c>
      <c r="Q31" s="75">
        <v>3612221</v>
      </c>
      <c r="R31" s="72">
        <v>49.91</v>
      </c>
      <c r="S31" s="76"/>
      <c r="T31" s="83">
        <v>29921</v>
      </c>
      <c r="U31" s="83">
        <v>4192</v>
      </c>
      <c r="V31" s="84">
        <f t="shared" si="0"/>
        <v>14.010226930918085</v>
      </c>
      <c r="W31" s="83">
        <v>6488</v>
      </c>
      <c r="X31" s="74"/>
    </row>
    <row r="32" spans="1:24">
      <c r="A32" s="72" t="s">
        <v>425</v>
      </c>
      <c r="B32" s="72">
        <v>8</v>
      </c>
      <c r="C32" s="72">
        <v>3</v>
      </c>
      <c r="D32" s="72" t="s">
        <v>437</v>
      </c>
      <c r="E32" s="72" t="s">
        <v>438</v>
      </c>
      <c r="F32" s="72" t="s">
        <v>439</v>
      </c>
      <c r="G32" s="72" t="s">
        <v>429</v>
      </c>
      <c r="H32" s="72" t="s">
        <v>430</v>
      </c>
      <c r="I32" s="72" t="s">
        <v>431</v>
      </c>
      <c r="J32" s="72" t="s">
        <v>432</v>
      </c>
      <c r="K32" s="86" t="s">
        <v>433</v>
      </c>
      <c r="L32" s="72">
        <v>-24.2715</v>
      </c>
      <c r="M32" s="72">
        <v>-54.290599999999998</v>
      </c>
      <c r="N32" s="74"/>
      <c r="O32" s="75">
        <v>3569338</v>
      </c>
      <c r="P32" s="75">
        <v>158004</v>
      </c>
      <c r="Q32" s="75">
        <v>3127338</v>
      </c>
      <c r="R32" s="72">
        <v>49.79</v>
      </c>
      <c r="S32" s="76"/>
      <c r="T32" s="83">
        <v>27567</v>
      </c>
      <c r="U32" s="83">
        <v>3789</v>
      </c>
      <c r="V32" s="84">
        <f t="shared" si="0"/>
        <v>13.744694743715311</v>
      </c>
      <c r="W32" s="83">
        <v>5897</v>
      </c>
      <c r="X32" s="74"/>
    </row>
    <row r="33" spans="1:24">
      <c r="A33" s="72" t="s">
        <v>425</v>
      </c>
      <c r="B33" s="72">
        <v>9</v>
      </c>
      <c r="C33" s="72">
        <v>3</v>
      </c>
      <c r="D33" s="72" t="s">
        <v>440</v>
      </c>
      <c r="E33" s="72" t="s">
        <v>441</v>
      </c>
      <c r="F33" s="72" t="s">
        <v>442</v>
      </c>
      <c r="G33" s="72" t="s">
        <v>429</v>
      </c>
      <c r="H33" s="72" t="s">
        <v>430</v>
      </c>
      <c r="I33" s="72" t="s">
        <v>431</v>
      </c>
      <c r="J33" s="72" t="s">
        <v>432</v>
      </c>
      <c r="K33" s="86" t="s">
        <v>433</v>
      </c>
      <c r="L33" s="72">
        <v>-24.2715</v>
      </c>
      <c r="M33" s="72">
        <v>-54.290599999999998</v>
      </c>
      <c r="N33" s="74"/>
      <c r="O33" s="75">
        <v>1845921</v>
      </c>
      <c r="P33" s="75">
        <v>78063</v>
      </c>
      <c r="Q33" s="75">
        <v>1638253</v>
      </c>
      <c r="R33" s="72">
        <v>50.15</v>
      </c>
      <c r="S33" s="76"/>
      <c r="T33" s="83">
        <v>19685</v>
      </c>
      <c r="U33" s="83">
        <v>2368</v>
      </c>
      <c r="V33" s="84">
        <f t="shared" si="0"/>
        <v>12.029464058928117</v>
      </c>
      <c r="W33" s="83">
        <v>3652</v>
      </c>
      <c r="X33" s="74"/>
    </row>
    <row r="34" spans="1:24">
      <c r="A34" s="72" t="s">
        <v>341</v>
      </c>
      <c r="B34" s="72">
        <v>1</v>
      </c>
      <c r="C34" s="72">
        <v>3</v>
      </c>
      <c r="D34" s="72" t="s">
        <v>443</v>
      </c>
      <c r="E34" s="72" t="s">
        <v>444</v>
      </c>
      <c r="F34" s="72" t="s">
        <v>445</v>
      </c>
      <c r="G34" s="72" t="s">
        <v>429</v>
      </c>
      <c r="H34" s="72" t="s">
        <v>430</v>
      </c>
      <c r="I34" s="72" t="s">
        <v>431</v>
      </c>
      <c r="J34" s="72" t="s">
        <v>432</v>
      </c>
      <c r="K34" s="86" t="s">
        <v>433</v>
      </c>
      <c r="L34" s="72">
        <v>-24.2715</v>
      </c>
      <c r="M34" s="72">
        <v>-54.290599999999998</v>
      </c>
      <c r="N34" s="74"/>
      <c r="O34" s="75">
        <v>4556468</v>
      </c>
      <c r="P34" s="75">
        <v>192248</v>
      </c>
      <c r="Q34" s="75">
        <v>4022394</v>
      </c>
      <c r="R34" s="72">
        <v>49.32</v>
      </c>
      <c r="S34" s="76"/>
      <c r="T34" s="83">
        <v>33286</v>
      </c>
      <c r="U34" s="83">
        <v>4770</v>
      </c>
      <c r="V34" s="84">
        <f t="shared" si="0"/>
        <v>14.330349095715917</v>
      </c>
      <c r="W34" s="83">
        <v>7324</v>
      </c>
      <c r="X34" s="74"/>
    </row>
    <row r="35" spans="1:24">
      <c r="A35" s="72" t="s">
        <v>341</v>
      </c>
      <c r="B35" s="72">
        <v>2</v>
      </c>
      <c r="C35" s="72">
        <v>3</v>
      </c>
      <c r="D35" s="72" t="s">
        <v>446</v>
      </c>
      <c r="E35" s="72" t="s">
        <v>447</v>
      </c>
      <c r="F35" s="72" t="s">
        <v>448</v>
      </c>
      <c r="G35" s="72" t="s">
        <v>429</v>
      </c>
      <c r="H35" s="72" t="s">
        <v>430</v>
      </c>
      <c r="I35" s="72" t="s">
        <v>431</v>
      </c>
      <c r="J35" s="72" t="s">
        <v>432</v>
      </c>
      <c r="K35" s="86" t="s">
        <v>433</v>
      </c>
      <c r="L35" s="72">
        <v>-24.2715</v>
      </c>
      <c r="M35" s="72">
        <v>-54.290599999999998</v>
      </c>
      <c r="N35" s="74"/>
      <c r="O35" s="75">
        <v>3009857</v>
      </c>
      <c r="P35" s="75">
        <v>140025</v>
      </c>
      <c r="Q35" s="75">
        <v>2633942</v>
      </c>
      <c r="R35" s="72">
        <v>49.2</v>
      </c>
      <c r="S35" s="76"/>
      <c r="T35" s="83">
        <v>25389</v>
      </c>
      <c r="U35" s="83">
        <v>3079</v>
      </c>
      <c r="V35" s="84">
        <f t="shared" si="0"/>
        <v>12.127299224073418</v>
      </c>
      <c r="W35" s="83">
        <v>4757</v>
      </c>
      <c r="X35" s="74"/>
    </row>
    <row r="36" spans="1:24">
      <c r="A36" s="72" t="s">
        <v>425</v>
      </c>
      <c r="B36" s="72">
        <v>1</v>
      </c>
      <c r="C36" s="72">
        <v>1</v>
      </c>
      <c r="D36" s="72" t="s">
        <v>449</v>
      </c>
      <c r="E36" s="72" t="s">
        <v>450</v>
      </c>
      <c r="F36" s="72" t="s">
        <v>451</v>
      </c>
      <c r="G36" s="72" t="s">
        <v>114</v>
      </c>
      <c r="H36" s="72" t="s">
        <v>452</v>
      </c>
      <c r="I36" s="72" t="s">
        <v>453</v>
      </c>
      <c r="J36" s="72" t="s">
        <v>454</v>
      </c>
      <c r="K36" s="73" t="s">
        <v>455</v>
      </c>
      <c r="L36" s="72">
        <v>-22.633299999999998</v>
      </c>
      <c r="M36" s="72">
        <v>-42.3</v>
      </c>
      <c r="N36" s="74"/>
      <c r="O36" s="75">
        <v>1663021</v>
      </c>
      <c r="P36" s="75">
        <v>68326</v>
      </c>
      <c r="Q36" s="75">
        <v>1478865</v>
      </c>
      <c r="R36" s="72">
        <v>51.03</v>
      </c>
      <c r="S36" s="76"/>
      <c r="T36" s="83">
        <v>18513</v>
      </c>
      <c r="U36" s="83">
        <v>1854</v>
      </c>
      <c r="V36" s="84">
        <f t="shared" si="0"/>
        <v>10.014584346135148</v>
      </c>
      <c r="W36" s="83">
        <v>2779</v>
      </c>
      <c r="X36" s="74"/>
    </row>
    <row r="37" spans="1:24">
      <c r="A37" s="72" t="s">
        <v>425</v>
      </c>
      <c r="B37" s="72">
        <v>6</v>
      </c>
      <c r="C37" s="72">
        <v>1</v>
      </c>
      <c r="D37" s="72" t="s">
        <v>456</v>
      </c>
      <c r="E37" s="72" t="s">
        <v>457</v>
      </c>
      <c r="F37" s="72" t="s">
        <v>458</v>
      </c>
      <c r="G37" s="72" t="s">
        <v>114</v>
      </c>
      <c r="H37" s="72" t="s">
        <v>452</v>
      </c>
      <c r="I37" s="72" t="s">
        <v>453</v>
      </c>
      <c r="J37" s="72" t="s">
        <v>454</v>
      </c>
      <c r="K37" s="73" t="s">
        <v>455</v>
      </c>
      <c r="L37" s="72">
        <v>-22.633299999999998</v>
      </c>
      <c r="M37" s="72">
        <v>-42.3</v>
      </c>
      <c r="N37" s="74"/>
      <c r="O37" s="75">
        <v>6790078</v>
      </c>
      <c r="P37" s="75">
        <v>262962</v>
      </c>
      <c r="Q37" s="75">
        <v>5965810</v>
      </c>
      <c r="R37" s="72">
        <v>49.72</v>
      </c>
      <c r="S37" s="76"/>
      <c r="T37" s="83">
        <v>37638</v>
      </c>
      <c r="U37" s="83">
        <v>5844</v>
      </c>
      <c r="V37" s="84">
        <f t="shared" si="0"/>
        <v>15.526861150964452</v>
      </c>
      <c r="W37" s="83">
        <v>8908</v>
      </c>
      <c r="X37" s="74"/>
    </row>
    <row r="38" spans="1:24">
      <c r="A38" s="72" t="s">
        <v>425</v>
      </c>
      <c r="B38" s="72">
        <v>2</v>
      </c>
      <c r="C38" s="72">
        <v>1</v>
      </c>
      <c r="D38" s="72" t="s">
        <v>459</v>
      </c>
      <c r="E38" s="72" t="s">
        <v>460</v>
      </c>
      <c r="F38" s="72" t="s">
        <v>461</v>
      </c>
      <c r="G38" s="72" t="s">
        <v>114</v>
      </c>
      <c r="H38" s="72" t="s">
        <v>452</v>
      </c>
      <c r="I38" s="72" t="s">
        <v>453</v>
      </c>
      <c r="J38" s="72" t="s">
        <v>454</v>
      </c>
      <c r="K38" s="73" t="s">
        <v>462</v>
      </c>
      <c r="L38" s="72">
        <v>-22.633299999999998</v>
      </c>
      <c r="M38" s="72">
        <v>-42.3</v>
      </c>
      <c r="N38" s="74"/>
      <c r="O38" s="75">
        <v>2416484</v>
      </c>
      <c r="P38" s="75">
        <v>102560</v>
      </c>
      <c r="Q38" s="75">
        <v>2127109</v>
      </c>
      <c r="R38" s="72">
        <v>49.76</v>
      </c>
      <c r="S38" s="76"/>
      <c r="T38" s="83">
        <v>22515</v>
      </c>
      <c r="U38" s="83">
        <v>2735</v>
      </c>
      <c r="V38" s="84">
        <f t="shared" si="0"/>
        <v>12.147457250721741</v>
      </c>
      <c r="W38" s="83">
        <v>4081</v>
      </c>
      <c r="X38" s="74"/>
    </row>
    <row r="39" spans="1:24">
      <c r="A39" s="72" t="s">
        <v>425</v>
      </c>
      <c r="B39" s="72">
        <v>3</v>
      </c>
      <c r="C39" s="72">
        <v>1</v>
      </c>
      <c r="D39" s="72" t="s">
        <v>463</v>
      </c>
      <c r="E39" s="72" t="s">
        <v>464</v>
      </c>
      <c r="F39" s="72" t="s">
        <v>465</v>
      </c>
      <c r="G39" s="72" t="s">
        <v>114</v>
      </c>
      <c r="H39" s="72" t="s">
        <v>452</v>
      </c>
      <c r="I39" s="72" t="s">
        <v>453</v>
      </c>
      <c r="J39" s="72" t="s">
        <v>454</v>
      </c>
      <c r="K39" s="73" t="s">
        <v>462</v>
      </c>
      <c r="L39" s="72">
        <v>-22.633299999999998</v>
      </c>
      <c r="M39" s="72">
        <v>-42.3</v>
      </c>
      <c r="N39" s="74"/>
      <c r="O39" s="75">
        <v>3959955</v>
      </c>
      <c r="P39" s="75">
        <v>164554</v>
      </c>
      <c r="Q39" s="75">
        <v>3497197</v>
      </c>
      <c r="R39" s="72">
        <v>50.39</v>
      </c>
      <c r="S39" s="76"/>
      <c r="T39" s="83">
        <v>28291</v>
      </c>
      <c r="U39" s="83">
        <v>3365</v>
      </c>
      <c r="V39" s="84">
        <f t="shared" si="0"/>
        <v>11.894241985083594</v>
      </c>
      <c r="W39" s="83">
        <v>5166</v>
      </c>
      <c r="X39" s="74"/>
    </row>
    <row r="40" spans="1:24">
      <c r="A40" s="72" t="s">
        <v>425</v>
      </c>
      <c r="B40" s="72">
        <v>4</v>
      </c>
      <c r="C40" s="72">
        <v>1</v>
      </c>
      <c r="D40" s="72" t="s">
        <v>466</v>
      </c>
      <c r="E40" s="72" t="s">
        <v>467</v>
      </c>
      <c r="F40" s="72" t="s">
        <v>468</v>
      </c>
      <c r="G40" s="72" t="s">
        <v>114</v>
      </c>
      <c r="H40" s="72" t="s">
        <v>452</v>
      </c>
      <c r="I40" s="72" t="s">
        <v>453</v>
      </c>
      <c r="J40" s="72" t="s">
        <v>454</v>
      </c>
      <c r="K40" s="73" t="s">
        <v>462</v>
      </c>
      <c r="L40" s="72">
        <v>-22.633299999999998</v>
      </c>
      <c r="M40" s="72">
        <v>-42.3</v>
      </c>
      <c r="N40" s="74"/>
      <c r="O40" s="75">
        <v>2616812</v>
      </c>
      <c r="P40" s="75">
        <v>110179</v>
      </c>
      <c r="Q40" s="75">
        <v>2304684</v>
      </c>
      <c r="R40" s="72">
        <v>50.39</v>
      </c>
      <c r="S40" s="76"/>
      <c r="T40" s="83">
        <v>22469</v>
      </c>
      <c r="U40" s="83">
        <v>2225</v>
      </c>
      <c r="V40" s="84">
        <f t="shared" si="0"/>
        <v>9.9025323779429435</v>
      </c>
      <c r="W40" s="83">
        <v>3365</v>
      </c>
      <c r="X40" s="74"/>
    </row>
    <row r="41" spans="1:24">
      <c r="A41" s="72" t="s">
        <v>425</v>
      </c>
      <c r="B41" s="72">
        <v>5</v>
      </c>
      <c r="C41" s="72">
        <v>1</v>
      </c>
      <c r="D41" s="72" t="s">
        <v>469</v>
      </c>
      <c r="E41" s="72" t="s">
        <v>470</v>
      </c>
      <c r="F41" s="72" t="s">
        <v>471</v>
      </c>
      <c r="G41" s="72" t="s">
        <v>114</v>
      </c>
      <c r="H41" s="72" t="s">
        <v>452</v>
      </c>
      <c r="I41" s="72" t="s">
        <v>453</v>
      </c>
      <c r="J41" s="72" t="s">
        <v>454</v>
      </c>
      <c r="K41" s="73" t="s">
        <v>462</v>
      </c>
      <c r="L41" s="72">
        <v>-22.633299999999998</v>
      </c>
      <c r="M41" s="72">
        <v>-42.3</v>
      </c>
      <c r="N41" s="74"/>
      <c r="O41" s="75">
        <v>2829862</v>
      </c>
      <c r="P41" s="75">
        <v>118875</v>
      </c>
      <c r="Q41" s="75">
        <v>2491855</v>
      </c>
      <c r="R41" s="72">
        <v>50.27</v>
      </c>
      <c r="S41" s="76"/>
      <c r="T41" s="83">
        <v>24210</v>
      </c>
      <c r="U41" s="83">
        <v>2668</v>
      </c>
      <c r="V41" s="84">
        <f t="shared" si="0"/>
        <v>11.020239570425444</v>
      </c>
      <c r="W41" s="83">
        <v>4032</v>
      </c>
      <c r="X41" s="74"/>
    </row>
    <row r="42" spans="1:24">
      <c r="A42" s="72" t="s">
        <v>341</v>
      </c>
      <c r="B42" s="72">
        <v>10</v>
      </c>
      <c r="C42" s="72">
        <v>2</v>
      </c>
      <c r="D42" s="72" t="s">
        <v>472</v>
      </c>
      <c r="E42" s="72" t="s">
        <v>473</v>
      </c>
      <c r="F42" s="72" t="s">
        <v>474</v>
      </c>
      <c r="G42" s="72" t="s">
        <v>475</v>
      </c>
      <c r="H42" s="72" t="s">
        <v>476</v>
      </c>
      <c r="I42" s="72" t="s">
        <v>46</v>
      </c>
      <c r="J42" s="72" t="s">
        <v>477</v>
      </c>
      <c r="K42" s="73" t="s">
        <v>478</v>
      </c>
      <c r="L42" s="72">
        <v>-8.7667000000000002</v>
      </c>
      <c r="M42" s="72">
        <v>-63.9</v>
      </c>
      <c r="N42" s="74"/>
      <c r="O42" s="75">
        <v>257787</v>
      </c>
      <c r="P42" s="75">
        <v>11016</v>
      </c>
      <c r="Q42" s="75">
        <v>229304</v>
      </c>
      <c r="R42" s="72">
        <v>51.96</v>
      </c>
      <c r="S42" s="76"/>
      <c r="T42" s="83">
        <v>6073</v>
      </c>
      <c r="U42" s="83">
        <v>406</v>
      </c>
      <c r="V42" s="84">
        <f t="shared" si="0"/>
        <v>6.6853285032109344</v>
      </c>
      <c r="W42" s="83">
        <v>622</v>
      </c>
      <c r="X42" s="74"/>
    </row>
    <row r="43" spans="1:24">
      <c r="A43" s="72" t="s">
        <v>391</v>
      </c>
      <c r="B43" s="72">
        <v>8</v>
      </c>
      <c r="C43" s="72">
        <v>2</v>
      </c>
      <c r="D43" s="72" t="s">
        <v>479</v>
      </c>
      <c r="E43" s="72" t="s">
        <v>480</v>
      </c>
      <c r="F43" s="72" t="s">
        <v>481</v>
      </c>
      <c r="G43" s="72" t="s">
        <v>475</v>
      </c>
      <c r="H43" s="72" t="s">
        <v>476</v>
      </c>
      <c r="I43" s="72" t="s">
        <v>46</v>
      </c>
      <c r="J43" s="72" t="s">
        <v>477</v>
      </c>
      <c r="K43" s="73" t="s">
        <v>478</v>
      </c>
      <c r="L43" s="72">
        <v>-8.7667000000000002</v>
      </c>
      <c r="M43" s="72">
        <v>-63.9</v>
      </c>
      <c r="N43" s="74"/>
      <c r="O43" s="75">
        <v>484646</v>
      </c>
      <c r="P43" s="75">
        <v>21423</v>
      </c>
      <c r="Q43" s="75">
        <v>428852</v>
      </c>
      <c r="R43" s="72">
        <v>51.36</v>
      </c>
      <c r="S43" s="76"/>
      <c r="T43" s="83">
        <v>10555</v>
      </c>
      <c r="U43" s="83">
        <v>945</v>
      </c>
      <c r="V43" s="84">
        <f t="shared" si="0"/>
        <v>8.9531027948839412</v>
      </c>
      <c r="W43" s="83">
        <v>1502</v>
      </c>
      <c r="X43" s="74"/>
    </row>
    <row r="44" spans="1:24">
      <c r="A44" s="72" t="s">
        <v>361</v>
      </c>
      <c r="B44" s="72">
        <v>8</v>
      </c>
      <c r="C44" s="72">
        <v>2</v>
      </c>
      <c r="D44" s="72" t="s">
        <v>482</v>
      </c>
      <c r="E44" s="72" t="s">
        <v>483</v>
      </c>
      <c r="F44" s="72" t="s">
        <v>482</v>
      </c>
      <c r="G44" s="72" t="s">
        <v>274</v>
      </c>
      <c r="H44" s="72" t="s">
        <v>484</v>
      </c>
      <c r="I44" s="72" t="s">
        <v>485</v>
      </c>
      <c r="J44" s="72" t="s">
        <v>486</v>
      </c>
      <c r="K44" s="73" t="s">
        <v>487</v>
      </c>
      <c r="L44" s="72">
        <v>-9.4108000000000001</v>
      </c>
      <c r="M44" s="72">
        <v>-59.022799999999997</v>
      </c>
      <c r="N44" s="74"/>
      <c r="O44" s="75">
        <v>626182</v>
      </c>
      <c r="P44" s="75">
        <v>24613</v>
      </c>
      <c r="Q44" s="75">
        <v>563940</v>
      </c>
      <c r="R44" s="72">
        <v>46.75</v>
      </c>
      <c r="S44" s="76"/>
      <c r="T44" s="83">
        <v>10455</v>
      </c>
      <c r="U44" s="83">
        <v>959</v>
      </c>
      <c r="V44" s="84">
        <f t="shared" si="0"/>
        <v>9.1726446676231461</v>
      </c>
      <c r="W44" s="83">
        <v>1438</v>
      </c>
      <c r="X44" s="74"/>
    </row>
    <row r="45" spans="1:24">
      <c r="A45" s="72" t="s">
        <v>361</v>
      </c>
      <c r="B45" s="72">
        <v>6</v>
      </c>
      <c r="C45" s="72">
        <v>2</v>
      </c>
      <c r="D45" s="72" t="s">
        <v>488</v>
      </c>
      <c r="E45" s="72" t="s">
        <v>489</v>
      </c>
      <c r="F45" s="72" t="s">
        <v>490</v>
      </c>
      <c r="G45" s="72" t="s">
        <v>274</v>
      </c>
      <c r="H45" s="72" t="s">
        <v>484</v>
      </c>
      <c r="I45" s="72" t="s">
        <v>485</v>
      </c>
      <c r="J45" s="72" t="s">
        <v>486</v>
      </c>
      <c r="K45" s="73" t="s">
        <v>487</v>
      </c>
      <c r="L45" s="72">
        <v>-9.4108000000000001</v>
      </c>
      <c r="M45" s="72">
        <v>-59.022799999999997</v>
      </c>
      <c r="N45" s="74"/>
      <c r="O45" s="75">
        <v>1071774</v>
      </c>
      <c r="P45" s="75">
        <v>41733</v>
      </c>
      <c r="Q45" s="75">
        <v>961869</v>
      </c>
      <c r="R45" s="72">
        <v>50.94</v>
      </c>
      <c r="S45" s="76"/>
      <c r="T45" s="83">
        <v>14561</v>
      </c>
      <c r="U45" s="83">
        <v>1803</v>
      </c>
      <c r="V45" s="84">
        <f t="shared" si="0"/>
        <v>12.382391319277522</v>
      </c>
      <c r="W45" s="83">
        <v>2756</v>
      </c>
      <c r="X45" s="74"/>
    </row>
    <row r="46" spans="1:24">
      <c r="A46" s="72" t="s">
        <v>325</v>
      </c>
      <c r="B46" s="72">
        <v>8</v>
      </c>
      <c r="C46" s="72">
        <v>3</v>
      </c>
      <c r="D46" s="72" t="s">
        <v>491</v>
      </c>
      <c r="E46" s="72" t="s">
        <v>492</v>
      </c>
      <c r="F46" s="72" t="s">
        <v>493</v>
      </c>
      <c r="G46" s="72" t="s">
        <v>494</v>
      </c>
      <c r="H46" s="72" t="s">
        <v>495</v>
      </c>
      <c r="I46" s="72" t="s">
        <v>496</v>
      </c>
      <c r="J46" s="72" t="s">
        <v>497</v>
      </c>
      <c r="K46" s="86" t="s">
        <v>498</v>
      </c>
      <c r="L46" s="72">
        <v>-20.557200000000002</v>
      </c>
      <c r="M46" s="72">
        <v>-51.0152</v>
      </c>
      <c r="N46" s="74"/>
      <c r="O46" s="75">
        <v>873622</v>
      </c>
      <c r="P46" s="75">
        <v>36043</v>
      </c>
      <c r="Q46" s="75">
        <v>771619</v>
      </c>
      <c r="R46" s="72">
        <v>49.14</v>
      </c>
      <c r="S46" s="76"/>
      <c r="T46" s="83">
        <v>11605</v>
      </c>
      <c r="U46" s="83">
        <v>848</v>
      </c>
      <c r="V46" s="84">
        <f t="shared" si="0"/>
        <v>7.3071951744937529</v>
      </c>
      <c r="W46" s="83">
        <v>1248</v>
      </c>
      <c r="X46" s="74"/>
    </row>
    <row r="47" spans="1:24">
      <c r="A47" s="72" t="s">
        <v>499</v>
      </c>
      <c r="B47" s="72">
        <v>2</v>
      </c>
      <c r="C47" s="72">
        <v>3</v>
      </c>
      <c r="D47" s="72" t="s">
        <v>500</v>
      </c>
      <c r="E47" s="72" t="s">
        <v>501</v>
      </c>
      <c r="F47" s="72" t="s">
        <v>502</v>
      </c>
      <c r="G47" s="72" t="s">
        <v>494</v>
      </c>
      <c r="H47" s="72" t="s">
        <v>495</v>
      </c>
      <c r="I47" s="72" t="s">
        <v>496</v>
      </c>
      <c r="J47" s="72" t="s">
        <v>497</v>
      </c>
      <c r="K47" s="86" t="s">
        <v>498</v>
      </c>
      <c r="L47" s="72">
        <v>-20.557200000000002</v>
      </c>
      <c r="M47" s="72">
        <v>-51.0152</v>
      </c>
      <c r="N47" s="74"/>
      <c r="O47" s="75">
        <v>1768471</v>
      </c>
      <c r="P47" s="75">
        <v>83225</v>
      </c>
      <c r="Q47" s="75">
        <v>1555405</v>
      </c>
      <c r="R47" s="72">
        <v>48.72</v>
      </c>
      <c r="S47" s="76"/>
      <c r="T47" s="83">
        <v>18003</v>
      </c>
      <c r="U47" s="83">
        <v>1912</v>
      </c>
      <c r="V47" s="84">
        <f t="shared" si="0"/>
        <v>10.620452146864412</v>
      </c>
      <c r="W47" s="83">
        <v>2897</v>
      </c>
      <c r="X47" s="74"/>
    </row>
    <row r="48" spans="1:24">
      <c r="A48" s="72" t="s">
        <v>325</v>
      </c>
      <c r="B48" s="72">
        <v>9</v>
      </c>
      <c r="C48" s="72">
        <v>3</v>
      </c>
      <c r="D48" s="72" t="s">
        <v>503</v>
      </c>
      <c r="E48" s="72" t="s">
        <v>504</v>
      </c>
      <c r="F48" s="72" t="s">
        <v>505</v>
      </c>
      <c r="G48" s="72" t="s">
        <v>494</v>
      </c>
      <c r="H48" s="72" t="s">
        <v>495</v>
      </c>
      <c r="I48" s="72" t="s">
        <v>496</v>
      </c>
      <c r="J48" s="72" t="s">
        <v>497</v>
      </c>
      <c r="K48" s="86" t="s">
        <v>498</v>
      </c>
      <c r="L48" s="72">
        <v>-20.557200000000002</v>
      </c>
      <c r="M48" s="72">
        <v>-51.0152</v>
      </c>
      <c r="N48" s="74"/>
      <c r="O48" s="75">
        <v>452777</v>
      </c>
      <c r="P48" s="75">
        <v>20343</v>
      </c>
      <c r="Q48" s="75">
        <v>401895</v>
      </c>
      <c r="R48" s="72">
        <v>48.74</v>
      </c>
      <c r="S48" s="76"/>
      <c r="T48" s="83">
        <v>6546</v>
      </c>
      <c r="U48" s="83">
        <v>331</v>
      </c>
      <c r="V48" s="84">
        <f t="shared" si="0"/>
        <v>5.0565230675221509</v>
      </c>
      <c r="W48" s="83">
        <v>529</v>
      </c>
      <c r="X48" s="74"/>
    </row>
    <row r="49" spans="1:24">
      <c r="A49" s="72" t="s">
        <v>325</v>
      </c>
      <c r="B49" s="72">
        <v>7</v>
      </c>
      <c r="C49" s="72">
        <v>3</v>
      </c>
      <c r="D49" s="72" t="s">
        <v>506</v>
      </c>
      <c r="E49" s="72" t="s">
        <v>507</v>
      </c>
      <c r="F49" s="72" t="s">
        <v>508</v>
      </c>
      <c r="G49" s="72" t="s">
        <v>494</v>
      </c>
      <c r="H49" s="72" t="s">
        <v>495</v>
      </c>
      <c r="I49" s="72" t="s">
        <v>496</v>
      </c>
      <c r="J49" s="72" t="s">
        <v>497</v>
      </c>
      <c r="K49" s="86" t="s">
        <v>498</v>
      </c>
      <c r="L49" s="72">
        <v>-20.557200000000002</v>
      </c>
      <c r="M49" s="72">
        <v>-51.0152</v>
      </c>
      <c r="N49" s="74"/>
      <c r="O49" s="75">
        <v>1270322</v>
      </c>
      <c r="P49" s="75">
        <v>54051</v>
      </c>
      <c r="Q49" s="75">
        <v>1131716</v>
      </c>
      <c r="R49" s="72">
        <v>49.62</v>
      </c>
      <c r="S49" s="76"/>
      <c r="T49" s="83">
        <v>13350</v>
      </c>
      <c r="U49" s="83">
        <v>1014</v>
      </c>
      <c r="V49" s="84">
        <f t="shared" si="0"/>
        <v>7.5955056179775289</v>
      </c>
      <c r="W49" s="83">
        <v>1552</v>
      </c>
      <c r="X49" s="74"/>
    </row>
    <row r="50" spans="1:24">
      <c r="A50" s="72" t="s">
        <v>499</v>
      </c>
      <c r="B50" s="72">
        <v>5</v>
      </c>
      <c r="C50" s="72">
        <v>3</v>
      </c>
      <c r="D50" s="72" t="s">
        <v>509</v>
      </c>
      <c r="E50" s="72" t="s">
        <v>510</v>
      </c>
      <c r="F50" s="72" t="s">
        <v>511</v>
      </c>
      <c r="G50" s="72" t="s">
        <v>494</v>
      </c>
      <c r="H50" s="72" t="s">
        <v>512</v>
      </c>
      <c r="I50" s="72" t="s">
        <v>513</v>
      </c>
      <c r="J50" s="72" t="s">
        <v>514</v>
      </c>
      <c r="K50" s="86" t="s">
        <v>515</v>
      </c>
      <c r="L50" s="72">
        <v>-22.134699999999999</v>
      </c>
      <c r="M50" s="72">
        <v>-48.3917</v>
      </c>
      <c r="N50" s="74"/>
      <c r="O50" s="75">
        <v>1371308</v>
      </c>
      <c r="P50" s="75">
        <v>62660</v>
      </c>
      <c r="Q50" s="75">
        <v>1210240</v>
      </c>
      <c r="R50" s="72">
        <v>49.26</v>
      </c>
      <c r="S50" s="76"/>
      <c r="T50" s="83">
        <v>15217</v>
      </c>
      <c r="U50" s="83">
        <v>1322</v>
      </c>
      <c r="V50" s="84">
        <f t="shared" si="0"/>
        <v>8.6876519681934674</v>
      </c>
      <c r="W50" s="83">
        <v>2085</v>
      </c>
      <c r="X50" s="74"/>
    </row>
    <row r="51" spans="1:24">
      <c r="A51" s="72" t="s">
        <v>499</v>
      </c>
      <c r="B51" s="72">
        <v>3</v>
      </c>
      <c r="C51" s="72">
        <v>3</v>
      </c>
      <c r="D51" s="72" t="s">
        <v>516</v>
      </c>
      <c r="E51" s="72" t="s">
        <v>517</v>
      </c>
      <c r="F51" s="72" t="s">
        <v>518</v>
      </c>
      <c r="G51" s="72" t="s">
        <v>494</v>
      </c>
      <c r="H51" s="72" t="s">
        <v>519</v>
      </c>
      <c r="I51" s="72" t="s">
        <v>513</v>
      </c>
      <c r="J51" s="72" t="s">
        <v>520</v>
      </c>
      <c r="K51" s="86" t="s">
        <v>521</v>
      </c>
      <c r="L51" s="72">
        <v>-22.075700000000001</v>
      </c>
      <c r="M51" s="72">
        <v>-48.437399999999997</v>
      </c>
      <c r="N51" s="74"/>
      <c r="O51" s="75">
        <v>368061</v>
      </c>
      <c r="P51" s="75">
        <v>14936</v>
      </c>
      <c r="Q51" s="75">
        <v>327516</v>
      </c>
      <c r="R51" s="72">
        <v>50.95</v>
      </c>
      <c r="S51" s="76"/>
      <c r="T51" s="83">
        <v>8222</v>
      </c>
      <c r="U51" s="83">
        <v>932</v>
      </c>
      <c r="V51" s="84">
        <f t="shared" si="0"/>
        <v>11.335441498418875</v>
      </c>
      <c r="W51" s="83">
        <v>1425</v>
      </c>
      <c r="X51" s="74"/>
    </row>
    <row r="52" spans="1:24">
      <c r="A52" s="72" t="s">
        <v>499</v>
      </c>
      <c r="B52" s="72">
        <v>4</v>
      </c>
      <c r="C52" s="72">
        <v>3</v>
      </c>
      <c r="D52" s="72" t="s">
        <v>522</v>
      </c>
      <c r="E52" s="72" t="s">
        <v>523</v>
      </c>
      <c r="F52" s="72" t="s">
        <v>524</v>
      </c>
      <c r="G52" s="72" t="s">
        <v>494</v>
      </c>
      <c r="H52" s="72" t="s">
        <v>519</v>
      </c>
      <c r="I52" s="72" t="s">
        <v>513</v>
      </c>
      <c r="J52" s="72" t="s">
        <v>520</v>
      </c>
      <c r="K52" s="86" t="s">
        <v>521</v>
      </c>
      <c r="L52" s="72">
        <v>-22.075700000000001</v>
      </c>
      <c r="M52" s="72">
        <v>-48.437399999999997</v>
      </c>
      <c r="N52" s="74"/>
      <c r="O52" s="75">
        <v>914755</v>
      </c>
      <c r="P52" s="75">
        <v>39442</v>
      </c>
      <c r="Q52" s="75">
        <v>807619</v>
      </c>
      <c r="R52" s="72">
        <v>49.82</v>
      </c>
      <c r="S52" s="76"/>
      <c r="T52" s="83">
        <v>12362</v>
      </c>
      <c r="U52" s="83">
        <v>1136</v>
      </c>
      <c r="V52" s="84">
        <f t="shared" si="0"/>
        <v>9.1894515450574339</v>
      </c>
      <c r="W52" s="83">
        <v>1762</v>
      </c>
      <c r="X52" s="74"/>
    </row>
    <row r="53" spans="1:24">
      <c r="A53" s="72" t="s">
        <v>499</v>
      </c>
      <c r="B53" s="72">
        <v>6</v>
      </c>
      <c r="C53" s="72">
        <v>3</v>
      </c>
      <c r="D53" s="72" t="s">
        <v>525</v>
      </c>
      <c r="E53" s="72" t="s">
        <v>526</v>
      </c>
      <c r="F53" s="72" t="s">
        <v>527</v>
      </c>
      <c r="G53" s="72" t="s">
        <v>494</v>
      </c>
      <c r="H53" s="72" t="s">
        <v>519</v>
      </c>
      <c r="I53" s="72" t="s">
        <v>513</v>
      </c>
      <c r="J53" s="72" t="s">
        <v>520</v>
      </c>
      <c r="K53" s="86" t="s">
        <v>521</v>
      </c>
      <c r="L53" s="72">
        <v>-22.075700000000001</v>
      </c>
      <c r="M53" s="72">
        <v>-48.437399999999997</v>
      </c>
      <c r="N53" s="74"/>
      <c r="O53" s="75">
        <v>1852546</v>
      </c>
      <c r="P53" s="75">
        <v>82078</v>
      </c>
      <c r="Q53" s="75">
        <v>1630999</v>
      </c>
      <c r="R53" s="72">
        <v>50.31</v>
      </c>
      <c r="S53" s="76"/>
      <c r="T53" s="83">
        <v>18348</v>
      </c>
      <c r="U53" s="83">
        <v>2041</v>
      </c>
      <c r="V53" s="84">
        <f t="shared" si="0"/>
        <v>11.123828210159145</v>
      </c>
      <c r="W53" s="83">
        <v>3076</v>
      </c>
      <c r="X53" s="74"/>
    </row>
    <row r="54" spans="1:24">
      <c r="A54" s="72" t="s">
        <v>499</v>
      </c>
      <c r="B54" s="72">
        <v>8</v>
      </c>
      <c r="C54" s="72">
        <v>3</v>
      </c>
      <c r="D54" s="72" t="s">
        <v>528</v>
      </c>
      <c r="E54" s="72" t="s">
        <v>529</v>
      </c>
      <c r="F54" s="72" t="s">
        <v>530</v>
      </c>
      <c r="G54" s="72" t="s">
        <v>494</v>
      </c>
      <c r="H54" s="72" t="s">
        <v>519</v>
      </c>
      <c r="I54" s="72" t="s">
        <v>513</v>
      </c>
      <c r="J54" s="72" t="s">
        <v>520</v>
      </c>
      <c r="K54" s="86" t="s">
        <v>521</v>
      </c>
      <c r="L54" s="72">
        <v>22.075700000000001</v>
      </c>
      <c r="M54" s="72">
        <v>-48.437399999999997</v>
      </c>
      <c r="N54" s="74"/>
      <c r="O54" s="75">
        <v>372950</v>
      </c>
      <c r="P54" s="75">
        <v>16023</v>
      </c>
      <c r="Q54" s="75">
        <v>330588</v>
      </c>
      <c r="R54" s="72">
        <v>49.48</v>
      </c>
      <c r="S54" s="76"/>
      <c r="T54" s="83">
        <v>6147</v>
      </c>
      <c r="U54" s="83">
        <v>349</v>
      </c>
      <c r="V54" s="84">
        <f t="shared" si="0"/>
        <v>5.6775662925004067</v>
      </c>
      <c r="W54" s="83">
        <v>524</v>
      </c>
      <c r="X54" s="74"/>
    </row>
    <row r="55" spans="1:24">
      <c r="A55" s="72" t="s">
        <v>381</v>
      </c>
      <c r="B55" s="72">
        <v>5</v>
      </c>
      <c r="C55" s="72">
        <v>2</v>
      </c>
      <c r="D55" s="72" t="s">
        <v>531</v>
      </c>
      <c r="E55" s="72" t="s">
        <v>532</v>
      </c>
      <c r="F55" s="72" t="s">
        <v>533</v>
      </c>
      <c r="G55" s="72" t="s">
        <v>77</v>
      </c>
      <c r="H55" s="72" t="s">
        <v>534</v>
      </c>
      <c r="I55" s="72" t="s">
        <v>535</v>
      </c>
      <c r="J55" s="72" t="s">
        <v>536</v>
      </c>
      <c r="K55" s="73" t="s">
        <v>537</v>
      </c>
      <c r="L55" s="72">
        <v>-10.585900000000001</v>
      </c>
      <c r="M55" s="72">
        <v>-49.689799999999998</v>
      </c>
      <c r="N55" s="74"/>
      <c r="O55" s="75">
        <v>3581802</v>
      </c>
      <c r="P55" s="75">
        <v>143362</v>
      </c>
      <c r="Q55" s="75">
        <v>3187328</v>
      </c>
      <c r="R55" s="72">
        <v>49.92</v>
      </c>
      <c r="S55" s="76"/>
      <c r="T55" s="83">
        <v>26472</v>
      </c>
      <c r="U55" s="83">
        <v>3931</v>
      </c>
      <c r="V55" s="84">
        <f t="shared" si="0"/>
        <v>14.849652462979751</v>
      </c>
      <c r="W55" s="83">
        <v>5982</v>
      </c>
      <c r="X55" s="74"/>
    </row>
    <row r="56" spans="1:24" ht="17" customHeight="1">
      <c r="A56" s="72" t="s">
        <v>381</v>
      </c>
      <c r="B56" s="72">
        <v>9</v>
      </c>
      <c r="C56" s="72">
        <v>2</v>
      </c>
      <c r="D56" s="72" t="s">
        <v>538</v>
      </c>
      <c r="E56" s="72" t="s">
        <v>539</v>
      </c>
      <c r="F56" s="72" t="s">
        <v>540</v>
      </c>
      <c r="G56" s="72" t="s">
        <v>77</v>
      </c>
      <c r="H56" s="72" t="s">
        <v>534</v>
      </c>
      <c r="I56" s="72" t="s">
        <v>535</v>
      </c>
      <c r="J56" s="72" t="s">
        <v>536</v>
      </c>
      <c r="K56" s="73" t="s">
        <v>541</v>
      </c>
      <c r="L56" s="72">
        <v>-10.6218</v>
      </c>
      <c r="M56" s="72">
        <v>-49.740299999999998</v>
      </c>
      <c r="N56" s="74"/>
      <c r="O56" s="75">
        <v>437456</v>
      </c>
      <c r="P56" s="75">
        <v>17052</v>
      </c>
      <c r="Q56" s="75">
        <v>391841</v>
      </c>
      <c r="R56" s="72">
        <v>49.94</v>
      </c>
      <c r="S56" s="76"/>
      <c r="T56" s="83">
        <v>7087</v>
      </c>
      <c r="U56" s="83">
        <v>424</v>
      </c>
      <c r="V56" s="84">
        <f t="shared" si="0"/>
        <v>5.9827853816847751</v>
      </c>
      <c r="W56" s="83">
        <v>683</v>
      </c>
      <c r="X56" s="74"/>
    </row>
    <row r="57" spans="1:24">
      <c r="A57" s="72" t="s">
        <v>381</v>
      </c>
      <c r="B57" s="72">
        <v>7</v>
      </c>
      <c r="C57" s="72">
        <v>2</v>
      </c>
      <c r="D57" s="72" t="s">
        <v>542</v>
      </c>
      <c r="E57" s="72" t="s">
        <v>543</v>
      </c>
      <c r="F57" s="72" t="s">
        <v>544</v>
      </c>
      <c r="G57" s="72" t="s">
        <v>77</v>
      </c>
      <c r="H57" s="72" t="s">
        <v>534</v>
      </c>
      <c r="I57" s="72" t="s">
        <v>535</v>
      </c>
      <c r="J57" s="72" t="s">
        <v>536</v>
      </c>
      <c r="K57" s="73" t="s">
        <v>541</v>
      </c>
      <c r="L57" s="72">
        <v>-10.6218</v>
      </c>
      <c r="M57" s="72">
        <v>-49.740299999999998</v>
      </c>
      <c r="N57" s="74"/>
      <c r="O57" s="75">
        <v>542411</v>
      </c>
      <c r="P57" s="75">
        <v>20927</v>
      </c>
      <c r="Q57" s="75">
        <v>485930</v>
      </c>
      <c r="R57" s="72">
        <v>50.08</v>
      </c>
      <c r="S57" s="76"/>
      <c r="T57" s="83">
        <v>8156</v>
      </c>
      <c r="U57" s="83">
        <v>525</v>
      </c>
      <c r="V57" s="84">
        <f t="shared" si="0"/>
        <v>6.4369789112309945</v>
      </c>
      <c r="W57" s="83">
        <v>808</v>
      </c>
      <c r="X57" s="74"/>
    </row>
    <row r="58" spans="1:24">
      <c r="A58" s="72" t="s">
        <v>381</v>
      </c>
      <c r="B58" s="72">
        <v>8</v>
      </c>
      <c r="C58" s="72">
        <v>2</v>
      </c>
      <c r="D58" s="72" t="s">
        <v>545</v>
      </c>
      <c r="E58" s="72" t="s">
        <v>546</v>
      </c>
      <c r="F58" s="72" t="s">
        <v>547</v>
      </c>
      <c r="G58" s="72" t="s">
        <v>77</v>
      </c>
      <c r="H58" s="72" t="s">
        <v>534</v>
      </c>
      <c r="I58" s="72" t="s">
        <v>535</v>
      </c>
      <c r="J58" s="72" t="s">
        <v>536</v>
      </c>
      <c r="K58" s="73" t="s">
        <v>541</v>
      </c>
      <c r="L58" s="72">
        <v>-10.6218</v>
      </c>
      <c r="M58" s="72">
        <v>-49.740299999999998</v>
      </c>
      <c r="N58" s="74"/>
      <c r="O58" s="75">
        <v>1986708</v>
      </c>
      <c r="P58" s="75">
        <v>83008</v>
      </c>
      <c r="Q58" s="75">
        <v>1757917</v>
      </c>
      <c r="R58" s="72">
        <v>50.36</v>
      </c>
      <c r="S58" s="76"/>
      <c r="T58" s="83">
        <v>20032</v>
      </c>
      <c r="U58" s="83">
        <v>2446</v>
      </c>
      <c r="V58" s="84">
        <f t="shared" si="0"/>
        <v>12.210463258785943</v>
      </c>
      <c r="W58" s="83">
        <v>3716</v>
      </c>
      <c r="X58" s="74"/>
    </row>
    <row r="59" spans="1:24">
      <c r="A59" s="72" t="s">
        <v>381</v>
      </c>
      <c r="B59" s="72">
        <v>6</v>
      </c>
      <c r="C59" s="72">
        <v>2</v>
      </c>
      <c r="D59" s="72" t="s">
        <v>548</v>
      </c>
      <c r="E59" s="72" t="s">
        <v>549</v>
      </c>
      <c r="F59" s="72" t="s">
        <v>550</v>
      </c>
      <c r="G59" s="72" t="s">
        <v>77</v>
      </c>
      <c r="H59" s="72" t="s">
        <v>534</v>
      </c>
      <c r="I59" s="72" t="s">
        <v>535</v>
      </c>
      <c r="J59" s="72" t="s">
        <v>536</v>
      </c>
      <c r="K59" s="73" t="s">
        <v>551</v>
      </c>
      <c r="L59" s="72">
        <v>-10.6218</v>
      </c>
      <c r="M59" s="72">
        <v>-49.740299999999998</v>
      </c>
      <c r="N59" s="74"/>
      <c r="O59" s="75">
        <v>3486966</v>
      </c>
      <c r="P59" s="75">
        <v>141027</v>
      </c>
      <c r="Q59" s="75">
        <v>3087908</v>
      </c>
      <c r="R59" s="72">
        <v>50.52</v>
      </c>
      <c r="S59" s="76"/>
      <c r="T59" s="83">
        <v>25651</v>
      </c>
      <c r="U59" s="83">
        <v>4045</v>
      </c>
      <c r="V59" s="84">
        <f t="shared" si="0"/>
        <v>15.769365716736189</v>
      </c>
      <c r="W59" s="83">
        <v>6321</v>
      </c>
      <c r="X59" s="74"/>
    </row>
    <row r="60" spans="1:24">
      <c r="A60" s="72" t="s">
        <v>381</v>
      </c>
      <c r="B60" s="72">
        <v>4</v>
      </c>
      <c r="C60" s="72">
        <v>2</v>
      </c>
      <c r="D60" s="72" t="s">
        <v>552</v>
      </c>
      <c r="E60" s="72" t="s">
        <v>553</v>
      </c>
      <c r="F60" s="72" t="s">
        <v>552</v>
      </c>
      <c r="G60" s="72" t="s">
        <v>77</v>
      </c>
      <c r="H60" s="72" t="s">
        <v>534</v>
      </c>
      <c r="I60" s="72" t="s">
        <v>535</v>
      </c>
      <c r="J60" s="72" t="s">
        <v>536</v>
      </c>
      <c r="K60" s="73" t="s">
        <v>541</v>
      </c>
      <c r="L60" s="72">
        <v>-10.6084</v>
      </c>
      <c r="M60" s="72">
        <v>-49.709400000000002</v>
      </c>
      <c r="N60" s="74"/>
      <c r="O60" s="75">
        <v>1628558</v>
      </c>
      <c r="P60" s="75">
        <v>68670</v>
      </c>
      <c r="Q60" s="75">
        <v>1441327</v>
      </c>
      <c r="R60" s="72">
        <v>50.59</v>
      </c>
      <c r="S60" s="76"/>
      <c r="T60" s="83">
        <v>17914</v>
      </c>
      <c r="U60" s="83">
        <v>2099</v>
      </c>
      <c r="V60" s="84">
        <f t="shared" si="0"/>
        <v>11.717092776599308</v>
      </c>
      <c r="W60" s="83">
        <v>3279</v>
      </c>
      <c r="X60" s="74"/>
    </row>
    <row r="61" spans="1:24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3"/>
      <c r="L61" s="72"/>
      <c r="M61" s="72"/>
      <c r="N61" s="74"/>
      <c r="O61" s="75"/>
      <c r="P61" s="75"/>
      <c r="Q61" s="75"/>
      <c r="R61" s="72"/>
      <c r="S61" s="76"/>
      <c r="T61" s="75"/>
      <c r="U61" s="75"/>
      <c r="V61" s="77"/>
      <c r="W61" s="75"/>
      <c r="X61" s="74"/>
    </row>
    <row r="62" spans="1:24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3"/>
      <c r="L62" s="72"/>
      <c r="M62" s="72"/>
      <c r="N62" s="74" t="s">
        <v>303</v>
      </c>
      <c r="O62" s="75">
        <f>AVERAGE(O4:O60)</f>
        <v>1836497.8596491227</v>
      </c>
      <c r="P62" s="75">
        <f t="shared" ref="P62:Q62" si="1">AVERAGE(P4:P60)</f>
        <v>76363.333333333328</v>
      </c>
      <c r="Q62" s="75">
        <f t="shared" si="1"/>
        <v>1625745.2456140351</v>
      </c>
      <c r="R62" s="72"/>
      <c r="S62" s="76"/>
      <c r="T62" s="75">
        <f t="shared" ref="T62:W62" si="2">AVERAGE(T4:T60)</f>
        <v>18027.21052631579</v>
      </c>
      <c r="U62" s="75">
        <f t="shared" si="2"/>
        <v>2131.4561403508774</v>
      </c>
      <c r="V62" s="87">
        <f t="shared" si="2"/>
        <v>10.827318231118873</v>
      </c>
      <c r="W62" s="75">
        <f t="shared" si="2"/>
        <v>3283.1403508771928</v>
      </c>
      <c r="X62" s="76"/>
    </row>
    <row r="63" spans="1:24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3"/>
      <c r="L63" s="72"/>
      <c r="M63" s="72"/>
      <c r="N63" s="74" t="s">
        <v>304</v>
      </c>
      <c r="O63" s="75">
        <f>STDEV(O4:O60)</f>
        <v>1312366.749919212</v>
      </c>
      <c r="P63" s="75">
        <f t="shared" ref="P63:Q63" si="3">STDEV(P4:P60)</f>
        <v>53687.485282995935</v>
      </c>
      <c r="Q63" s="75">
        <f t="shared" si="3"/>
        <v>1155565.059207249</v>
      </c>
      <c r="R63" s="72"/>
      <c r="S63" s="76"/>
      <c r="T63" s="75">
        <f t="shared" ref="T63:W63" si="4">STDEV(T4:T60)</f>
        <v>7468.5836574108434</v>
      </c>
      <c r="U63" s="75">
        <f t="shared" si="4"/>
        <v>1311.5180962502882</v>
      </c>
      <c r="V63" s="87">
        <f t="shared" si="4"/>
        <v>2.8182242573182585</v>
      </c>
      <c r="W63" s="75">
        <f t="shared" si="4"/>
        <v>2031.8907225835997</v>
      </c>
      <c r="X63" s="76"/>
    </row>
    <row r="64" spans="1:2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3"/>
      <c r="L64" s="72"/>
      <c r="M64" s="72"/>
      <c r="N64" s="74" t="s">
        <v>305</v>
      </c>
      <c r="O64" s="75">
        <f>MIN(O4:O60)</f>
        <v>257787</v>
      </c>
      <c r="P64" s="75">
        <f t="shared" ref="P64:Q64" si="5">MIN(P4:P60)</f>
        <v>11016</v>
      </c>
      <c r="Q64" s="75">
        <f t="shared" si="5"/>
        <v>229304</v>
      </c>
      <c r="R64" s="72"/>
      <c r="S64" s="76"/>
      <c r="T64" s="75">
        <f t="shared" ref="T64:W64" si="6">MIN(T4:T60)</f>
        <v>6073</v>
      </c>
      <c r="U64" s="75">
        <f t="shared" si="6"/>
        <v>331</v>
      </c>
      <c r="V64" s="87">
        <f t="shared" si="6"/>
        <v>5.0565230675221509</v>
      </c>
      <c r="W64" s="75">
        <f t="shared" si="6"/>
        <v>524</v>
      </c>
      <c r="X64" s="76"/>
    </row>
    <row r="65" spans="1:24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3"/>
      <c r="L65" s="72"/>
      <c r="M65" s="72"/>
      <c r="N65" s="74" t="s">
        <v>306</v>
      </c>
      <c r="O65" s="75">
        <f>MAX(O4:O60)</f>
        <v>6790078</v>
      </c>
      <c r="P65" s="75">
        <f t="shared" ref="P65:Q65" si="7">MAX(P4:P60)</f>
        <v>262962</v>
      </c>
      <c r="Q65" s="75">
        <f t="shared" si="7"/>
        <v>5965810</v>
      </c>
      <c r="R65" s="72"/>
      <c r="S65" s="76"/>
      <c r="T65" s="75">
        <f t="shared" ref="T65:W65" si="8">MAX(T4:T60)</f>
        <v>37638</v>
      </c>
      <c r="U65" s="75">
        <f t="shared" si="8"/>
        <v>5844</v>
      </c>
      <c r="V65" s="87">
        <f t="shared" si="8"/>
        <v>16.120964822797724</v>
      </c>
      <c r="W65" s="75">
        <f t="shared" si="8"/>
        <v>8908</v>
      </c>
      <c r="X65" s="76"/>
    </row>
    <row r="66" spans="1:24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3"/>
      <c r="L66" s="72"/>
      <c r="M66" s="72"/>
      <c r="N66" s="74" t="s">
        <v>307</v>
      </c>
      <c r="O66" s="75">
        <f>O63/SQRT(57)</f>
        <v>173827.22246042846</v>
      </c>
      <c r="P66" s="75">
        <f t="shared" ref="P66:W66" si="9">P63/SQRT(57)</f>
        <v>7111.0811426781456</v>
      </c>
      <c r="Q66" s="75">
        <f t="shared" si="9"/>
        <v>153058.33116137845</v>
      </c>
      <c r="R66" s="72"/>
      <c r="S66" s="76"/>
      <c r="T66" s="75">
        <f t="shared" si="9"/>
        <v>989.23807156878502</v>
      </c>
      <c r="U66" s="75">
        <f t="shared" si="9"/>
        <v>173.71481553598531</v>
      </c>
      <c r="V66" s="87">
        <f t="shared" si="9"/>
        <v>0.37328292182836353</v>
      </c>
      <c r="W66" s="75">
        <f t="shared" si="9"/>
        <v>269.13050080822501</v>
      </c>
      <c r="X66" s="74"/>
    </row>
    <row r="67" spans="1:24">
      <c r="V67" s="71"/>
    </row>
  </sheetData>
  <mergeCells count="1">
    <mergeCell ref="A1:W1"/>
  </mergeCell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C37E-6335-4B6F-B632-C935BA05D159}">
  <dimension ref="A1:W209"/>
  <sheetViews>
    <sheetView workbookViewId="0">
      <pane ySplit="1" topLeftCell="A41" activePane="bottomLeft" state="frozen"/>
      <selection pane="bottomLeft" activeCell="A191" sqref="A1:I191"/>
    </sheetView>
  </sheetViews>
  <sheetFormatPr defaultRowHeight="13.5"/>
  <cols>
    <col min="1" max="1" width="10.3125" style="8" bestFit="1" customWidth="1"/>
    <col min="2" max="2" width="9" style="8"/>
    <col min="3" max="3" width="12.4375" style="8" bestFit="1" customWidth="1"/>
    <col min="4" max="4" width="17.75" style="8" bestFit="1" customWidth="1"/>
    <col min="5" max="5" width="9" style="8"/>
    <col min="6" max="6" width="10.3125" style="8" bestFit="1" customWidth="1"/>
    <col min="7" max="8" width="9" style="8"/>
    <col min="9" max="9" width="12.6875" style="8" bestFit="1" customWidth="1"/>
    <col min="10" max="10" width="12.6875" style="8" customWidth="1"/>
    <col min="11" max="11" width="12.6875" style="48" customWidth="1"/>
    <col min="12" max="13" width="12.6875" style="8" customWidth="1"/>
    <col min="14" max="256" width="9" style="8"/>
    <col min="257" max="257" width="10.3125" style="8" bestFit="1" customWidth="1"/>
    <col min="258" max="258" width="9" style="8"/>
    <col min="259" max="259" width="12.4375" style="8" bestFit="1" customWidth="1"/>
    <col min="260" max="260" width="17.75" style="8" bestFit="1" customWidth="1"/>
    <col min="261" max="261" width="9" style="8"/>
    <col min="262" max="262" width="10.3125" style="8" bestFit="1" customWidth="1"/>
    <col min="263" max="264" width="9" style="8"/>
    <col min="265" max="265" width="12.6875" style="8" bestFit="1" customWidth="1"/>
    <col min="266" max="269" width="12.6875" style="8" customWidth="1"/>
    <col min="270" max="512" width="9" style="8"/>
    <col min="513" max="513" width="10.3125" style="8" bestFit="1" customWidth="1"/>
    <col min="514" max="514" width="9" style="8"/>
    <col min="515" max="515" width="12.4375" style="8" bestFit="1" customWidth="1"/>
    <col min="516" max="516" width="17.75" style="8" bestFit="1" customWidth="1"/>
    <col min="517" max="517" width="9" style="8"/>
    <col min="518" max="518" width="10.3125" style="8" bestFit="1" customWidth="1"/>
    <col min="519" max="520" width="9" style="8"/>
    <col min="521" max="521" width="12.6875" style="8" bestFit="1" customWidth="1"/>
    <col min="522" max="525" width="12.6875" style="8" customWidth="1"/>
    <col min="526" max="768" width="9" style="8"/>
    <col min="769" max="769" width="10.3125" style="8" bestFit="1" customWidth="1"/>
    <col min="770" max="770" width="9" style="8"/>
    <col min="771" max="771" width="12.4375" style="8" bestFit="1" customWidth="1"/>
    <col min="772" max="772" width="17.75" style="8" bestFit="1" customWidth="1"/>
    <col min="773" max="773" width="9" style="8"/>
    <col min="774" max="774" width="10.3125" style="8" bestFit="1" customWidth="1"/>
    <col min="775" max="776" width="9" style="8"/>
    <col min="777" max="777" width="12.6875" style="8" bestFit="1" customWidth="1"/>
    <col min="778" max="781" width="12.6875" style="8" customWidth="1"/>
    <col min="782" max="1024" width="9" style="8"/>
    <col min="1025" max="1025" width="10.3125" style="8" bestFit="1" customWidth="1"/>
    <col min="1026" max="1026" width="9" style="8"/>
    <col min="1027" max="1027" width="12.4375" style="8" bestFit="1" customWidth="1"/>
    <col min="1028" max="1028" width="17.75" style="8" bestFit="1" customWidth="1"/>
    <col min="1029" max="1029" width="9" style="8"/>
    <col min="1030" max="1030" width="10.3125" style="8" bestFit="1" customWidth="1"/>
    <col min="1031" max="1032" width="9" style="8"/>
    <col min="1033" max="1033" width="12.6875" style="8" bestFit="1" customWidth="1"/>
    <col min="1034" max="1037" width="12.6875" style="8" customWidth="1"/>
    <col min="1038" max="1280" width="9" style="8"/>
    <col min="1281" max="1281" width="10.3125" style="8" bestFit="1" customWidth="1"/>
    <col min="1282" max="1282" width="9" style="8"/>
    <col min="1283" max="1283" width="12.4375" style="8" bestFit="1" customWidth="1"/>
    <col min="1284" max="1284" width="17.75" style="8" bestFit="1" customWidth="1"/>
    <col min="1285" max="1285" width="9" style="8"/>
    <col min="1286" max="1286" width="10.3125" style="8" bestFit="1" customWidth="1"/>
    <col min="1287" max="1288" width="9" style="8"/>
    <col min="1289" max="1289" width="12.6875" style="8" bestFit="1" customWidth="1"/>
    <col min="1290" max="1293" width="12.6875" style="8" customWidth="1"/>
    <col min="1294" max="1536" width="9" style="8"/>
    <col min="1537" max="1537" width="10.3125" style="8" bestFit="1" customWidth="1"/>
    <col min="1538" max="1538" width="9" style="8"/>
    <col min="1539" max="1539" width="12.4375" style="8" bestFit="1" customWidth="1"/>
    <col min="1540" max="1540" width="17.75" style="8" bestFit="1" customWidth="1"/>
    <col min="1541" max="1541" width="9" style="8"/>
    <col min="1542" max="1542" width="10.3125" style="8" bestFit="1" customWidth="1"/>
    <col min="1543" max="1544" width="9" style="8"/>
    <col min="1545" max="1545" width="12.6875" style="8" bestFit="1" customWidth="1"/>
    <col min="1546" max="1549" width="12.6875" style="8" customWidth="1"/>
    <col min="1550" max="1792" width="9" style="8"/>
    <col min="1793" max="1793" width="10.3125" style="8" bestFit="1" customWidth="1"/>
    <col min="1794" max="1794" width="9" style="8"/>
    <col min="1795" max="1795" width="12.4375" style="8" bestFit="1" customWidth="1"/>
    <col min="1796" max="1796" width="17.75" style="8" bestFit="1" customWidth="1"/>
    <col min="1797" max="1797" width="9" style="8"/>
    <col min="1798" max="1798" width="10.3125" style="8" bestFit="1" customWidth="1"/>
    <col min="1799" max="1800" width="9" style="8"/>
    <col min="1801" max="1801" width="12.6875" style="8" bestFit="1" customWidth="1"/>
    <col min="1802" max="1805" width="12.6875" style="8" customWidth="1"/>
    <col min="1806" max="2048" width="9" style="8"/>
    <col min="2049" max="2049" width="10.3125" style="8" bestFit="1" customWidth="1"/>
    <col min="2050" max="2050" width="9" style="8"/>
    <col min="2051" max="2051" width="12.4375" style="8" bestFit="1" customWidth="1"/>
    <col min="2052" max="2052" width="17.75" style="8" bestFit="1" customWidth="1"/>
    <col min="2053" max="2053" width="9" style="8"/>
    <col min="2054" max="2054" width="10.3125" style="8" bestFit="1" customWidth="1"/>
    <col min="2055" max="2056" width="9" style="8"/>
    <col min="2057" max="2057" width="12.6875" style="8" bestFit="1" customWidth="1"/>
    <col min="2058" max="2061" width="12.6875" style="8" customWidth="1"/>
    <col min="2062" max="2304" width="9" style="8"/>
    <col min="2305" max="2305" width="10.3125" style="8" bestFit="1" customWidth="1"/>
    <col min="2306" max="2306" width="9" style="8"/>
    <col min="2307" max="2307" width="12.4375" style="8" bestFit="1" customWidth="1"/>
    <col min="2308" max="2308" width="17.75" style="8" bestFit="1" customWidth="1"/>
    <col min="2309" max="2309" width="9" style="8"/>
    <col min="2310" max="2310" width="10.3125" style="8" bestFit="1" customWidth="1"/>
    <col min="2311" max="2312" width="9" style="8"/>
    <col min="2313" max="2313" width="12.6875" style="8" bestFit="1" customWidth="1"/>
    <col min="2314" max="2317" width="12.6875" style="8" customWidth="1"/>
    <col min="2318" max="2560" width="9" style="8"/>
    <col min="2561" max="2561" width="10.3125" style="8" bestFit="1" customWidth="1"/>
    <col min="2562" max="2562" width="9" style="8"/>
    <col min="2563" max="2563" width="12.4375" style="8" bestFit="1" customWidth="1"/>
    <col min="2564" max="2564" width="17.75" style="8" bestFit="1" customWidth="1"/>
    <col min="2565" max="2565" width="9" style="8"/>
    <col min="2566" max="2566" width="10.3125" style="8" bestFit="1" customWidth="1"/>
    <col min="2567" max="2568" width="9" style="8"/>
    <col min="2569" max="2569" width="12.6875" style="8" bestFit="1" customWidth="1"/>
    <col min="2570" max="2573" width="12.6875" style="8" customWidth="1"/>
    <col min="2574" max="2816" width="9" style="8"/>
    <col min="2817" max="2817" width="10.3125" style="8" bestFit="1" customWidth="1"/>
    <col min="2818" max="2818" width="9" style="8"/>
    <col min="2819" max="2819" width="12.4375" style="8" bestFit="1" customWidth="1"/>
    <col min="2820" max="2820" width="17.75" style="8" bestFit="1" customWidth="1"/>
    <col min="2821" max="2821" width="9" style="8"/>
    <col min="2822" max="2822" width="10.3125" style="8" bestFit="1" customWidth="1"/>
    <col min="2823" max="2824" width="9" style="8"/>
    <col min="2825" max="2825" width="12.6875" style="8" bestFit="1" customWidth="1"/>
    <col min="2826" max="2829" width="12.6875" style="8" customWidth="1"/>
    <col min="2830" max="3072" width="9" style="8"/>
    <col min="3073" max="3073" width="10.3125" style="8" bestFit="1" customWidth="1"/>
    <col min="3074" max="3074" width="9" style="8"/>
    <col min="3075" max="3075" width="12.4375" style="8" bestFit="1" customWidth="1"/>
    <col min="3076" max="3076" width="17.75" style="8" bestFit="1" customWidth="1"/>
    <col min="3077" max="3077" width="9" style="8"/>
    <col min="3078" max="3078" width="10.3125" style="8" bestFit="1" customWidth="1"/>
    <col min="3079" max="3080" width="9" style="8"/>
    <col min="3081" max="3081" width="12.6875" style="8" bestFit="1" customWidth="1"/>
    <col min="3082" max="3085" width="12.6875" style="8" customWidth="1"/>
    <col min="3086" max="3328" width="9" style="8"/>
    <col min="3329" max="3329" width="10.3125" style="8" bestFit="1" customWidth="1"/>
    <col min="3330" max="3330" width="9" style="8"/>
    <col min="3331" max="3331" width="12.4375" style="8" bestFit="1" customWidth="1"/>
    <col min="3332" max="3332" width="17.75" style="8" bestFit="1" customWidth="1"/>
    <col min="3333" max="3333" width="9" style="8"/>
    <col min="3334" max="3334" width="10.3125" style="8" bestFit="1" customWidth="1"/>
    <col min="3335" max="3336" width="9" style="8"/>
    <col min="3337" max="3337" width="12.6875" style="8" bestFit="1" customWidth="1"/>
    <col min="3338" max="3341" width="12.6875" style="8" customWidth="1"/>
    <col min="3342" max="3584" width="9" style="8"/>
    <col min="3585" max="3585" width="10.3125" style="8" bestFit="1" customWidth="1"/>
    <col min="3586" max="3586" width="9" style="8"/>
    <col min="3587" max="3587" width="12.4375" style="8" bestFit="1" customWidth="1"/>
    <col min="3588" max="3588" width="17.75" style="8" bestFit="1" customWidth="1"/>
    <col min="3589" max="3589" width="9" style="8"/>
    <col min="3590" max="3590" width="10.3125" style="8" bestFit="1" customWidth="1"/>
    <col min="3591" max="3592" width="9" style="8"/>
    <col min="3593" max="3593" width="12.6875" style="8" bestFit="1" customWidth="1"/>
    <col min="3594" max="3597" width="12.6875" style="8" customWidth="1"/>
    <col min="3598" max="3840" width="9" style="8"/>
    <col min="3841" max="3841" width="10.3125" style="8" bestFit="1" customWidth="1"/>
    <col min="3842" max="3842" width="9" style="8"/>
    <col min="3843" max="3843" width="12.4375" style="8" bestFit="1" customWidth="1"/>
    <col min="3844" max="3844" width="17.75" style="8" bestFit="1" customWidth="1"/>
    <col min="3845" max="3845" width="9" style="8"/>
    <col min="3846" max="3846" width="10.3125" style="8" bestFit="1" customWidth="1"/>
    <col min="3847" max="3848" width="9" style="8"/>
    <col min="3849" max="3849" width="12.6875" style="8" bestFit="1" customWidth="1"/>
    <col min="3850" max="3853" width="12.6875" style="8" customWidth="1"/>
    <col min="3854" max="4096" width="9" style="8"/>
    <col min="4097" max="4097" width="10.3125" style="8" bestFit="1" customWidth="1"/>
    <col min="4098" max="4098" width="9" style="8"/>
    <col min="4099" max="4099" width="12.4375" style="8" bestFit="1" customWidth="1"/>
    <col min="4100" max="4100" width="17.75" style="8" bestFit="1" customWidth="1"/>
    <col min="4101" max="4101" width="9" style="8"/>
    <col min="4102" max="4102" width="10.3125" style="8" bestFit="1" customWidth="1"/>
    <col min="4103" max="4104" width="9" style="8"/>
    <col min="4105" max="4105" width="12.6875" style="8" bestFit="1" customWidth="1"/>
    <col min="4106" max="4109" width="12.6875" style="8" customWidth="1"/>
    <col min="4110" max="4352" width="9" style="8"/>
    <col min="4353" max="4353" width="10.3125" style="8" bestFit="1" customWidth="1"/>
    <col min="4354" max="4354" width="9" style="8"/>
    <col min="4355" max="4355" width="12.4375" style="8" bestFit="1" customWidth="1"/>
    <col min="4356" max="4356" width="17.75" style="8" bestFit="1" customWidth="1"/>
    <col min="4357" max="4357" width="9" style="8"/>
    <col min="4358" max="4358" width="10.3125" style="8" bestFit="1" customWidth="1"/>
    <col min="4359" max="4360" width="9" style="8"/>
    <col min="4361" max="4361" width="12.6875" style="8" bestFit="1" customWidth="1"/>
    <col min="4362" max="4365" width="12.6875" style="8" customWidth="1"/>
    <col min="4366" max="4608" width="9" style="8"/>
    <col min="4609" max="4609" width="10.3125" style="8" bestFit="1" customWidth="1"/>
    <col min="4610" max="4610" width="9" style="8"/>
    <col min="4611" max="4611" width="12.4375" style="8" bestFit="1" customWidth="1"/>
    <col min="4612" max="4612" width="17.75" style="8" bestFit="1" customWidth="1"/>
    <col min="4613" max="4613" width="9" style="8"/>
    <col min="4614" max="4614" width="10.3125" style="8" bestFit="1" customWidth="1"/>
    <col min="4615" max="4616" width="9" style="8"/>
    <col min="4617" max="4617" width="12.6875" style="8" bestFit="1" customWidth="1"/>
    <col min="4618" max="4621" width="12.6875" style="8" customWidth="1"/>
    <col min="4622" max="4864" width="9" style="8"/>
    <col min="4865" max="4865" width="10.3125" style="8" bestFit="1" customWidth="1"/>
    <col min="4866" max="4866" width="9" style="8"/>
    <col min="4867" max="4867" width="12.4375" style="8" bestFit="1" customWidth="1"/>
    <col min="4868" max="4868" width="17.75" style="8" bestFit="1" customWidth="1"/>
    <col min="4869" max="4869" width="9" style="8"/>
    <col min="4870" max="4870" width="10.3125" style="8" bestFit="1" customWidth="1"/>
    <col min="4871" max="4872" width="9" style="8"/>
    <col min="4873" max="4873" width="12.6875" style="8" bestFit="1" customWidth="1"/>
    <col min="4874" max="4877" width="12.6875" style="8" customWidth="1"/>
    <col min="4878" max="5120" width="9" style="8"/>
    <col min="5121" max="5121" width="10.3125" style="8" bestFit="1" customWidth="1"/>
    <col min="5122" max="5122" width="9" style="8"/>
    <col min="5123" max="5123" width="12.4375" style="8" bestFit="1" customWidth="1"/>
    <col min="5124" max="5124" width="17.75" style="8" bestFit="1" customWidth="1"/>
    <col min="5125" max="5125" width="9" style="8"/>
    <col min="5126" max="5126" width="10.3125" style="8" bestFit="1" customWidth="1"/>
    <col min="5127" max="5128" width="9" style="8"/>
    <col min="5129" max="5129" width="12.6875" style="8" bestFit="1" customWidth="1"/>
    <col min="5130" max="5133" width="12.6875" style="8" customWidth="1"/>
    <col min="5134" max="5376" width="9" style="8"/>
    <col min="5377" max="5377" width="10.3125" style="8" bestFit="1" customWidth="1"/>
    <col min="5378" max="5378" width="9" style="8"/>
    <col min="5379" max="5379" width="12.4375" style="8" bestFit="1" customWidth="1"/>
    <col min="5380" max="5380" width="17.75" style="8" bestFit="1" customWidth="1"/>
    <col min="5381" max="5381" width="9" style="8"/>
    <col min="5382" max="5382" width="10.3125" style="8" bestFit="1" customWidth="1"/>
    <col min="5383" max="5384" width="9" style="8"/>
    <col min="5385" max="5385" width="12.6875" style="8" bestFit="1" customWidth="1"/>
    <col min="5386" max="5389" width="12.6875" style="8" customWidth="1"/>
    <col min="5390" max="5632" width="9" style="8"/>
    <col min="5633" max="5633" width="10.3125" style="8" bestFit="1" customWidth="1"/>
    <col min="5634" max="5634" width="9" style="8"/>
    <col min="5635" max="5635" width="12.4375" style="8" bestFit="1" customWidth="1"/>
    <col min="5636" max="5636" width="17.75" style="8" bestFit="1" customWidth="1"/>
    <col min="5637" max="5637" width="9" style="8"/>
    <col min="5638" max="5638" width="10.3125" style="8" bestFit="1" customWidth="1"/>
    <col min="5639" max="5640" width="9" style="8"/>
    <col min="5641" max="5641" width="12.6875" style="8" bestFit="1" customWidth="1"/>
    <col min="5642" max="5645" width="12.6875" style="8" customWidth="1"/>
    <col min="5646" max="5888" width="9" style="8"/>
    <col min="5889" max="5889" width="10.3125" style="8" bestFit="1" customWidth="1"/>
    <col min="5890" max="5890" width="9" style="8"/>
    <col min="5891" max="5891" width="12.4375" style="8" bestFit="1" customWidth="1"/>
    <col min="5892" max="5892" width="17.75" style="8" bestFit="1" customWidth="1"/>
    <col min="5893" max="5893" width="9" style="8"/>
    <col min="5894" max="5894" width="10.3125" style="8" bestFit="1" customWidth="1"/>
    <col min="5895" max="5896" width="9" style="8"/>
    <col min="5897" max="5897" width="12.6875" style="8" bestFit="1" customWidth="1"/>
    <col min="5898" max="5901" width="12.6875" style="8" customWidth="1"/>
    <col min="5902" max="6144" width="9" style="8"/>
    <col min="6145" max="6145" width="10.3125" style="8" bestFit="1" customWidth="1"/>
    <col min="6146" max="6146" width="9" style="8"/>
    <col min="6147" max="6147" width="12.4375" style="8" bestFit="1" customWidth="1"/>
    <col min="6148" max="6148" width="17.75" style="8" bestFit="1" customWidth="1"/>
    <col min="6149" max="6149" width="9" style="8"/>
    <col min="6150" max="6150" width="10.3125" style="8" bestFit="1" customWidth="1"/>
    <col min="6151" max="6152" width="9" style="8"/>
    <col min="6153" max="6153" width="12.6875" style="8" bestFit="1" customWidth="1"/>
    <col min="6154" max="6157" width="12.6875" style="8" customWidth="1"/>
    <col min="6158" max="6400" width="9" style="8"/>
    <col min="6401" max="6401" width="10.3125" style="8" bestFit="1" customWidth="1"/>
    <col min="6402" max="6402" width="9" style="8"/>
    <col min="6403" max="6403" width="12.4375" style="8" bestFit="1" customWidth="1"/>
    <col min="6404" max="6404" width="17.75" style="8" bestFit="1" customWidth="1"/>
    <col min="6405" max="6405" width="9" style="8"/>
    <col min="6406" max="6406" width="10.3125" style="8" bestFit="1" customWidth="1"/>
    <col min="6407" max="6408" width="9" style="8"/>
    <col min="6409" max="6409" width="12.6875" style="8" bestFit="1" customWidth="1"/>
    <col min="6410" max="6413" width="12.6875" style="8" customWidth="1"/>
    <col min="6414" max="6656" width="9" style="8"/>
    <col min="6657" max="6657" width="10.3125" style="8" bestFit="1" customWidth="1"/>
    <col min="6658" max="6658" width="9" style="8"/>
    <col min="6659" max="6659" width="12.4375" style="8" bestFit="1" customWidth="1"/>
    <col min="6660" max="6660" width="17.75" style="8" bestFit="1" customWidth="1"/>
    <col min="6661" max="6661" width="9" style="8"/>
    <col min="6662" max="6662" width="10.3125" style="8" bestFit="1" customWidth="1"/>
    <col min="6663" max="6664" width="9" style="8"/>
    <col min="6665" max="6665" width="12.6875" style="8" bestFit="1" customWidth="1"/>
    <col min="6666" max="6669" width="12.6875" style="8" customWidth="1"/>
    <col min="6670" max="6912" width="9" style="8"/>
    <col min="6913" max="6913" width="10.3125" style="8" bestFit="1" customWidth="1"/>
    <col min="6914" max="6914" width="9" style="8"/>
    <col min="6915" max="6915" width="12.4375" style="8" bestFit="1" customWidth="1"/>
    <col min="6916" max="6916" width="17.75" style="8" bestFit="1" customWidth="1"/>
    <col min="6917" max="6917" width="9" style="8"/>
    <col min="6918" max="6918" width="10.3125" style="8" bestFit="1" customWidth="1"/>
    <col min="6919" max="6920" width="9" style="8"/>
    <col min="6921" max="6921" width="12.6875" style="8" bestFit="1" customWidth="1"/>
    <col min="6922" max="6925" width="12.6875" style="8" customWidth="1"/>
    <col min="6926" max="7168" width="9" style="8"/>
    <col min="7169" max="7169" width="10.3125" style="8" bestFit="1" customWidth="1"/>
    <col min="7170" max="7170" width="9" style="8"/>
    <col min="7171" max="7171" width="12.4375" style="8" bestFit="1" customWidth="1"/>
    <col min="7172" max="7172" width="17.75" style="8" bestFit="1" customWidth="1"/>
    <col min="7173" max="7173" width="9" style="8"/>
    <col min="7174" max="7174" width="10.3125" style="8" bestFit="1" customWidth="1"/>
    <col min="7175" max="7176" width="9" style="8"/>
    <col min="7177" max="7177" width="12.6875" style="8" bestFit="1" customWidth="1"/>
    <col min="7178" max="7181" width="12.6875" style="8" customWidth="1"/>
    <col min="7182" max="7424" width="9" style="8"/>
    <col min="7425" max="7425" width="10.3125" style="8" bestFit="1" customWidth="1"/>
    <col min="7426" max="7426" width="9" style="8"/>
    <col min="7427" max="7427" width="12.4375" style="8" bestFit="1" customWidth="1"/>
    <col min="7428" max="7428" width="17.75" style="8" bestFit="1" customWidth="1"/>
    <col min="7429" max="7429" width="9" style="8"/>
    <col min="7430" max="7430" width="10.3125" style="8" bestFit="1" customWidth="1"/>
    <col min="7431" max="7432" width="9" style="8"/>
    <col min="7433" max="7433" width="12.6875" style="8" bestFit="1" customWidth="1"/>
    <col min="7434" max="7437" width="12.6875" style="8" customWidth="1"/>
    <col min="7438" max="7680" width="9" style="8"/>
    <col min="7681" max="7681" width="10.3125" style="8" bestFit="1" customWidth="1"/>
    <col min="7682" max="7682" width="9" style="8"/>
    <col min="7683" max="7683" width="12.4375" style="8" bestFit="1" customWidth="1"/>
    <col min="7684" max="7684" width="17.75" style="8" bestFit="1" customWidth="1"/>
    <col min="7685" max="7685" width="9" style="8"/>
    <col min="7686" max="7686" width="10.3125" style="8" bestFit="1" customWidth="1"/>
    <col min="7687" max="7688" width="9" style="8"/>
    <col min="7689" max="7689" width="12.6875" style="8" bestFit="1" customWidth="1"/>
    <col min="7690" max="7693" width="12.6875" style="8" customWidth="1"/>
    <col min="7694" max="7936" width="9" style="8"/>
    <col min="7937" max="7937" width="10.3125" style="8" bestFit="1" customWidth="1"/>
    <col min="7938" max="7938" width="9" style="8"/>
    <col min="7939" max="7939" width="12.4375" style="8" bestFit="1" customWidth="1"/>
    <col min="7940" max="7940" width="17.75" style="8" bestFit="1" customWidth="1"/>
    <col min="7941" max="7941" width="9" style="8"/>
    <col min="7942" max="7942" width="10.3125" style="8" bestFit="1" customWidth="1"/>
    <col min="7943" max="7944" width="9" style="8"/>
    <col min="7945" max="7945" width="12.6875" style="8" bestFit="1" customWidth="1"/>
    <col min="7946" max="7949" width="12.6875" style="8" customWidth="1"/>
    <col min="7950" max="8192" width="9" style="8"/>
    <col min="8193" max="8193" width="10.3125" style="8" bestFit="1" customWidth="1"/>
    <col min="8194" max="8194" width="9" style="8"/>
    <col min="8195" max="8195" width="12.4375" style="8" bestFit="1" customWidth="1"/>
    <col min="8196" max="8196" width="17.75" style="8" bestFit="1" customWidth="1"/>
    <col min="8197" max="8197" width="9" style="8"/>
    <col min="8198" max="8198" width="10.3125" style="8" bestFit="1" customWidth="1"/>
    <col min="8199" max="8200" width="9" style="8"/>
    <col min="8201" max="8201" width="12.6875" style="8" bestFit="1" customWidth="1"/>
    <col min="8202" max="8205" width="12.6875" style="8" customWidth="1"/>
    <col min="8206" max="8448" width="9" style="8"/>
    <col min="8449" max="8449" width="10.3125" style="8" bestFit="1" customWidth="1"/>
    <col min="8450" max="8450" width="9" style="8"/>
    <col min="8451" max="8451" width="12.4375" style="8" bestFit="1" customWidth="1"/>
    <col min="8452" max="8452" width="17.75" style="8" bestFit="1" customWidth="1"/>
    <col min="8453" max="8453" width="9" style="8"/>
    <col min="8454" max="8454" width="10.3125" style="8" bestFit="1" customWidth="1"/>
    <col min="8455" max="8456" width="9" style="8"/>
    <col min="8457" max="8457" width="12.6875" style="8" bestFit="1" customWidth="1"/>
    <col min="8458" max="8461" width="12.6875" style="8" customWidth="1"/>
    <col min="8462" max="8704" width="9" style="8"/>
    <col min="8705" max="8705" width="10.3125" style="8" bestFit="1" customWidth="1"/>
    <col min="8706" max="8706" width="9" style="8"/>
    <col min="8707" max="8707" width="12.4375" style="8" bestFit="1" customWidth="1"/>
    <col min="8708" max="8708" width="17.75" style="8" bestFit="1" customWidth="1"/>
    <col min="8709" max="8709" width="9" style="8"/>
    <col min="8710" max="8710" width="10.3125" style="8" bestFit="1" customWidth="1"/>
    <col min="8711" max="8712" width="9" style="8"/>
    <col min="8713" max="8713" width="12.6875" style="8" bestFit="1" customWidth="1"/>
    <col min="8714" max="8717" width="12.6875" style="8" customWidth="1"/>
    <col min="8718" max="8960" width="9" style="8"/>
    <col min="8961" max="8961" width="10.3125" style="8" bestFit="1" customWidth="1"/>
    <col min="8962" max="8962" width="9" style="8"/>
    <col min="8963" max="8963" width="12.4375" style="8" bestFit="1" customWidth="1"/>
    <col min="8964" max="8964" width="17.75" style="8" bestFit="1" customWidth="1"/>
    <col min="8965" max="8965" width="9" style="8"/>
    <col min="8966" max="8966" width="10.3125" style="8" bestFit="1" customWidth="1"/>
    <col min="8967" max="8968" width="9" style="8"/>
    <col min="8969" max="8969" width="12.6875" style="8" bestFit="1" customWidth="1"/>
    <col min="8970" max="8973" width="12.6875" style="8" customWidth="1"/>
    <col min="8974" max="9216" width="9" style="8"/>
    <col min="9217" max="9217" width="10.3125" style="8" bestFit="1" customWidth="1"/>
    <col min="9218" max="9218" width="9" style="8"/>
    <col min="9219" max="9219" width="12.4375" style="8" bestFit="1" customWidth="1"/>
    <col min="9220" max="9220" width="17.75" style="8" bestFit="1" customWidth="1"/>
    <col min="9221" max="9221" width="9" style="8"/>
    <col min="9222" max="9222" width="10.3125" style="8" bestFit="1" customWidth="1"/>
    <col min="9223" max="9224" width="9" style="8"/>
    <col min="9225" max="9225" width="12.6875" style="8" bestFit="1" customWidth="1"/>
    <col min="9226" max="9229" width="12.6875" style="8" customWidth="1"/>
    <col min="9230" max="9472" width="9" style="8"/>
    <col min="9473" max="9473" width="10.3125" style="8" bestFit="1" customWidth="1"/>
    <col min="9474" max="9474" width="9" style="8"/>
    <col min="9475" max="9475" width="12.4375" style="8" bestFit="1" customWidth="1"/>
    <col min="9476" max="9476" width="17.75" style="8" bestFit="1" customWidth="1"/>
    <col min="9477" max="9477" width="9" style="8"/>
    <col min="9478" max="9478" width="10.3125" style="8" bestFit="1" customWidth="1"/>
    <col min="9479" max="9480" width="9" style="8"/>
    <col min="9481" max="9481" width="12.6875" style="8" bestFit="1" customWidth="1"/>
    <col min="9482" max="9485" width="12.6875" style="8" customWidth="1"/>
    <col min="9486" max="9728" width="9" style="8"/>
    <col min="9729" max="9729" width="10.3125" style="8" bestFit="1" customWidth="1"/>
    <col min="9730" max="9730" width="9" style="8"/>
    <col min="9731" max="9731" width="12.4375" style="8" bestFit="1" customWidth="1"/>
    <col min="9732" max="9732" width="17.75" style="8" bestFit="1" customWidth="1"/>
    <col min="9733" max="9733" width="9" style="8"/>
    <col min="9734" max="9734" width="10.3125" style="8" bestFit="1" customWidth="1"/>
    <col min="9735" max="9736" width="9" style="8"/>
    <col min="9737" max="9737" width="12.6875" style="8" bestFit="1" customWidth="1"/>
    <col min="9738" max="9741" width="12.6875" style="8" customWidth="1"/>
    <col min="9742" max="9984" width="9" style="8"/>
    <col min="9985" max="9985" width="10.3125" style="8" bestFit="1" customWidth="1"/>
    <col min="9986" max="9986" width="9" style="8"/>
    <col min="9987" max="9987" width="12.4375" style="8" bestFit="1" customWidth="1"/>
    <col min="9988" max="9988" width="17.75" style="8" bestFit="1" customWidth="1"/>
    <col min="9989" max="9989" width="9" style="8"/>
    <col min="9990" max="9990" width="10.3125" style="8" bestFit="1" customWidth="1"/>
    <col min="9991" max="9992" width="9" style="8"/>
    <col min="9993" max="9993" width="12.6875" style="8" bestFit="1" customWidth="1"/>
    <col min="9994" max="9997" width="12.6875" style="8" customWidth="1"/>
    <col min="9998" max="10240" width="9" style="8"/>
    <col min="10241" max="10241" width="10.3125" style="8" bestFit="1" customWidth="1"/>
    <col min="10242" max="10242" width="9" style="8"/>
    <col min="10243" max="10243" width="12.4375" style="8" bestFit="1" customWidth="1"/>
    <col min="10244" max="10244" width="17.75" style="8" bestFit="1" customWidth="1"/>
    <col min="10245" max="10245" width="9" style="8"/>
    <col min="10246" max="10246" width="10.3125" style="8" bestFit="1" customWidth="1"/>
    <col min="10247" max="10248" width="9" style="8"/>
    <col min="10249" max="10249" width="12.6875" style="8" bestFit="1" customWidth="1"/>
    <col min="10250" max="10253" width="12.6875" style="8" customWidth="1"/>
    <col min="10254" max="10496" width="9" style="8"/>
    <col min="10497" max="10497" width="10.3125" style="8" bestFit="1" customWidth="1"/>
    <col min="10498" max="10498" width="9" style="8"/>
    <col min="10499" max="10499" width="12.4375" style="8" bestFit="1" customWidth="1"/>
    <col min="10500" max="10500" width="17.75" style="8" bestFit="1" customWidth="1"/>
    <col min="10501" max="10501" width="9" style="8"/>
    <col min="10502" max="10502" width="10.3125" style="8" bestFit="1" customWidth="1"/>
    <col min="10503" max="10504" width="9" style="8"/>
    <col min="10505" max="10505" width="12.6875" style="8" bestFit="1" customWidth="1"/>
    <col min="10506" max="10509" width="12.6875" style="8" customWidth="1"/>
    <col min="10510" max="10752" width="9" style="8"/>
    <col min="10753" max="10753" width="10.3125" style="8" bestFit="1" customWidth="1"/>
    <col min="10754" max="10754" width="9" style="8"/>
    <col min="10755" max="10755" width="12.4375" style="8" bestFit="1" customWidth="1"/>
    <col min="10756" max="10756" width="17.75" style="8" bestFit="1" customWidth="1"/>
    <col min="10757" max="10757" width="9" style="8"/>
    <col min="10758" max="10758" width="10.3125" style="8" bestFit="1" customWidth="1"/>
    <col min="10759" max="10760" width="9" style="8"/>
    <col min="10761" max="10761" width="12.6875" style="8" bestFit="1" customWidth="1"/>
    <col min="10762" max="10765" width="12.6875" style="8" customWidth="1"/>
    <col min="10766" max="11008" width="9" style="8"/>
    <col min="11009" max="11009" width="10.3125" style="8" bestFit="1" customWidth="1"/>
    <col min="11010" max="11010" width="9" style="8"/>
    <col min="11011" max="11011" width="12.4375" style="8" bestFit="1" customWidth="1"/>
    <col min="11012" max="11012" width="17.75" style="8" bestFit="1" customWidth="1"/>
    <col min="11013" max="11013" width="9" style="8"/>
    <col min="11014" max="11014" width="10.3125" style="8" bestFit="1" customWidth="1"/>
    <col min="11015" max="11016" width="9" style="8"/>
    <col min="11017" max="11017" width="12.6875" style="8" bestFit="1" customWidth="1"/>
    <col min="11018" max="11021" width="12.6875" style="8" customWidth="1"/>
    <col min="11022" max="11264" width="9" style="8"/>
    <col min="11265" max="11265" width="10.3125" style="8" bestFit="1" customWidth="1"/>
    <col min="11266" max="11266" width="9" style="8"/>
    <col min="11267" max="11267" width="12.4375" style="8" bestFit="1" customWidth="1"/>
    <col min="11268" max="11268" width="17.75" style="8" bestFit="1" customWidth="1"/>
    <col min="11269" max="11269" width="9" style="8"/>
    <col min="11270" max="11270" width="10.3125" style="8" bestFit="1" customWidth="1"/>
    <col min="11271" max="11272" width="9" style="8"/>
    <col min="11273" max="11273" width="12.6875" style="8" bestFit="1" customWidth="1"/>
    <col min="11274" max="11277" width="12.6875" style="8" customWidth="1"/>
    <col min="11278" max="11520" width="9" style="8"/>
    <col min="11521" max="11521" width="10.3125" style="8" bestFit="1" customWidth="1"/>
    <col min="11522" max="11522" width="9" style="8"/>
    <col min="11523" max="11523" width="12.4375" style="8" bestFit="1" customWidth="1"/>
    <col min="11524" max="11524" width="17.75" style="8" bestFit="1" customWidth="1"/>
    <col min="11525" max="11525" width="9" style="8"/>
    <col min="11526" max="11526" width="10.3125" style="8" bestFit="1" customWidth="1"/>
    <col min="11527" max="11528" width="9" style="8"/>
    <col min="11529" max="11529" width="12.6875" style="8" bestFit="1" customWidth="1"/>
    <col min="11530" max="11533" width="12.6875" style="8" customWidth="1"/>
    <col min="11534" max="11776" width="9" style="8"/>
    <col min="11777" max="11777" width="10.3125" style="8" bestFit="1" customWidth="1"/>
    <col min="11778" max="11778" width="9" style="8"/>
    <col min="11779" max="11779" width="12.4375" style="8" bestFit="1" customWidth="1"/>
    <col min="11780" max="11780" width="17.75" style="8" bestFit="1" customWidth="1"/>
    <col min="11781" max="11781" width="9" style="8"/>
    <col min="11782" max="11782" width="10.3125" style="8" bestFit="1" customWidth="1"/>
    <col min="11783" max="11784" width="9" style="8"/>
    <col min="11785" max="11785" width="12.6875" style="8" bestFit="1" customWidth="1"/>
    <col min="11786" max="11789" width="12.6875" style="8" customWidth="1"/>
    <col min="11790" max="12032" width="9" style="8"/>
    <col min="12033" max="12033" width="10.3125" style="8" bestFit="1" customWidth="1"/>
    <col min="12034" max="12034" width="9" style="8"/>
    <col min="12035" max="12035" width="12.4375" style="8" bestFit="1" customWidth="1"/>
    <col min="12036" max="12036" width="17.75" style="8" bestFit="1" customWidth="1"/>
    <col min="12037" max="12037" width="9" style="8"/>
    <col min="12038" max="12038" width="10.3125" style="8" bestFit="1" customWidth="1"/>
    <col min="12039" max="12040" width="9" style="8"/>
    <col min="12041" max="12041" width="12.6875" style="8" bestFit="1" customWidth="1"/>
    <col min="12042" max="12045" width="12.6875" style="8" customWidth="1"/>
    <col min="12046" max="12288" width="9" style="8"/>
    <col min="12289" max="12289" width="10.3125" style="8" bestFit="1" customWidth="1"/>
    <col min="12290" max="12290" width="9" style="8"/>
    <col min="12291" max="12291" width="12.4375" style="8" bestFit="1" customWidth="1"/>
    <col min="12292" max="12292" width="17.75" style="8" bestFit="1" customWidth="1"/>
    <col min="12293" max="12293" width="9" style="8"/>
    <col min="12294" max="12294" width="10.3125" style="8" bestFit="1" customWidth="1"/>
    <col min="12295" max="12296" width="9" style="8"/>
    <col min="12297" max="12297" width="12.6875" style="8" bestFit="1" customWidth="1"/>
    <col min="12298" max="12301" width="12.6875" style="8" customWidth="1"/>
    <col min="12302" max="12544" width="9" style="8"/>
    <col min="12545" max="12545" width="10.3125" style="8" bestFit="1" customWidth="1"/>
    <col min="12546" max="12546" width="9" style="8"/>
    <col min="12547" max="12547" width="12.4375" style="8" bestFit="1" customWidth="1"/>
    <col min="12548" max="12548" width="17.75" style="8" bestFit="1" customWidth="1"/>
    <col min="12549" max="12549" width="9" style="8"/>
    <col min="12550" max="12550" width="10.3125" style="8" bestFit="1" customWidth="1"/>
    <col min="12551" max="12552" width="9" style="8"/>
    <col min="12553" max="12553" width="12.6875" style="8" bestFit="1" customWidth="1"/>
    <col min="12554" max="12557" width="12.6875" style="8" customWidth="1"/>
    <col min="12558" max="12800" width="9" style="8"/>
    <col min="12801" max="12801" width="10.3125" style="8" bestFit="1" customWidth="1"/>
    <col min="12802" max="12802" width="9" style="8"/>
    <col min="12803" max="12803" width="12.4375" style="8" bestFit="1" customWidth="1"/>
    <col min="12804" max="12804" width="17.75" style="8" bestFit="1" customWidth="1"/>
    <col min="12805" max="12805" width="9" style="8"/>
    <col min="12806" max="12806" width="10.3125" style="8" bestFit="1" customWidth="1"/>
    <col min="12807" max="12808" width="9" style="8"/>
    <col min="12809" max="12809" width="12.6875" style="8" bestFit="1" customWidth="1"/>
    <col min="12810" max="12813" width="12.6875" style="8" customWidth="1"/>
    <col min="12814" max="13056" width="9" style="8"/>
    <col min="13057" max="13057" width="10.3125" style="8" bestFit="1" customWidth="1"/>
    <col min="13058" max="13058" width="9" style="8"/>
    <col min="13059" max="13059" width="12.4375" style="8" bestFit="1" customWidth="1"/>
    <col min="13060" max="13060" width="17.75" style="8" bestFit="1" customWidth="1"/>
    <col min="13061" max="13061" width="9" style="8"/>
    <col min="13062" max="13062" width="10.3125" style="8" bestFit="1" customWidth="1"/>
    <col min="13063" max="13064" width="9" style="8"/>
    <col min="13065" max="13065" width="12.6875" style="8" bestFit="1" customWidth="1"/>
    <col min="13066" max="13069" width="12.6875" style="8" customWidth="1"/>
    <col min="13070" max="13312" width="9" style="8"/>
    <col min="13313" max="13313" width="10.3125" style="8" bestFit="1" customWidth="1"/>
    <col min="13314" max="13314" width="9" style="8"/>
    <col min="13315" max="13315" width="12.4375" style="8" bestFit="1" customWidth="1"/>
    <col min="13316" max="13316" width="17.75" style="8" bestFit="1" customWidth="1"/>
    <col min="13317" max="13317" width="9" style="8"/>
    <col min="13318" max="13318" width="10.3125" style="8" bestFit="1" customWidth="1"/>
    <col min="13319" max="13320" width="9" style="8"/>
    <col min="13321" max="13321" width="12.6875" style="8" bestFit="1" customWidth="1"/>
    <col min="13322" max="13325" width="12.6875" style="8" customWidth="1"/>
    <col min="13326" max="13568" width="9" style="8"/>
    <col min="13569" max="13569" width="10.3125" style="8" bestFit="1" customWidth="1"/>
    <col min="13570" max="13570" width="9" style="8"/>
    <col min="13571" max="13571" width="12.4375" style="8" bestFit="1" customWidth="1"/>
    <col min="13572" max="13572" width="17.75" style="8" bestFit="1" customWidth="1"/>
    <col min="13573" max="13573" width="9" style="8"/>
    <col min="13574" max="13574" width="10.3125" style="8" bestFit="1" customWidth="1"/>
    <col min="13575" max="13576" width="9" style="8"/>
    <col min="13577" max="13577" width="12.6875" style="8" bestFit="1" customWidth="1"/>
    <col min="13578" max="13581" width="12.6875" style="8" customWidth="1"/>
    <col min="13582" max="13824" width="9" style="8"/>
    <col min="13825" max="13825" width="10.3125" style="8" bestFit="1" customWidth="1"/>
    <col min="13826" max="13826" width="9" style="8"/>
    <col min="13827" max="13827" width="12.4375" style="8" bestFit="1" customWidth="1"/>
    <col min="13828" max="13828" width="17.75" style="8" bestFit="1" customWidth="1"/>
    <col min="13829" max="13829" width="9" style="8"/>
    <col min="13830" max="13830" width="10.3125" style="8" bestFit="1" customWidth="1"/>
    <col min="13831" max="13832" width="9" style="8"/>
    <col min="13833" max="13833" width="12.6875" style="8" bestFit="1" customWidth="1"/>
    <col min="13834" max="13837" width="12.6875" style="8" customWidth="1"/>
    <col min="13838" max="14080" width="9" style="8"/>
    <col min="14081" max="14081" width="10.3125" style="8" bestFit="1" customWidth="1"/>
    <col min="14082" max="14082" width="9" style="8"/>
    <col min="14083" max="14083" width="12.4375" style="8" bestFit="1" customWidth="1"/>
    <col min="14084" max="14084" width="17.75" style="8" bestFit="1" customWidth="1"/>
    <col min="14085" max="14085" width="9" style="8"/>
    <col min="14086" max="14086" width="10.3125" style="8" bestFit="1" customWidth="1"/>
    <col min="14087" max="14088" width="9" style="8"/>
    <col min="14089" max="14089" width="12.6875" style="8" bestFit="1" customWidth="1"/>
    <col min="14090" max="14093" width="12.6875" style="8" customWidth="1"/>
    <col min="14094" max="14336" width="9" style="8"/>
    <col min="14337" max="14337" width="10.3125" style="8" bestFit="1" customWidth="1"/>
    <col min="14338" max="14338" width="9" style="8"/>
    <col min="14339" max="14339" width="12.4375" style="8" bestFit="1" customWidth="1"/>
    <col min="14340" max="14340" width="17.75" style="8" bestFit="1" customWidth="1"/>
    <col min="14341" max="14341" width="9" style="8"/>
    <col min="14342" max="14342" width="10.3125" style="8" bestFit="1" customWidth="1"/>
    <col min="14343" max="14344" width="9" style="8"/>
    <col min="14345" max="14345" width="12.6875" style="8" bestFit="1" customWidth="1"/>
    <col min="14346" max="14349" width="12.6875" style="8" customWidth="1"/>
    <col min="14350" max="14592" width="9" style="8"/>
    <col min="14593" max="14593" width="10.3125" style="8" bestFit="1" customWidth="1"/>
    <col min="14594" max="14594" width="9" style="8"/>
    <col min="14595" max="14595" width="12.4375" style="8" bestFit="1" customWidth="1"/>
    <col min="14596" max="14596" width="17.75" style="8" bestFit="1" customWidth="1"/>
    <col min="14597" max="14597" width="9" style="8"/>
    <col min="14598" max="14598" width="10.3125" style="8" bestFit="1" customWidth="1"/>
    <col min="14599" max="14600" width="9" style="8"/>
    <col min="14601" max="14601" width="12.6875" style="8" bestFit="1" customWidth="1"/>
    <col min="14602" max="14605" width="12.6875" style="8" customWidth="1"/>
    <col min="14606" max="14848" width="9" style="8"/>
    <col min="14849" max="14849" width="10.3125" style="8" bestFit="1" customWidth="1"/>
    <col min="14850" max="14850" width="9" style="8"/>
    <col min="14851" max="14851" width="12.4375" style="8" bestFit="1" customWidth="1"/>
    <col min="14852" max="14852" width="17.75" style="8" bestFit="1" customWidth="1"/>
    <col min="14853" max="14853" width="9" style="8"/>
    <col min="14854" max="14854" width="10.3125" style="8" bestFit="1" customWidth="1"/>
    <col min="14855" max="14856" width="9" style="8"/>
    <col min="14857" max="14857" width="12.6875" style="8" bestFit="1" customWidth="1"/>
    <col min="14858" max="14861" width="12.6875" style="8" customWidth="1"/>
    <col min="14862" max="15104" width="9" style="8"/>
    <col min="15105" max="15105" width="10.3125" style="8" bestFit="1" customWidth="1"/>
    <col min="15106" max="15106" width="9" style="8"/>
    <col min="15107" max="15107" width="12.4375" style="8" bestFit="1" customWidth="1"/>
    <col min="15108" max="15108" width="17.75" style="8" bestFit="1" customWidth="1"/>
    <col min="15109" max="15109" width="9" style="8"/>
    <col min="15110" max="15110" width="10.3125" style="8" bestFit="1" customWidth="1"/>
    <col min="15111" max="15112" width="9" style="8"/>
    <col min="15113" max="15113" width="12.6875" style="8" bestFit="1" customWidth="1"/>
    <col min="15114" max="15117" width="12.6875" style="8" customWidth="1"/>
    <col min="15118" max="15360" width="9" style="8"/>
    <col min="15361" max="15361" width="10.3125" style="8" bestFit="1" customWidth="1"/>
    <col min="15362" max="15362" width="9" style="8"/>
    <col min="15363" max="15363" width="12.4375" style="8" bestFit="1" customWidth="1"/>
    <col min="15364" max="15364" width="17.75" style="8" bestFit="1" customWidth="1"/>
    <col min="15365" max="15365" width="9" style="8"/>
    <col min="15366" max="15366" width="10.3125" style="8" bestFit="1" customWidth="1"/>
    <col min="15367" max="15368" width="9" style="8"/>
    <col min="15369" max="15369" width="12.6875" style="8" bestFit="1" customWidth="1"/>
    <col min="15370" max="15373" width="12.6875" style="8" customWidth="1"/>
    <col min="15374" max="15616" width="9" style="8"/>
    <col min="15617" max="15617" width="10.3125" style="8" bestFit="1" customWidth="1"/>
    <col min="15618" max="15618" width="9" style="8"/>
    <col min="15619" max="15619" width="12.4375" style="8" bestFit="1" customWidth="1"/>
    <col min="15620" max="15620" width="17.75" style="8" bestFit="1" customWidth="1"/>
    <col min="15621" max="15621" width="9" style="8"/>
    <col min="15622" max="15622" width="10.3125" style="8" bestFit="1" customWidth="1"/>
    <col min="15623" max="15624" width="9" style="8"/>
    <col min="15625" max="15625" width="12.6875" style="8" bestFit="1" customWidth="1"/>
    <col min="15626" max="15629" width="12.6875" style="8" customWidth="1"/>
    <col min="15630" max="15872" width="9" style="8"/>
    <col min="15873" max="15873" width="10.3125" style="8" bestFit="1" customWidth="1"/>
    <col min="15874" max="15874" width="9" style="8"/>
    <col min="15875" max="15875" width="12.4375" style="8" bestFit="1" customWidth="1"/>
    <col min="15876" max="15876" width="17.75" style="8" bestFit="1" customWidth="1"/>
    <col min="15877" max="15877" width="9" style="8"/>
    <col min="15878" max="15878" width="10.3125" style="8" bestFit="1" customWidth="1"/>
    <col min="15879" max="15880" width="9" style="8"/>
    <col min="15881" max="15881" width="12.6875" style="8" bestFit="1" customWidth="1"/>
    <col min="15882" max="15885" width="12.6875" style="8" customWidth="1"/>
    <col min="15886" max="16128" width="9" style="8"/>
    <col min="16129" max="16129" width="10.3125" style="8" bestFit="1" customWidth="1"/>
    <col min="16130" max="16130" width="9" style="8"/>
    <col min="16131" max="16131" width="12.4375" style="8" bestFit="1" customWidth="1"/>
    <col min="16132" max="16132" width="17.75" style="8" bestFit="1" customWidth="1"/>
    <col min="16133" max="16133" width="9" style="8"/>
    <col min="16134" max="16134" width="10.3125" style="8" bestFit="1" customWidth="1"/>
    <col min="16135" max="16136" width="9" style="8"/>
    <col min="16137" max="16137" width="12.6875" style="8" bestFit="1" customWidth="1"/>
    <col min="16138" max="16141" width="12.6875" style="8" customWidth="1"/>
    <col min="16142" max="16384" width="9" style="8"/>
  </cols>
  <sheetData>
    <row r="1" spans="1:14" s="3" customFormat="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</row>
    <row r="2" spans="1:14">
      <c r="A2" s="4" t="s">
        <v>14</v>
      </c>
      <c r="B2" s="5" t="s">
        <v>15</v>
      </c>
      <c r="C2" s="6" t="s">
        <v>16</v>
      </c>
      <c r="D2" s="7" t="s">
        <v>17</v>
      </c>
      <c r="E2" s="6">
        <v>-3.028</v>
      </c>
      <c r="F2" s="6">
        <v>-59.898780000000002</v>
      </c>
      <c r="G2" s="8">
        <v>124</v>
      </c>
      <c r="H2" s="6">
        <v>1</v>
      </c>
      <c r="I2" s="9">
        <v>42644</v>
      </c>
      <c r="J2" s="10"/>
      <c r="K2" s="11"/>
      <c r="L2" s="10"/>
      <c r="M2" s="10"/>
      <c r="N2" s="6"/>
    </row>
    <row r="3" spans="1:14">
      <c r="A3" s="4" t="s">
        <v>18</v>
      </c>
      <c r="B3" s="5" t="s">
        <v>15</v>
      </c>
      <c r="C3" s="6" t="s">
        <v>16</v>
      </c>
      <c r="D3" s="7" t="s">
        <v>17</v>
      </c>
      <c r="E3" s="6">
        <v>-3.028</v>
      </c>
      <c r="F3" s="6">
        <v>-59.898780000000002</v>
      </c>
      <c r="G3" s="8">
        <v>124</v>
      </c>
      <c r="H3" s="6">
        <v>1</v>
      </c>
      <c r="I3" s="9">
        <v>42644</v>
      </c>
      <c r="J3" s="10"/>
      <c r="K3" s="11"/>
      <c r="L3" s="10"/>
      <c r="M3" s="10"/>
      <c r="N3" s="6"/>
    </row>
    <row r="4" spans="1:14">
      <c r="A4" s="4" t="s">
        <v>19</v>
      </c>
      <c r="B4" s="5" t="s">
        <v>15</v>
      </c>
      <c r="C4" s="6" t="s">
        <v>16</v>
      </c>
      <c r="D4" s="7" t="s">
        <v>17</v>
      </c>
      <c r="E4" s="6">
        <v>-3.028</v>
      </c>
      <c r="F4" s="6">
        <v>-59.898780000000002</v>
      </c>
      <c r="G4" s="8">
        <v>124</v>
      </c>
      <c r="H4" s="6">
        <v>1</v>
      </c>
      <c r="I4" s="9">
        <v>42644</v>
      </c>
      <c r="J4" s="10"/>
      <c r="K4" s="11"/>
      <c r="L4" s="10"/>
      <c r="M4" s="10"/>
      <c r="N4" s="6"/>
    </row>
    <row r="5" spans="1:14">
      <c r="A5" s="4" t="s">
        <v>20</v>
      </c>
      <c r="B5" s="5" t="s">
        <v>15</v>
      </c>
      <c r="C5" s="6" t="s">
        <v>16</v>
      </c>
      <c r="D5" s="7" t="s">
        <v>17</v>
      </c>
      <c r="E5" s="6">
        <v>-3.028</v>
      </c>
      <c r="F5" s="6">
        <v>-59.898780000000002</v>
      </c>
      <c r="G5" s="8">
        <v>124</v>
      </c>
      <c r="H5" s="6">
        <v>1</v>
      </c>
      <c r="I5" s="9">
        <v>42644</v>
      </c>
      <c r="J5" s="10"/>
      <c r="K5" s="11"/>
      <c r="L5" s="10"/>
      <c r="M5" s="10"/>
      <c r="N5" s="6"/>
    </row>
    <row r="6" spans="1:14">
      <c r="A6" s="4" t="s">
        <v>21</v>
      </c>
      <c r="B6" s="5" t="s">
        <v>15</v>
      </c>
      <c r="C6" s="6" t="s">
        <v>16</v>
      </c>
      <c r="D6" s="7" t="s">
        <v>17</v>
      </c>
      <c r="E6" s="6">
        <v>-3.028</v>
      </c>
      <c r="F6" s="6">
        <v>-59.898780000000002</v>
      </c>
      <c r="G6" s="8">
        <v>124</v>
      </c>
      <c r="H6" s="6">
        <v>1</v>
      </c>
      <c r="I6" s="9">
        <v>42644</v>
      </c>
      <c r="J6" s="10"/>
      <c r="K6" s="11"/>
      <c r="L6" s="10"/>
      <c r="M6" s="10"/>
      <c r="N6" s="6"/>
    </row>
    <row r="7" spans="1:14">
      <c r="A7" s="4" t="s">
        <v>22</v>
      </c>
      <c r="B7" s="5" t="s">
        <v>15</v>
      </c>
      <c r="C7" s="6" t="s">
        <v>16</v>
      </c>
      <c r="D7" s="7" t="s">
        <v>17</v>
      </c>
      <c r="E7" s="6">
        <v>-3.028</v>
      </c>
      <c r="F7" s="6">
        <v>-59.898780000000002</v>
      </c>
      <c r="G7" s="8">
        <v>124</v>
      </c>
      <c r="H7" s="6">
        <v>1</v>
      </c>
      <c r="I7" s="9">
        <v>42644</v>
      </c>
      <c r="J7" s="10"/>
      <c r="K7" s="11"/>
      <c r="L7" s="10"/>
      <c r="M7" s="10"/>
      <c r="N7" s="6"/>
    </row>
    <row r="8" spans="1:14">
      <c r="A8" s="4" t="s">
        <v>23</v>
      </c>
      <c r="B8" s="5" t="s">
        <v>15</v>
      </c>
      <c r="C8" s="6" t="s">
        <v>16</v>
      </c>
      <c r="D8" s="7" t="s">
        <v>17</v>
      </c>
      <c r="E8" s="6">
        <v>-3.028</v>
      </c>
      <c r="F8" s="6">
        <v>-59.898780000000002</v>
      </c>
      <c r="G8" s="8">
        <v>124</v>
      </c>
      <c r="H8" s="6">
        <v>1</v>
      </c>
      <c r="I8" s="9">
        <v>42644</v>
      </c>
      <c r="J8" s="10"/>
      <c r="K8" s="11"/>
      <c r="L8" s="10"/>
      <c r="M8" s="10"/>
      <c r="N8" s="6"/>
    </row>
    <row r="9" spans="1:14">
      <c r="A9" s="4" t="s">
        <v>24</v>
      </c>
      <c r="B9" s="5" t="s">
        <v>15</v>
      </c>
      <c r="C9" s="6" t="s">
        <v>16</v>
      </c>
      <c r="D9" s="7" t="s">
        <v>17</v>
      </c>
      <c r="E9" s="6">
        <v>-3.028</v>
      </c>
      <c r="F9" s="6">
        <v>-59.898780000000002</v>
      </c>
      <c r="G9" s="8">
        <v>124</v>
      </c>
      <c r="H9" s="6">
        <v>1</v>
      </c>
      <c r="I9" s="9">
        <v>42644</v>
      </c>
      <c r="J9" s="10"/>
      <c r="K9" s="11"/>
      <c r="L9" s="10"/>
      <c r="M9" s="10"/>
      <c r="N9" s="6"/>
    </row>
    <row r="10" spans="1:14">
      <c r="A10" s="4" t="s">
        <v>25</v>
      </c>
      <c r="B10" s="5" t="s">
        <v>15</v>
      </c>
      <c r="C10" s="6" t="s">
        <v>16</v>
      </c>
      <c r="D10" s="7" t="s">
        <v>17</v>
      </c>
      <c r="E10" s="6">
        <v>-3.028</v>
      </c>
      <c r="F10" s="6">
        <v>-59.898780000000002</v>
      </c>
      <c r="G10" s="8">
        <v>124</v>
      </c>
      <c r="H10" s="6">
        <v>1</v>
      </c>
      <c r="I10" s="9">
        <v>42644</v>
      </c>
      <c r="J10" s="10"/>
      <c r="K10" s="11"/>
      <c r="L10" s="10"/>
      <c r="M10" s="10"/>
      <c r="N10" s="6"/>
    </row>
    <row r="11" spans="1:14">
      <c r="A11" s="4" t="s">
        <v>26</v>
      </c>
      <c r="B11" s="5" t="s">
        <v>15</v>
      </c>
      <c r="C11" s="6" t="s">
        <v>16</v>
      </c>
      <c r="D11" s="7" t="s">
        <v>17</v>
      </c>
      <c r="E11" s="6">
        <v>-3.028</v>
      </c>
      <c r="F11" s="6">
        <v>-59.898780000000002</v>
      </c>
      <c r="G11" s="8">
        <v>124</v>
      </c>
      <c r="H11" s="6">
        <v>1</v>
      </c>
      <c r="I11" s="9">
        <v>42644</v>
      </c>
      <c r="J11" s="10"/>
      <c r="K11" s="11"/>
      <c r="L11" s="10"/>
      <c r="M11" s="10"/>
      <c r="N11" s="6"/>
    </row>
    <row r="12" spans="1:14">
      <c r="A12" s="4" t="s">
        <v>27</v>
      </c>
      <c r="B12" s="5" t="s">
        <v>15</v>
      </c>
      <c r="C12" s="6" t="s">
        <v>16</v>
      </c>
      <c r="D12" s="7" t="s">
        <v>17</v>
      </c>
      <c r="E12" s="6">
        <v>-3.028</v>
      </c>
      <c r="F12" s="6">
        <v>-59.898780000000002</v>
      </c>
      <c r="G12" s="8">
        <v>124</v>
      </c>
      <c r="H12" s="6">
        <v>1</v>
      </c>
      <c r="I12" s="9">
        <v>42644</v>
      </c>
      <c r="J12" s="10"/>
      <c r="K12" s="11"/>
      <c r="L12" s="10"/>
      <c r="M12" s="10"/>
      <c r="N12" s="6"/>
    </row>
    <row r="13" spans="1:14">
      <c r="A13" s="4" t="s">
        <v>28</v>
      </c>
      <c r="B13" s="5" t="s">
        <v>15</v>
      </c>
      <c r="C13" s="6" t="s">
        <v>16</v>
      </c>
      <c r="D13" s="7" t="s">
        <v>17</v>
      </c>
      <c r="E13" s="6">
        <v>-3.028</v>
      </c>
      <c r="F13" s="6">
        <v>-59.898780000000002</v>
      </c>
      <c r="G13" s="8">
        <v>124</v>
      </c>
      <c r="H13" s="6">
        <v>1</v>
      </c>
      <c r="I13" s="9">
        <v>42644</v>
      </c>
      <c r="J13" s="10"/>
      <c r="K13" s="11"/>
      <c r="L13" s="10"/>
      <c r="M13" s="10"/>
      <c r="N13" s="6"/>
    </row>
    <row r="14" spans="1:14">
      <c r="A14" s="12" t="s">
        <v>29</v>
      </c>
      <c r="B14" s="5" t="s">
        <v>15</v>
      </c>
      <c r="C14" s="6" t="s">
        <v>16</v>
      </c>
      <c r="D14" s="7" t="s">
        <v>17</v>
      </c>
      <c r="E14" s="6">
        <v>-3.028</v>
      </c>
      <c r="F14" s="6">
        <v>-59.898780000000002</v>
      </c>
      <c r="G14" s="8">
        <v>124</v>
      </c>
      <c r="H14" s="6">
        <v>1</v>
      </c>
      <c r="I14" s="9">
        <v>42644</v>
      </c>
      <c r="J14" s="10"/>
      <c r="K14" s="11"/>
      <c r="L14" s="10"/>
      <c r="M14" s="10"/>
      <c r="N14" s="6"/>
    </row>
    <row r="15" spans="1:14">
      <c r="A15" s="12" t="s">
        <v>30</v>
      </c>
      <c r="B15" s="5" t="s">
        <v>15</v>
      </c>
      <c r="C15" s="6" t="s">
        <v>16</v>
      </c>
      <c r="D15" s="7" t="s">
        <v>31</v>
      </c>
      <c r="E15" s="6">
        <v>-2.8639999999999999</v>
      </c>
      <c r="F15" s="6">
        <v>-59.426079999999999</v>
      </c>
      <c r="G15" s="8">
        <v>68</v>
      </c>
      <c r="H15" s="6">
        <v>1</v>
      </c>
      <c r="I15" s="9">
        <v>42644</v>
      </c>
      <c r="J15" s="10"/>
      <c r="K15" s="11"/>
      <c r="L15" s="10"/>
      <c r="M15" s="10"/>
      <c r="N15" s="6"/>
    </row>
    <row r="16" spans="1:14">
      <c r="A16" s="12" t="s">
        <v>32</v>
      </c>
      <c r="B16" s="5" t="s">
        <v>15</v>
      </c>
      <c r="C16" s="6" t="s">
        <v>16</v>
      </c>
      <c r="D16" s="7" t="s">
        <v>31</v>
      </c>
      <c r="E16" s="6">
        <v>-2.8639999999999999</v>
      </c>
      <c r="F16" s="6">
        <v>-59.426079999999999</v>
      </c>
      <c r="G16" s="8">
        <v>68</v>
      </c>
      <c r="H16" s="6">
        <v>1</v>
      </c>
      <c r="I16" s="9">
        <v>42644</v>
      </c>
      <c r="J16" s="10"/>
      <c r="K16" s="11"/>
      <c r="L16" s="10"/>
      <c r="M16" s="10"/>
      <c r="N16" s="6"/>
    </row>
    <row r="17" spans="1:14">
      <c r="A17" s="12" t="s">
        <v>33</v>
      </c>
      <c r="B17" s="5" t="s">
        <v>15</v>
      </c>
      <c r="C17" s="6" t="s">
        <v>16</v>
      </c>
      <c r="D17" s="7" t="s">
        <v>31</v>
      </c>
      <c r="E17" s="6">
        <v>-2.8639999999999999</v>
      </c>
      <c r="F17" s="6">
        <v>-59.426079999999999</v>
      </c>
      <c r="G17" s="8">
        <v>68</v>
      </c>
      <c r="H17" s="6">
        <v>1</v>
      </c>
      <c r="I17" s="9">
        <v>42644</v>
      </c>
      <c r="J17" s="10"/>
      <c r="K17" s="11"/>
      <c r="L17" s="10"/>
      <c r="M17" s="10"/>
      <c r="N17" s="6"/>
    </row>
    <row r="18" spans="1:14">
      <c r="A18" s="12" t="s">
        <v>34</v>
      </c>
      <c r="B18" s="5" t="s">
        <v>15</v>
      </c>
      <c r="C18" s="6" t="s">
        <v>16</v>
      </c>
      <c r="D18" s="7" t="s">
        <v>31</v>
      </c>
      <c r="E18" s="6">
        <v>-2.8639999999999999</v>
      </c>
      <c r="F18" s="6">
        <v>-59.426079999999999</v>
      </c>
      <c r="G18" s="8">
        <v>68</v>
      </c>
      <c r="H18" s="6">
        <v>1</v>
      </c>
      <c r="I18" s="9">
        <v>42644</v>
      </c>
      <c r="J18" s="10"/>
      <c r="K18" s="11"/>
      <c r="L18" s="10"/>
      <c r="M18" s="10"/>
      <c r="N18" s="6"/>
    </row>
    <row r="19" spans="1:14">
      <c r="A19" s="12" t="s">
        <v>35</v>
      </c>
      <c r="B19" s="5" t="s">
        <v>15</v>
      </c>
      <c r="C19" s="6" t="s">
        <v>16</v>
      </c>
      <c r="D19" s="7" t="s">
        <v>31</v>
      </c>
      <c r="E19" s="6">
        <v>-2.8639999999999999</v>
      </c>
      <c r="F19" s="6">
        <v>-59.426079999999999</v>
      </c>
      <c r="G19" s="8">
        <v>68</v>
      </c>
      <c r="H19" s="6">
        <v>1</v>
      </c>
      <c r="I19" s="9">
        <v>42644</v>
      </c>
      <c r="J19" s="10"/>
      <c r="K19" s="11"/>
      <c r="L19" s="10"/>
      <c r="M19" s="10"/>
      <c r="N19" s="6"/>
    </row>
    <row r="20" spans="1:14">
      <c r="A20" s="12" t="s">
        <v>36</v>
      </c>
      <c r="B20" s="5" t="s">
        <v>15</v>
      </c>
      <c r="C20" s="6" t="s">
        <v>16</v>
      </c>
      <c r="D20" s="7" t="s">
        <v>31</v>
      </c>
      <c r="E20" s="6">
        <v>-2.8639999999999999</v>
      </c>
      <c r="F20" s="6">
        <v>-59.426079999999999</v>
      </c>
      <c r="G20" s="8">
        <v>68</v>
      </c>
      <c r="H20" s="6">
        <v>1</v>
      </c>
      <c r="I20" s="9">
        <v>42644</v>
      </c>
      <c r="J20" s="10"/>
      <c r="K20" s="11"/>
      <c r="L20" s="10"/>
      <c r="M20" s="10"/>
      <c r="N20" s="6"/>
    </row>
    <row r="21" spans="1:14">
      <c r="A21" s="12" t="s">
        <v>37</v>
      </c>
      <c r="B21" s="5" t="s">
        <v>15</v>
      </c>
      <c r="C21" s="6" t="s">
        <v>16</v>
      </c>
      <c r="D21" s="7" t="s">
        <v>31</v>
      </c>
      <c r="E21" s="6">
        <v>-2.8639999999999999</v>
      </c>
      <c r="F21" s="6">
        <v>-59.426079999999999</v>
      </c>
      <c r="G21" s="8">
        <v>68</v>
      </c>
      <c r="H21" s="6">
        <v>1</v>
      </c>
      <c r="I21" s="9">
        <v>42644</v>
      </c>
      <c r="J21" s="10"/>
      <c r="K21" s="11"/>
      <c r="L21" s="10"/>
      <c r="M21" s="10"/>
      <c r="N21" s="6"/>
    </row>
    <row r="22" spans="1:14">
      <c r="A22" s="12" t="s">
        <v>38</v>
      </c>
      <c r="B22" s="5" t="s">
        <v>15</v>
      </c>
      <c r="C22" s="6" t="s">
        <v>16</v>
      </c>
      <c r="D22" s="7" t="s">
        <v>31</v>
      </c>
      <c r="E22" s="6">
        <v>-2.8639999999999999</v>
      </c>
      <c r="F22" s="6">
        <v>-59.426079999999999</v>
      </c>
      <c r="G22" s="8">
        <v>68</v>
      </c>
      <c r="H22" s="6">
        <v>1</v>
      </c>
      <c r="I22" s="9">
        <v>42644</v>
      </c>
      <c r="J22" s="10"/>
      <c r="K22" s="11"/>
      <c r="L22" s="10"/>
      <c r="M22" s="10"/>
      <c r="N22" s="6"/>
    </row>
    <row r="23" spans="1:14">
      <c r="A23" s="12" t="s">
        <v>39</v>
      </c>
      <c r="B23" s="5" t="s">
        <v>15</v>
      </c>
      <c r="C23" s="6" t="s">
        <v>16</v>
      </c>
      <c r="D23" s="7" t="s">
        <v>31</v>
      </c>
      <c r="E23" s="6">
        <v>-2.8639999999999999</v>
      </c>
      <c r="F23" s="6">
        <v>-59.426079999999999</v>
      </c>
      <c r="G23" s="8">
        <v>68</v>
      </c>
      <c r="H23" s="6">
        <v>1</v>
      </c>
      <c r="I23" s="9">
        <v>42644</v>
      </c>
      <c r="J23" s="10"/>
      <c r="K23" s="11"/>
      <c r="L23" s="10"/>
      <c r="M23" s="10"/>
      <c r="N23" s="6"/>
    </row>
    <row r="24" spans="1:14">
      <c r="A24" s="12" t="s">
        <v>40</v>
      </c>
      <c r="B24" s="5" t="s">
        <v>15</v>
      </c>
      <c r="C24" s="6" t="s">
        <v>16</v>
      </c>
      <c r="D24" s="7" t="s">
        <v>31</v>
      </c>
      <c r="E24" s="6">
        <v>-2.8639999999999999</v>
      </c>
      <c r="F24" s="6">
        <v>-59.426079999999999</v>
      </c>
      <c r="G24" s="8">
        <v>68</v>
      </c>
      <c r="H24" s="6">
        <v>1</v>
      </c>
      <c r="I24" s="9">
        <v>42644</v>
      </c>
      <c r="J24" s="10"/>
      <c r="K24" s="11"/>
      <c r="L24" s="10"/>
      <c r="M24" s="10"/>
      <c r="N24" s="6"/>
    </row>
    <row r="25" spans="1:14">
      <c r="A25" s="12" t="s">
        <v>41</v>
      </c>
      <c r="B25" s="5" t="s">
        <v>15</v>
      </c>
      <c r="C25" s="6" t="s">
        <v>16</v>
      </c>
      <c r="D25" s="7" t="s">
        <v>31</v>
      </c>
      <c r="E25" s="6">
        <v>-2.8639999999999999</v>
      </c>
      <c r="F25" s="6">
        <v>-59.426079999999999</v>
      </c>
      <c r="G25" s="8">
        <v>68</v>
      </c>
      <c r="H25" s="6">
        <v>1</v>
      </c>
      <c r="I25" s="9">
        <v>42644</v>
      </c>
      <c r="J25" s="10"/>
      <c r="K25" s="11"/>
      <c r="L25" s="10"/>
      <c r="M25" s="10"/>
      <c r="N25" s="6"/>
    </row>
    <row r="26" spans="1:14">
      <c r="A26" s="4" t="s">
        <v>42</v>
      </c>
      <c r="B26" s="5" t="s">
        <v>15</v>
      </c>
      <c r="C26" s="6" t="s">
        <v>16</v>
      </c>
      <c r="D26" s="7" t="s">
        <v>31</v>
      </c>
      <c r="E26" s="6">
        <v>-2.8639999999999999</v>
      </c>
      <c r="F26" s="6">
        <v>-59.426079999999999</v>
      </c>
      <c r="G26" s="8">
        <v>68</v>
      </c>
      <c r="H26" s="6">
        <v>1</v>
      </c>
      <c r="I26" s="9">
        <v>42644</v>
      </c>
      <c r="J26" s="10"/>
      <c r="K26" s="11"/>
      <c r="L26" s="10"/>
      <c r="M26" s="10"/>
      <c r="N26" s="6"/>
    </row>
    <row r="27" spans="1:14">
      <c r="A27" s="4" t="s">
        <v>43</v>
      </c>
      <c r="B27" s="5" t="s">
        <v>15</v>
      </c>
      <c r="C27" s="6" t="s">
        <v>16</v>
      </c>
      <c r="D27" s="7" t="s">
        <v>31</v>
      </c>
      <c r="E27" s="6">
        <v>-2.8639999999999999</v>
      </c>
      <c r="F27" s="6">
        <v>-59.426079999999999</v>
      </c>
      <c r="G27" s="8">
        <v>68</v>
      </c>
      <c r="H27" s="6">
        <v>1</v>
      </c>
      <c r="I27" s="9">
        <v>42644</v>
      </c>
      <c r="J27" s="10"/>
      <c r="K27" s="11"/>
      <c r="L27" s="10"/>
      <c r="M27" s="10"/>
      <c r="N27" s="6"/>
    </row>
    <row r="28" spans="1:14">
      <c r="A28" s="4" t="s">
        <v>44</v>
      </c>
      <c r="B28" s="5" t="s">
        <v>15</v>
      </c>
      <c r="C28" s="6" t="s">
        <v>45</v>
      </c>
      <c r="D28" s="7" t="s">
        <v>46</v>
      </c>
      <c r="E28" s="8">
        <v>-8.7420000000000009</v>
      </c>
      <c r="F28" s="8">
        <v>-63.93629</v>
      </c>
      <c r="G28" s="8">
        <v>76</v>
      </c>
      <c r="H28" s="6">
        <v>1</v>
      </c>
      <c r="I28" s="9">
        <v>42552</v>
      </c>
      <c r="J28" s="10"/>
      <c r="K28" s="11"/>
      <c r="L28" s="10"/>
      <c r="M28" s="10"/>
      <c r="N28" s="6"/>
    </row>
    <row r="29" spans="1:14">
      <c r="A29" s="4" t="s">
        <v>47</v>
      </c>
      <c r="B29" s="5" t="s">
        <v>15</v>
      </c>
      <c r="C29" s="6" t="s">
        <v>45</v>
      </c>
      <c r="D29" s="7" t="s">
        <v>46</v>
      </c>
      <c r="E29" s="8">
        <v>-8.7420000000000009</v>
      </c>
      <c r="F29" s="8">
        <v>-63.93629</v>
      </c>
      <c r="G29" s="8">
        <v>76</v>
      </c>
      <c r="H29" s="6">
        <v>1</v>
      </c>
      <c r="I29" s="9">
        <v>42552</v>
      </c>
      <c r="J29" s="10"/>
      <c r="K29" s="11"/>
      <c r="L29" s="10"/>
      <c r="M29" s="10"/>
      <c r="N29" s="6"/>
    </row>
    <row r="30" spans="1:14">
      <c r="A30" s="4" t="s">
        <v>48</v>
      </c>
      <c r="B30" s="5" t="s">
        <v>15</v>
      </c>
      <c r="C30" s="6" t="s">
        <v>45</v>
      </c>
      <c r="D30" s="7" t="s">
        <v>46</v>
      </c>
      <c r="E30" s="8">
        <v>-8.7420000000000009</v>
      </c>
      <c r="F30" s="8">
        <v>-63.93629</v>
      </c>
      <c r="G30" s="8">
        <v>76</v>
      </c>
      <c r="H30" s="6">
        <v>1</v>
      </c>
      <c r="I30" s="9">
        <v>42552</v>
      </c>
      <c r="J30" s="10"/>
      <c r="K30" s="11"/>
      <c r="L30" s="10"/>
      <c r="M30" s="10"/>
      <c r="N30" s="6"/>
    </row>
    <row r="31" spans="1:14">
      <c r="A31" s="4" t="s">
        <v>49</v>
      </c>
      <c r="B31" s="5" t="s">
        <v>15</v>
      </c>
      <c r="C31" s="6" t="s">
        <v>45</v>
      </c>
      <c r="D31" s="7" t="s">
        <v>46</v>
      </c>
      <c r="E31" s="8">
        <v>-8.7420000000000009</v>
      </c>
      <c r="F31" s="8">
        <v>-63.93629</v>
      </c>
      <c r="G31" s="8">
        <v>76</v>
      </c>
      <c r="H31" s="6">
        <v>1</v>
      </c>
      <c r="I31" s="9">
        <v>42552</v>
      </c>
      <c r="J31" s="10"/>
      <c r="K31" s="11"/>
      <c r="L31" s="10"/>
      <c r="M31" s="10"/>
      <c r="N31" s="6"/>
    </row>
    <row r="32" spans="1:14">
      <c r="A32" s="4" t="s">
        <v>50</v>
      </c>
      <c r="B32" s="5" t="s">
        <v>15</v>
      </c>
      <c r="C32" s="6" t="s">
        <v>45</v>
      </c>
      <c r="D32" s="7" t="s">
        <v>46</v>
      </c>
      <c r="E32" s="8">
        <v>-8.7420000000000009</v>
      </c>
      <c r="F32" s="8">
        <v>-63.93629</v>
      </c>
      <c r="G32" s="8">
        <v>76</v>
      </c>
      <c r="H32" s="6">
        <v>1</v>
      </c>
      <c r="I32" s="9">
        <v>42552</v>
      </c>
      <c r="J32" s="10"/>
      <c r="K32" s="11"/>
      <c r="L32" s="10"/>
      <c r="M32" s="10"/>
      <c r="N32" s="6"/>
    </row>
    <row r="33" spans="1:14">
      <c r="A33" s="4" t="s">
        <v>51</v>
      </c>
      <c r="B33" s="5" t="s">
        <v>15</v>
      </c>
      <c r="C33" s="6" t="s">
        <v>45</v>
      </c>
      <c r="D33" s="7" t="s">
        <v>46</v>
      </c>
      <c r="E33" s="8">
        <v>-8.7420000000000009</v>
      </c>
      <c r="F33" s="8">
        <v>-63.93629</v>
      </c>
      <c r="G33" s="8">
        <v>76</v>
      </c>
      <c r="H33" s="6">
        <v>1</v>
      </c>
      <c r="I33" s="9">
        <v>42552</v>
      </c>
      <c r="J33" s="10"/>
      <c r="K33" s="11"/>
      <c r="L33" s="10"/>
      <c r="M33" s="10"/>
      <c r="N33" s="6"/>
    </row>
    <row r="34" spans="1:14">
      <c r="A34" s="4" t="s">
        <v>52</v>
      </c>
      <c r="B34" s="5" t="s">
        <v>15</v>
      </c>
      <c r="C34" s="6" t="s">
        <v>45</v>
      </c>
      <c r="D34" s="7" t="s">
        <v>46</v>
      </c>
      <c r="E34" s="8">
        <v>-8.7420000000000009</v>
      </c>
      <c r="F34" s="8">
        <v>-63.93629</v>
      </c>
      <c r="G34" s="8">
        <v>76</v>
      </c>
      <c r="H34" s="6">
        <v>1</v>
      </c>
      <c r="I34" s="9">
        <v>42552</v>
      </c>
      <c r="J34" s="10"/>
      <c r="K34" s="11"/>
      <c r="L34" s="10"/>
      <c r="M34" s="10"/>
      <c r="N34" s="6"/>
    </row>
    <row r="35" spans="1:14">
      <c r="A35" s="4" t="s">
        <v>53</v>
      </c>
      <c r="B35" s="5" t="s">
        <v>15</v>
      </c>
      <c r="C35" s="6" t="s">
        <v>45</v>
      </c>
      <c r="D35" s="7" t="s">
        <v>46</v>
      </c>
      <c r="E35" s="8">
        <v>-8.7420000000000009</v>
      </c>
      <c r="F35" s="8">
        <v>-63.93629</v>
      </c>
      <c r="G35" s="8">
        <v>76</v>
      </c>
      <c r="H35" s="6">
        <v>1</v>
      </c>
      <c r="I35" s="9">
        <v>42552</v>
      </c>
      <c r="J35" s="10"/>
      <c r="K35" s="11"/>
      <c r="L35" s="10"/>
      <c r="M35" s="10"/>
      <c r="N35" s="6"/>
    </row>
    <row r="36" spans="1:14">
      <c r="A36" s="4" t="s">
        <v>54</v>
      </c>
      <c r="B36" s="5" t="s">
        <v>15</v>
      </c>
      <c r="C36" s="6" t="s">
        <v>45</v>
      </c>
      <c r="D36" s="7" t="s">
        <v>46</v>
      </c>
      <c r="E36" s="8">
        <v>-8.7420000000000009</v>
      </c>
      <c r="F36" s="8">
        <v>-63.93629</v>
      </c>
      <c r="G36" s="8">
        <v>76</v>
      </c>
      <c r="H36" s="6">
        <v>1</v>
      </c>
      <c r="I36" s="9">
        <v>42552</v>
      </c>
      <c r="J36" s="10"/>
      <c r="K36" s="11"/>
      <c r="L36" s="10"/>
      <c r="M36" s="10"/>
      <c r="N36" s="6"/>
    </row>
    <row r="37" spans="1:14">
      <c r="A37" s="4" t="s">
        <v>55</v>
      </c>
      <c r="B37" s="5" t="s">
        <v>15</v>
      </c>
      <c r="C37" s="6" t="s">
        <v>45</v>
      </c>
      <c r="D37" s="7" t="s">
        <v>46</v>
      </c>
      <c r="E37" s="8">
        <v>-8.7420000000000009</v>
      </c>
      <c r="F37" s="8">
        <v>-63.93629</v>
      </c>
      <c r="G37" s="8">
        <v>76</v>
      </c>
      <c r="H37" s="6">
        <v>1</v>
      </c>
      <c r="I37" s="9">
        <v>42552</v>
      </c>
      <c r="J37" s="10"/>
      <c r="K37" s="11"/>
      <c r="L37" s="10"/>
      <c r="M37" s="10"/>
      <c r="N37" s="6"/>
    </row>
    <row r="38" spans="1:14">
      <c r="A38" s="4" t="s">
        <v>56</v>
      </c>
      <c r="B38" s="5" t="s">
        <v>15</v>
      </c>
      <c r="C38" s="6" t="s">
        <v>45</v>
      </c>
      <c r="D38" s="7" t="s">
        <v>46</v>
      </c>
      <c r="E38" s="8">
        <v>-8.7420000000000009</v>
      </c>
      <c r="F38" s="8">
        <v>-63.93629</v>
      </c>
      <c r="G38" s="8">
        <v>76</v>
      </c>
      <c r="H38" s="6">
        <v>1</v>
      </c>
      <c r="I38" s="9">
        <v>42552</v>
      </c>
      <c r="J38" s="10"/>
      <c r="K38" s="11"/>
      <c r="L38" s="10"/>
      <c r="M38" s="10"/>
      <c r="N38" s="6"/>
    </row>
    <row r="39" spans="1:14">
      <c r="A39" s="4" t="s">
        <v>57</v>
      </c>
      <c r="B39" s="5" t="s">
        <v>15</v>
      </c>
      <c r="C39" s="6" t="s">
        <v>45</v>
      </c>
      <c r="D39" s="7" t="s">
        <v>46</v>
      </c>
      <c r="E39" s="8">
        <v>-8.7420000000000009</v>
      </c>
      <c r="F39" s="8">
        <v>-63.93629</v>
      </c>
      <c r="G39" s="8">
        <v>76</v>
      </c>
      <c r="H39" s="6">
        <v>1</v>
      </c>
      <c r="I39" s="9">
        <v>42552</v>
      </c>
      <c r="J39" s="10"/>
      <c r="K39" s="11"/>
      <c r="L39" s="10"/>
      <c r="M39" s="10"/>
      <c r="N39" s="6"/>
    </row>
    <row r="40" spans="1:14">
      <c r="A40" s="4" t="s">
        <v>58</v>
      </c>
      <c r="B40" s="5" t="s">
        <v>15</v>
      </c>
      <c r="C40" s="6" t="s">
        <v>45</v>
      </c>
      <c r="D40" s="7" t="s">
        <v>46</v>
      </c>
      <c r="E40" s="8">
        <v>-8.7420000000000009</v>
      </c>
      <c r="F40" s="8">
        <v>-63.93629</v>
      </c>
      <c r="G40" s="8">
        <v>76</v>
      </c>
      <c r="H40" s="6">
        <v>1</v>
      </c>
      <c r="I40" s="9">
        <v>42552</v>
      </c>
      <c r="J40" s="10"/>
      <c r="K40" s="11"/>
      <c r="L40" s="10"/>
      <c r="M40" s="10"/>
      <c r="N40" s="6"/>
    </row>
    <row r="41" spans="1:14">
      <c r="A41" s="4" t="s">
        <v>59</v>
      </c>
      <c r="B41" s="5" t="s">
        <v>15</v>
      </c>
      <c r="C41" s="6" t="s">
        <v>45</v>
      </c>
      <c r="D41" s="7" t="s">
        <v>46</v>
      </c>
      <c r="E41" s="8">
        <v>-8.7420000000000009</v>
      </c>
      <c r="F41" s="8">
        <v>-63.93629</v>
      </c>
      <c r="G41" s="8">
        <v>76</v>
      </c>
      <c r="H41" s="6">
        <v>1</v>
      </c>
      <c r="I41" s="9">
        <v>42552</v>
      </c>
      <c r="J41" s="10"/>
      <c r="K41" s="11"/>
      <c r="L41" s="10"/>
      <c r="M41" s="10"/>
      <c r="N41" s="6"/>
    </row>
    <row r="42" spans="1:14">
      <c r="A42" s="4" t="s">
        <v>60</v>
      </c>
      <c r="B42" s="5" t="s">
        <v>15</v>
      </c>
      <c r="C42" s="6" t="s">
        <v>45</v>
      </c>
      <c r="D42" s="7" t="s">
        <v>61</v>
      </c>
      <c r="E42" s="8">
        <v>-9.2230000000000008</v>
      </c>
      <c r="F42" s="8">
        <v>-62.253599999999999</v>
      </c>
      <c r="G42" s="8">
        <v>0</v>
      </c>
      <c r="H42" s="6">
        <v>1</v>
      </c>
      <c r="I42" s="9">
        <v>42552</v>
      </c>
      <c r="J42" s="10"/>
      <c r="K42" s="11"/>
      <c r="L42" s="10"/>
      <c r="M42" s="10"/>
      <c r="N42" s="6"/>
    </row>
    <row r="43" spans="1:14">
      <c r="A43" s="4" t="s">
        <v>62</v>
      </c>
      <c r="B43" s="5" t="s">
        <v>15</v>
      </c>
      <c r="C43" s="6" t="s">
        <v>45</v>
      </c>
      <c r="D43" s="7" t="s">
        <v>61</v>
      </c>
      <c r="E43" s="8">
        <v>-9.2230000000000008</v>
      </c>
      <c r="F43" s="8">
        <v>-62.253599999999999</v>
      </c>
      <c r="G43" s="8">
        <v>0</v>
      </c>
      <c r="H43" s="6">
        <v>1</v>
      </c>
      <c r="I43" s="9">
        <v>42552</v>
      </c>
      <c r="J43" s="10"/>
      <c r="K43" s="11"/>
      <c r="L43" s="10"/>
      <c r="M43" s="10"/>
      <c r="N43" s="6"/>
    </row>
    <row r="44" spans="1:14">
      <c r="A44" s="4" t="s">
        <v>63</v>
      </c>
      <c r="B44" s="5" t="s">
        <v>15</v>
      </c>
      <c r="C44" s="6" t="s">
        <v>45</v>
      </c>
      <c r="D44" s="7" t="s">
        <v>61</v>
      </c>
      <c r="E44" s="8">
        <v>-9.2230000000000008</v>
      </c>
      <c r="F44" s="8">
        <v>-62.253599999999999</v>
      </c>
      <c r="G44" s="8">
        <v>0</v>
      </c>
      <c r="H44" s="6">
        <v>1</v>
      </c>
      <c r="I44" s="9">
        <v>42552</v>
      </c>
      <c r="J44" s="10"/>
      <c r="K44" s="11"/>
      <c r="L44" s="10"/>
      <c r="M44" s="10"/>
      <c r="N44" s="6"/>
    </row>
    <row r="45" spans="1:14">
      <c r="A45" s="4" t="s">
        <v>64</v>
      </c>
      <c r="B45" s="5" t="s">
        <v>15</v>
      </c>
      <c r="C45" s="6" t="s">
        <v>45</v>
      </c>
      <c r="D45" s="7" t="s">
        <v>61</v>
      </c>
      <c r="E45" s="8">
        <v>-9.2230000000000008</v>
      </c>
      <c r="F45" s="8">
        <v>-62.253599999999999</v>
      </c>
      <c r="G45" s="8">
        <v>0</v>
      </c>
      <c r="H45" s="6">
        <v>1</v>
      </c>
      <c r="I45" s="9">
        <v>42552</v>
      </c>
      <c r="J45" s="10"/>
      <c r="K45" s="11"/>
      <c r="L45" s="10"/>
      <c r="M45" s="10"/>
      <c r="N45" s="6"/>
    </row>
    <row r="46" spans="1:14">
      <c r="A46" s="4" t="s">
        <v>65</v>
      </c>
      <c r="B46" s="5" t="s">
        <v>15</v>
      </c>
      <c r="C46" s="6" t="s">
        <v>45</v>
      </c>
      <c r="D46" s="7" t="s">
        <v>61</v>
      </c>
      <c r="E46" s="8">
        <v>-9.2230000000000008</v>
      </c>
      <c r="F46" s="8">
        <v>-62.253599999999999</v>
      </c>
      <c r="G46" s="8">
        <v>0</v>
      </c>
      <c r="H46" s="6">
        <v>1</v>
      </c>
      <c r="I46" s="9">
        <v>42552</v>
      </c>
      <c r="J46" s="10"/>
      <c r="K46" s="11"/>
      <c r="L46" s="10"/>
      <c r="M46" s="10"/>
      <c r="N46" s="6"/>
    </row>
    <row r="47" spans="1:14">
      <c r="A47" s="4" t="s">
        <v>66</v>
      </c>
      <c r="B47" s="5" t="s">
        <v>15</v>
      </c>
      <c r="C47" s="6" t="s">
        <v>45</v>
      </c>
      <c r="D47" s="7" t="s">
        <v>61</v>
      </c>
      <c r="E47" s="8">
        <v>-9.2230000000000008</v>
      </c>
      <c r="F47" s="8">
        <v>-62.253599999999999</v>
      </c>
      <c r="G47" s="8">
        <v>0</v>
      </c>
      <c r="H47" s="6">
        <v>1</v>
      </c>
      <c r="I47" s="9">
        <v>42552</v>
      </c>
      <c r="J47" s="10"/>
      <c r="K47" s="11"/>
      <c r="L47" s="10"/>
      <c r="M47" s="10"/>
      <c r="N47" s="6"/>
    </row>
    <row r="48" spans="1:14">
      <c r="A48" s="4" t="s">
        <v>67</v>
      </c>
      <c r="B48" s="5" t="s">
        <v>15</v>
      </c>
      <c r="C48" s="6" t="s">
        <v>45</v>
      </c>
      <c r="D48" s="7" t="s">
        <v>61</v>
      </c>
      <c r="E48" s="8">
        <v>-9.2230000000000008</v>
      </c>
      <c r="F48" s="8">
        <v>-62.253599999999999</v>
      </c>
      <c r="G48" s="8">
        <v>0</v>
      </c>
      <c r="H48" s="6">
        <v>1</v>
      </c>
      <c r="I48" s="9">
        <v>42552</v>
      </c>
      <c r="J48" s="10"/>
      <c r="K48" s="11"/>
      <c r="L48" s="10"/>
      <c r="M48" s="10"/>
      <c r="N48" s="6"/>
    </row>
    <row r="49" spans="1:14">
      <c r="A49" s="4" t="s">
        <v>68</v>
      </c>
      <c r="B49" s="5" t="s">
        <v>15</v>
      </c>
      <c r="C49" s="6" t="s">
        <v>45</v>
      </c>
      <c r="D49" s="7" t="s">
        <v>61</v>
      </c>
      <c r="E49" s="8">
        <v>-9.2230000000000008</v>
      </c>
      <c r="F49" s="8">
        <v>-62.253599999999999</v>
      </c>
      <c r="G49" s="8">
        <v>0</v>
      </c>
      <c r="H49" s="6">
        <v>1</v>
      </c>
      <c r="I49" s="9">
        <v>42552</v>
      </c>
      <c r="J49" s="10"/>
      <c r="K49" s="11"/>
      <c r="L49" s="10"/>
      <c r="M49" s="10"/>
      <c r="N49" s="6"/>
    </row>
    <row r="50" spans="1:14">
      <c r="A50" s="4" t="s">
        <v>69</v>
      </c>
      <c r="B50" s="5" t="s">
        <v>15</v>
      </c>
      <c r="C50" s="6" t="s">
        <v>45</v>
      </c>
      <c r="D50" s="7" t="s">
        <v>61</v>
      </c>
      <c r="E50" s="8">
        <v>-9.2230000000000008</v>
      </c>
      <c r="F50" s="8">
        <v>-62.253599999999999</v>
      </c>
      <c r="G50" s="8">
        <v>0</v>
      </c>
      <c r="H50" s="6">
        <v>1</v>
      </c>
      <c r="I50" s="9">
        <v>42552</v>
      </c>
      <c r="J50" s="10"/>
      <c r="K50" s="11"/>
      <c r="L50" s="10"/>
      <c r="M50" s="10"/>
      <c r="N50" s="6"/>
    </row>
    <row r="51" spans="1:14">
      <c r="A51" s="4" t="s">
        <v>70</v>
      </c>
      <c r="B51" s="5" t="s">
        <v>15</v>
      </c>
      <c r="C51" s="6" t="s">
        <v>45</v>
      </c>
      <c r="D51" s="7" t="s">
        <v>61</v>
      </c>
      <c r="E51" s="8">
        <v>-9.2230000000000008</v>
      </c>
      <c r="F51" s="8">
        <v>-62.253599999999999</v>
      </c>
      <c r="G51" s="8">
        <v>0</v>
      </c>
      <c r="H51" s="6">
        <v>1</v>
      </c>
      <c r="I51" s="9">
        <v>42552</v>
      </c>
      <c r="J51" s="10"/>
      <c r="K51" s="11"/>
      <c r="L51" s="10"/>
      <c r="M51" s="10"/>
      <c r="N51" s="6"/>
    </row>
    <row r="52" spans="1:14">
      <c r="A52" s="4" t="s">
        <v>71</v>
      </c>
      <c r="B52" s="5" t="s">
        <v>15</v>
      </c>
      <c r="C52" s="6" t="s">
        <v>45</v>
      </c>
      <c r="D52" s="7" t="s">
        <v>61</v>
      </c>
      <c r="E52" s="8">
        <v>-9.2230000000000008</v>
      </c>
      <c r="F52" s="8">
        <v>-62.253599999999999</v>
      </c>
      <c r="G52" s="8">
        <v>0</v>
      </c>
      <c r="H52" s="6">
        <v>1</v>
      </c>
      <c r="I52" s="9">
        <v>42552</v>
      </c>
      <c r="J52" s="10"/>
      <c r="K52" s="11"/>
      <c r="L52" s="10"/>
      <c r="M52" s="10"/>
      <c r="N52" s="6"/>
    </row>
    <row r="53" spans="1:14">
      <c r="A53" s="4" t="s">
        <v>72</v>
      </c>
      <c r="B53" s="5" t="s">
        <v>15</v>
      </c>
      <c r="C53" s="6" t="s">
        <v>45</v>
      </c>
      <c r="D53" s="7" t="s">
        <v>61</v>
      </c>
      <c r="E53" s="8">
        <v>-9.2230000000000008</v>
      </c>
      <c r="F53" s="8">
        <v>-62.253599999999999</v>
      </c>
      <c r="G53" s="8">
        <v>0</v>
      </c>
      <c r="H53" s="6">
        <v>1</v>
      </c>
      <c r="I53" s="9">
        <v>42552</v>
      </c>
      <c r="J53" s="10"/>
      <c r="K53" s="11"/>
      <c r="L53" s="10"/>
      <c r="M53" s="10"/>
      <c r="N53" s="6"/>
    </row>
    <row r="54" spans="1:14">
      <c r="A54" s="4" t="s">
        <v>73</v>
      </c>
      <c r="B54" s="5" t="s">
        <v>15</v>
      </c>
      <c r="C54" s="6" t="s">
        <v>45</v>
      </c>
      <c r="D54" s="7" t="s">
        <v>61</v>
      </c>
      <c r="E54" s="8">
        <v>-9.2230000000000008</v>
      </c>
      <c r="F54" s="8">
        <v>-62.253599999999999</v>
      </c>
      <c r="G54" s="8">
        <v>0</v>
      </c>
      <c r="H54" s="6">
        <v>1</v>
      </c>
      <c r="I54" s="9">
        <v>42552</v>
      </c>
      <c r="J54" s="10"/>
      <c r="K54" s="11"/>
      <c r="L54" s="10"/>
      <c r="M54" s="10"/>
      <c r="N54" s="6"/>
    </row>
    <row r="55" spans="1:14">
      <c r="A55" s="4" t="s">
        <v>74</v>
      </c>
      <c r="B55" s="5" t="s">
        <v>15</v>
      </c>
      <c r="C55" s="6" t="s">
        <v>45</v>
      </c>
      <c r="D55" s="7" t="s">
        <v>61</v>
      </c>
      <c r="E55" s="8">
        <v>-9.2230000000000008</v>
      </c>
      <c r="F55" s="8">
        <v>-62.253599999999999</v>
      </c>
      <c r="G55" s="8">
        <v>0</v>
      </c>
      <c r="H55" s="6">
        <v>1</v>
      </c>
      <c r="I55" s="9">
        <v>42552</v>
      </c>
      <c r="J55" s="10"/>
      <c r="K55" s="11"/>
      <c r="L55" s="10"/>
      <c r="M55" s="10"/>
      <c r="N55" s="6"/>
    </row>
    <row r="56" spans="1:14">
      <c r="A56" s="4" t="s">
        <v>75</v>
      </c>
      <c r="B56" s="5" t="s">
        <v>76</v>
      </c>
      <c r="C56" s="6" t="s">
        <v>77</v>
      </c>
      <c r="D56" s="7"/>
      <c r="E56" s="8">
        <v>-11.795999999999999</v>
      </c>
      <c r="F56" s="8">
        <v>-48.548999999999999</v>
      </c>
      <c r="G56" s="8">
        <v>232</v>
      </c>
      <c r="H56" s="6">
        <v>1</v>
      </c>
      <c r="I56" s="13">
        <v>42405</v>
      </c>
      <c r="J56" s="14"/>
      <c r="K56" s="11"/>
      <c r="L56" s="14"/>
      <c r="M56" s="14"/>
      <c r="N56" s="6"/>
    </row>
    <row r="57" spans="1:14">
      <c r="A57" s="4" t="s">
        <v>78</v>
      </c>
      <c r="B57" s="5" t="s">
        <v>76</v>
      </c>
      <c r="C57" s="6" t="s">
        <v>77</v>
      </c>
      <c r="D57" s="7" t="s">
        <v>79</v>
      </c>
      <c r="E57" s="8">
        <v>-11.795999999999999</v>
      </c>
      <c r="F57" s="8">
        <v>-48.548999999999999</v>
      </c>
      <c r="G57" s="8">
        <v>232</v>
      </c>
      <c r="H57" s="6">
        <v>2</v>
      </c>
      <c r="I57" s="13">
        <v>42447</v>
      </c>
      <c r="J57" s="14"/>
      <c r="K57" s="11"/>
      <c r="L57" s="14"/>
      <c r="M57" s="14"/>
      <c r="N57" s="6"/>
    </row>
    <row r="58" spans="1:14">
      <c r="A58" s="4" t="s">
        <v>80</v>
      </c>
      <c r="B58" s="5" t="s">
        <v>76</v>
      </c>
      <c r="C58" s="6" t="s">
        <v>77</v>
      </c>
      <c r="D58" s="7" t="s">
        <v>79</v>
      </c>
      <c r="E58" s="8">
        <v>-11.795999999999999</v>
      </c>
      <c r="F58" s="8">
        <v>-48.548999999999999</v>
      </c>
      <c r="G58" s="8">
        <v>232</v>
      </c>
      <c r="H58" s="6">
        <v>2</v>
      </c>
      <c r="I58" s="13">
        <v>42447</v>
      </c>
      <c r="J58" s="14"/>
      <c r="K58" s="11"/>
      <c r="L58" s="14"/>
      <c r="M58" s="14"/>
      <c r="N58" s="6"/>
    </row>
    <row r="59" spans="1:14">
      <c r="A59" s="4" t="s">
        <v>81</v>
      </c>
      <c r="B59" s="5" t="s">
        <v>76</v>
      </c>
      <c r="C59" s="6" t="s">
        <v>77</v>
      </c>
      <c r="D59" s="7" t="s">
        <v>79</v>
      </c>
      <c r="E59" s="8">
        <v>-11.795999999999999</v>
      </c>
      <c r="F59" s="8">
        <v>-48.548999999999999</v>
      </c>
      <c r="G59" s="8">
        <v>232</v>
      </c>
      <c r="H59" s="6">
        <v>2</v>
      </c>
      <c r="I59" s="13">
        <v>42447</v>
      </c>
      <c r="J59" s="14"/>
      <c r="K59" s="11"/>
      <c r="L59" s="14"/>
      <c r="M59" s="14"/>
      <c r="N59" s="6"/>
    </row>
    <row r="60" spans="1:14">
      <c r="A60" s="4" t="s">
        <v>82</v>
      </c>
      <c r="B60" s="5" t="s">
        <v>76</v>
      </c>
      <c r="C60" s="6" t="s">
        <v>77</v>
      </c>
      <c r="D60" s="7" t="s">
        <v>79</v>
      </c>
      <c r="E60" s="8">
        <v>-11.795999999999999</v>
      </c>
      <c r="F60" s="8">
        <v>-48.548999999999999</v>
      </c>
      <c r="G60" s="8">
        <v>232</v>
      </c>
      <c r="H60" s="6">
        <v>2</v>
      </c>
      <c r="I60" s="13">
        <v>42447</v>
      </c>
      <c r="J60" s="14"/>
      <c r="K60" s="11"/>
      <c r="L60" s="14"/>
      <c r="M60" s="14"/>
      <c r="N60" s="6"/>
    </row>
    <row r="61" spans="1:14">
      <c r="A61" s="4" t="s">
        <v>83</v>
      </c>
      <c r="B61" s="5" t="s">
        <v>76</v>
      </c>
      <c r="C61" s="6" t="s">
        <v>77</v>
      </c>
      <c r="D61" s="7" t="s">
        <v>79</v>
      </c>
      <c r="E61" s="8">
        <v>-11.795999999999999</v>
      </c>
      <c r="F61" s="8">
        <v>-48.548999999999999</v>
      </c>
      <c r="G61" s="8">
        <v>232</v>
      </c>
      <c r="H61" s="6">
        <v>2</v>
      </c>
      <c r="I61" s="13">
        <v>42447</v>
      </c>
      <c r="J61" s="14"/>
      <c r="K61" s="11"/>
      <c r="L61" s="14"/>
      <c r="M61" s="14"/>
      <c r="N61" s="6"/>
    </row>
    <row r="62" spans="1:14">
      <c r="A62" s="4" t="s">
        <v>84</v>
      </c>
      <c r="B62" s="5" t="s">
        <v>76</v>
      </c>
      <c r="C62" s="6" t="s">
        <v>77</v>
      </c>
      <c r="D62" s="7" t="s">
        <v>79</v>
      </c>
      <c r="E62" s="8">
        <v>-11.795999999999999</v>
      </c>
      <c r="F62" s="8">
        <v>-48.548999999999999</v>
      </c>
      <c r="G62" s="8">
        <v>232</v>
      </c>
      <c r="H62" s="6">
        <v>2</v>
      </c>
      <c r="I62" s="13">
        <v>42447</v>
      </c>
      <c r="J62" s="14"/>
      <c r="K62" s="11"/>
      <c r="L62" s="14"/>
      <c r="M62" s="14"/>
      <c r="N62" s="6"/>
    </row>
    <row r="63" spans="1:14">
      <c r="A63" s="4" t="s">
        <v>85</v>
      </c>
      <c r="B63" s="5" t="s">
        <v>76</v>
      </c>
      <c r="C63" s="6" t="s">
        <v>77</v>
      </c>
      <c r="D63" s="7" t="s">
        <v>79</v>
      </c>
      <c r="E63" s="8">
        <v>-11.795999999999999</v>
      </c>
      <c r="F63" s="8">
        <v>-48.548999999999999</v>
      </c>
      <c r="G63" s="8">
        <v>232</v>
      </c>
      <c r="H63" s="6">
        <v>2</v>
      </c>
      <c r="I63" s="13">
        <v>42447</v>
      </c>
      <c r="J63" s="14"/>
      <c r="K63" s="11"/>
      <c r="L63" s="14"/>
      <c r="M63" s="14"/>
      <c r="N63" s="6"/>
    </row>
    <row r="64" spans="1:14">
      <c r="A64" s="4" t="s">
        <v>86</v>
      </c>
      <c r="B64" s="5" t="s">
        <v>76</v>
      </c>
      <c r="C64" s="6" t="s">
        <v>77</v>
      </c>
      <c r="D64" s="7" t="s">
        <v>79</v>
      </c>
      <c r="E64" s="8">
        <v>-11.795999999999999</v>
      </c>
      <c r="F64" s="8">
        <v>-48.548999999999999</v>
      </c>
      <c r="G64" s="8">
        <v>232</v>
      </c>
      <c r="H64" s="6">
        <v>2</v>
      </c>
      <c r="I64" s="13">
        <v>42447</v>
      </c>
      <c r="J64" s="14"/>
      <c r="K64" s="11"/>
      <c r="L64" s="14"/>
      <c r="M64" s="14"/>
      <c r="N64" s="6"/>
    </row>
    <row r="65" spans="1:14">
      <c r="A65" s="4" t="s">
        <v>87</v>
      </c>
      <c r="B65" s="5" t="s">
        <v>76</v>
      </c>
      <c r="C65" s="6" t="s">
        <v>77</v>
      </c>
      <c r="D65" s="7" t="s">
        <v>88</v>
      </c>
      <c r="E65" s="8">
        <v>-11.795999999999999</v>
      </c>
      <c r="F65" s="8">
        <v>-48.548999999999999</v>
      </c>
      <c r="G65" s="8">
        <v>232</v>
      </c>
      <c r="H65" s="6">
        <v>2</v>
      </c>
      <c r="I65" s="13">
        <v>42447</v>
      </c>
      <c r="J65" s="14"/>
      <c r="K65" s="11"/>
      <c r="L65" s="14"/>
      <c r="M65" s="14"/>
      <c r="N65" s="6"/>
    </row>
    <row r="66" spans="1:14">
      <c r="A66" s="4" t="s">
        <v>89</v>
      </c>
      <c r="B66" s="5" t="s">
        <v>76</v>
      </c>
      <c r="C66" s="6" t="s">
        <v>77</v>
      </c>
      <c r="D66" s="7" t="s">
        <v>79</v>
      </c>
      <c r="E66" s="8">
        <v>-11.795999999999999</v>
      </c>
      <c r="F66" s="8">
        <v>-48.548999999999999</v>
      </c>
      <c r="G66" s="8">
        <v>232</v>
      </c>
      <c r="H66" s="6">
        <v>2</v>
      </c>
      <c r="I66" s="13">
        <v>42447</v>
      </c>
      <c r="J66" s="14"/>
      <c r="K66" s="11"/>
      <c r="L66" s="14"/>
      <c r="M66" s="14"/>
      <c r="N66" s="6"/>
    </row>
    <row r="67" spans="1:14">
      <c r="A67" s="4" t="s">
        <v>90</v>
      </c>
      <c r="B67" s="5" t="s">
        <v>76</v>
      </c>
      <c r="C67" s="6" t="s">
        <v>77</v>
      </c>
      <c r="D67" s="7" t="s">
        <v>79</v>
      </c>
      <c r="E67" s="8">
        <v>-11.795999999999999</v>
      </c>
      <c r="F67" s="8">
        <v>-48.548999999999999</v>
      </c>
      <c r="G67" s="8">
        <v>232</v>
      </c>
      <c r="H67" s="6">
        <v>2</v>
      </c>
      <c r="I67" s="13">
        <v>42447</v>
      </c>
      <c r="J67" s="14"/>
      <c r="K67" s="11"/>
      <c r="L67" s="14"/>
      <c r="M67" s="14"/>
      <c r="N67" s="6"/>
    </row>
    <row r="68" spans="1:14">
      <c r="A68" s="4" t="s">
        <v>91</v>
      </c>
      <c r="B68" s="5" t="s">
        <v>76</v>
      </c>
      <c r="C68" s="6" t="s">
        <v>77</v>
      </c>
      <c r="D68" s="7"/>
      <c r="E68" s="8">
        <v>-11.795999999999999</v>
      </c>
      <c r="F68" s="8">
        <v>-48.548999999999999</v>
      </c>
      <c r="G68" s="8">
        <v>232</v>
      </c>
      <c r="H68" s="6">
        <v>2</v>
      </c>
      <c r="I68" s="13">
        <v>42447</v>
      </c>
      <c r="J68" s="14"/>
      <c r="K68" s="11"/>
      <c r="L68" s="14"/>
      <c r="M68" s="14"/>
      <c r="N68" s="6"/>
    </row>
    <row r="69" spans="1:14">
      <c r="A69" s="4" t="s">
        <v>92</v>
      </c>
      <c r="B69" s="5" t="s">
        <v>76</v>
      </c>
      <c r="C69" s="6" t="s">
        <v>77</v>
      </c>
      <c r="D69" s="7"/>
      <c r="E69" s="8">
        <v>-11.795999999999999</v>
      </c>
      <c r="F69" s="8">
        <v>-48.548999999999999</v>
      </c>
      <c r="G69" s="8">
        <v>232</v>
      </c>
      <c r="H69" s="6">
        <v>2</v>
      </c>
      <c r="I69" s="13">
        <v>42447</v>
      </c>
      <c r="J69" s="14"/>
      <c r="K69" s="11"/>
      <c r="L69" s="14"/>
      <c r="M69" s="14"/>
      <c r="N69" s="6"/>
    </row>
    <row r="70" spans="1:14">
      <c r="A70" s="4" t="s">
        <v>93</v>
      </c>
      <c r="B70" s="5" t="s">
        <v>76</v>
      </c>
      <c r="C70" s="6" t="s">
        <v>77</v>
      </c>
      <c r="D70" s="7" t="s">
        <v>94</v>
      </c>
      <c r="E70" s="8">
        <v>-10.7</v>
      </c>
      <c r="F70" s="8">
        <v>-49.685488300000003</v>
      </c>
      <c r="G70" s="8">
        <v>183</v>
      </c>
      <c r="H70" s="6">
        <v>1</v>
      </c>
      <c r="I70" s="13">
        <v>42401</v>
      </c>
      <c r="J70" s="14"/>
      <c r="K70" s="11"/>
      <c r="L70" s="14"/>
      <c r="M70" s="14"/>
      <c r="N70" s="6"/>
    </row>
    <row r="71" spans="1:14">
      <c r="A71" s="4" t="s">
        <v>95</v>
      </c>
      <c r="B71" s="5" t="s">
        <v>76</v>
      </c>
      <c r="C71" s="6" t="s">
        <v>77</v>
      </c>
      <c r="D71" s="7" t="s">
        <v>94</v>
      </c>
      <c r="E71" s="8">
        <v>-10.7</v>
      </c>
      <c r="F71" s="8">
        <v>-49.685488300000003</v>
      </c>
      <c r="G71" s="8">
        <v>183</v>
      </c>
      <c r="H71" s="6">
        <v>1</v>
      </c>
      <c r="I71" s="13">
        <v>42401</v>
      </c>
      <c r="J71" s="14"/>
      <c r="K71" s="11"/>
      <c r="L71" s="14"/>
      <c r="M71" s="14"/>
      <c r="N71" s="6"/>
    </row>
    <row r="72" spans="1:14">
      <c r="A72" s="4" t="s">
        <v>96</v>
      </c>
      <c r="B72" s="5" t="s">
        <v>76</v>
      </c>
      <c r="C72" s="6" t="s">
        <v>77</v>
      </c>
      <c r="D72" s="7" t="s">
        <v>97</v>
      </c>
      <c r="E72" s="8">
        <v>-10.7</v>
      </c>
      <c r="F72" s="8">
        <v>-49.685488300000003</v>
      </c>
      <c r="G72" s="8">
        <v>183</v>
      </c>
      <c r="H72" s="6">
        <v>2</v>
      </c>
      <c r="I72" s="13">
        <v>42454</v>
      </c>
      <c r="J72" s="14"/>
      <c r="K72" s="11"/>
      <c r="L72" s="14"/>
      <c r="M72" s="14"/>
      <c r="N72" s="6"/>
    </row>
    <row r="73" spans="1:14">
      <c r="A73" s="4" t="s">
        <v>98</v>
      </c>
      <c r="B73" s="5" t="s">
        <v>76</v>
      </c>
      <c r="C73" s="6" t="s">
        <v>77</v>
      </c>
      <c r="D73" s="7" t="s">
        <v>97</v>
      </c>
      <c r="E73" s="8">
        <v>-10.7</v>
      </c>
      <c r="F73" s="8">
        <v>-49.685488300000003</v>
      </c>
      <c r="G73" s="8">
        <v>183</v>
      </c>
      <c r="H73" s="6">
        <v>2</v>
      </c>
      <c r="I73" s="13">
        <v>42454</v>
      </c>
      <c r="J73" s="14"/>
      <c r="K73" s="11"/>
      <c r="L73" s="14"/>
      <c r="M73" s="14"/>
      <c r="N73" s="6"/>
    </row>
    <row r="74" spans="1:14">
      <c r="A74" s="4" t="s">
        <v>99</v>
      </c>
      <c r="B74" s="5" t="s">
        <v>76</v>
      </c>
      <c r="C74" s="6" t="s">
        <v>77</v>
      </c>
      <c r="D74" s="7" t="s">
        <v>100</v>
      </c>
      <c r="E74" s="8">
        <v>-10.7</v>
      </c>
      <c r="F74" s="8">
        <v>-49.685488300000003</v>
      </c>
      <c r="G74" s="8">
        <v>183</v>
      </c>
      <c r="H74" s="6">
        <v>2</v>
      </c>
      <c r="I74" s="13">
        <v>42454</v>
      </c>
      <c r="J74" s="14"/>
      <c r="K74" s="11"/>
      <c r="L74" s="14"/>
      <c r="M74" s="14"/>
      <c r="N74" s="6"/>
    </row>
    <row r="75" spans="1:14">
      <c r="A75" s="4" t="s">
        <v>101</v>
      </c>
      <c r="B75" s="5" t="s">
        <v>76</v>
      </c>
      <c r="C75" s="6" t="s">
        <v>77</v>
      </c>
      <c r="D75" s="7" t="s">
        <v>97</v>
      </c>
      <c r="E75" s="8">
        <v>-10.7</v>
      </c>
      <c r="F75" s="8">
        <v>-49.685488300000003</v>
      </c>
      <c r="G75" s="8">
        <v>183</v>
      </c>
      <c r="H75" s="6">
        <v>2</v>
      </c>
      <c r="I75" s="13">
        <v>42454</v>
      </c>
      <c r="J75" s="14"/>
      <c r="K75" s="11"/>
      <c r="L75" s="14"/>
      <c r="M75" s="14"/>
      <c r="N75" s="6"/>
    </row>
    <row r="76" spans="1:14">
      <c r="A76" s="4" t="s">
        <v>102</v>
      </c>
      <c r="B76" s="5" t="s">
        <v>76</v>
      </c>
      <c r="C76" s="6" t="s">
        <v>77</v>
      </c>
      <c r="D76" s="7" t="s">
        <v>97</v>
      </c>
      <c r="E76" s="8">
        <v>-10.7</v>
      </c>
      <c r="F76" s="8">
        <v>-49.685488300000003</v>
      </c>
      <c r="G76" s="8">
        <v>183</v>
      </c>
      <c r="H76" s="6">
        <v>2</v>
      </c>
      <c r="I76" s="13">
        <v>42454</v>
      </c>
      <c r="J76" s="14"/>
      <c r="K76" s="11"/>
      <c r="L76" s="14"/>
      <c r="M76" s="14"/>
      <c r="N76" s="6"/>
    </row>
    <row r="77" spans="1:14">
      <c r="A77" s="4" t="s">
        <v>103</v>
      </c>
      <c r="B77" s="5" t="s">
        <v>76</v>
      </c>
      <c r="C77" s="6" t="s">
        <v>77</v>
      </c>
      <c r="D77" s="7" t="s">
        <v>100</v>
      </c>
      <c r="E77" s="8">
        <v>-10.7</v>
      </c>
      <c r="F77" s="8">
        <v>-49.685488300000003</v>
      </c>
      <c r="G77" s="8">
        <v>183</v>
      </c>
      <c r="H77" s="6">
        <v>2</v>
      </c>
      <c r="I77" s="13">
        <v>42454</v>
      </c>
      <c r="J77" s="14"/>
      <c r="K77" s="11"/>
      <c r="L77" s="14"/>
      <c r="M77" s="14"/>
      <c r="N77" s="6"/>
    </row>
    <row r="78" spans="1:14">
      <c r="A78" s="4" t="s">
        <v>104</v>
      </c>
      <c r="B78" s="5" t="s">
        <v>76</v>
      </c>
      <c r="C78" s="6" t="s">
        <v>77</v>
      </c>
      <c r="D78" s="7" t="s">
        <v>105</v>
      </c>
      <c r="E78" s="8">
        <v>-10.7</v>
      </c>
      <c r="F78" s="8">
        <v>-49.685488300000003</v>
      </c>
      <c r="G78" s="8">
        <v>183</v>
      </c>
      <c r="H78" s="6">
        <v>2</v>
      </c>
      <c r="I78" s="13">
        <v>42454</v>
      </c>
      <c r="J78" s="14"/>
      <c r="K78" s="11"/>
      <c r="L78" s="14"/>
      <c r="M78" s="14"/>
      <c r="N78" s="6"/>
    </row>
    <row r="79" spans="1:14">
      <c r="A79" s="4" t="s">
        <v>106</v>
      </c>
      <c r="B79" s="5" t="s">
        <v>76</v>
      </c>
      <c r="C79" s="6" t="s">
        <v>77</v>
      </c>
      <c r="D79" s="7" t="s">
        <v>107</v>
      </c>
      <c r="E79" s="8">
        <v>-10.7</v>
      </c>
      <c r="F79" s="8">
        <v>-49.685488300000003</v>
      </c>
      <c r="G79" s="8">
        <v>183</v>
      </c>
      <c r="H79" s="6">
        <v>2</v>
      </c>
      <c r="I79" s="13">
        <v>42454</v>
      </c>
      <c r="J79" s="14"/>
      <c r="K79" s="11"/>
      <c r="L79" s="14"/>
      <c r="M79" s="14"/>
      <c r="N79" s="6"/>
    </row>
    <row r="80" spans="1:14">
      <c r="A80" s="4" t="s">
        <v>108</v>
      </c>
      <c r="B80" s="5" t="s">
        <v>76</v>
      </c>
      <c r="C80" s="6" t="s">
        <v>77</v>
      </c>
      <c r="D80" s="7" t="s">
        <v>105</v>
      </c>
      <c r="E80" s="8">
        <v>-10.7</v>
      </c>
      <c r="F80" s="8">
        <v>-49.685488300000003</v>
      </c>
      <c r="G80" s="8">
        <v>183</v>
      </c>
      <c r="H80" s="6">
        <v>2</v>
      </c>
      <c r="I80" s="13">
        <v>42454</v>
      </c>
      <c r="J80" s="14"/>
      <c r="K80" s="11"/>
      <c r="L80" s="14"/>
      <c r="M80" s="14"/>
      <c r="N80" s="6"/>
    </row>
    <row r="81" spans="1:14">
      <c r="A81" s="4" t="s">
        <v>109</v>
      </c>
      <c r="B81" s="5" t="s">
        <v>76</v>
      </c>
      <c r="C81" s="6" t="s">
        <v>77</v>
      </c>
      <c r="D81" s="7" t="s">
        <v>107</v>
      </c>
      <c r="E81" s="8">
        <v>-10.7</v>
      </c>
      <c r="F81" s="8">
        <v>-49.685488300000003</v>
      </c>
      <c r="G81" s="8">
        <v>183</v>
      </c>
      <c r="H81" s="6">
        <v>2</v>
      </c>
      <c r="I81" s="13">
        <v>42454</v>
      </c>
      <c r="J81" s="14"/>
      <c r="K81" s="11"/>
      <c r="L81" s="14"/>
      <c r="M81" s="14"/>
      <c r="N81" s="6"/>
    </row>
    <row r="82" spans="1:14">
      <c r="A82" s="4" t="s">
        <v>110</v>
      </c>
      <c r="B82" s="5" t="s">
        <v>76</v>
      </c>
      <c r="C82" s="6" t="s">
        <v>77</v>
      </c>
      <c r="D82" s="7" t="s">
        <v>107</v>
      </c>
      <c r="E82" s="8">
        <v>-10.7</v>
      </c>
      <c r="F82" s="8">
        <v>-49.685488300000003</v>
      </c>
      <c r="G82" s="8">
        <v>183</v>
      </c>
      <c r="H82" s="6">
        <v>2</v>
      </c>
      <c r="I82" s="13">
        <v>42454</v>
      </c>
      <c r="J82" s="14"/>
      <c r="K82" s="11"/>
      <c r="L82" s="14"/>
      <c r="M82" s="14"/>
      <c r="N82" s="6"/>
    </row>
    <row r="83" spans="1:14">
      <c r="A83" s="4" t="s">
        <v>111</v>
      </c>
      <c r="B83" s="5" t="s">
        <v>76</v>
      </c>
      <c r="C83" s="6" t="s">
        <v>77</v>
      </c>
      <c r="D83" s="7" t="s">
        <v>107</v>
      </c>
      <c r="E83" s="8">
        <v>-10.7</v>
      </c>
      <c r="F83" s="8">
        <v>-49.685488300000003</v>
      </c>
      <c r="G83" s="8">
        <v>183</v>
      </c>
      <c r="H83" s="6">
        <v>2</v>
      </c>
      <c r="I83" s="13">
        <v>42454</v>
      </c>
      <c r="J83" s="14"/>
      <c r="K83" s="11"/>
      <c r="L83" s="14"/>
      <c r="M83" s="14"/>
      <c r="N83" s="6"/>
    </row>
    <row r="84" spans="1:14">
      <c r="A84" s="4" t="s">
        <v>112</v>
      </c>
      <c r="B84" s="5" t="s">
        <v>113</v>
      </c>
      <c r="C84" s="6" t="s">
        <v>114</v>
      </c>
      <c r="D84" s="7" t="s">
        <v>115</v>
      </c>
      <c r="E84" s="8">
        <v>-22.611000000000001</v>
      </c>
      <c r="F84" s="8">
        <v>-42.323399999999999</v>
      </c>
      <c r="G84" s="8">
        <v>12</v>
      </c>
      <c r="H84" s="6">
        <v>1</v>
      </c>
      <c r="I84" s="13">
        <v>42513</v>
      </c>
      <c r="J84" s="14"/>
      <c r="K84" s="11"/>
      <c r="L84" s="14"/>
      <c r="M84" s="14"/>
      <c r="N84" s="6"/>
    </row>
    <row r="85" spans="1:14">
      <c r="A85" s="4" t="s">
        <v>116</v>
      </c>
      <c r="B85" s="5" t="s">
        <v>113</v>
      </c>
      <c r="C85" s="6" t="s">
        <v>114</v>
      </c>
      <c r="D85" s="7" t="s">
        <v>115</v>
      </c>
      <c r="E85" s="8">
        <v>-22.611000000000001</v>
      </c>
      <c r="F85" s="8">
        <v>-42.323399999999999</v>
      </c>
      <c r="G85" s="8">
        <v>12</v>
      </c>
      <c r="H85" s="6">
        <v>1</v>
      </c>
      <c r="I85" s="13">
        <v>42513</v>
      </c>
      <c r="J85" s="14"/>
      <c r="K85" s="11"/>
      <c r="L85" s="14"/>
      <c r="M85" s="14"/>
      <c r="N85" s="6"/>
    </row>
    <row r="86" spans="1:14">
      <c r="A86" s="4" t="s">
        <v>117</v>
      </c>
      <c r="B86" s="5" t="s">
        <v>113</v>
      </c>
      <c r="C86" s="6" t="s">
        <v>114</v>
      </c>
      <c r="D86" s="7" t="s">
        <v>115</v>
      </c>
      <c r="E86" s="8">
        <v>-22.611000000000001</v>
      </c>
      <c r="F86" s="8">
        <v>-42.323399999999999</v>
      </c>
      <c r="G86" s="8">
        <v>12</v>
      </c>
      <c r="H86" s="6">
        <v>1</v>
      </c>
      <c r="I86" s="13">
        <v>42513</v>
      </c>
      <c r="J86" s="14"/>
      <c r="K86" s="11"/>
      <c r="L86" s="14"/>
      <c r="M86" s="14"/>
      <c r="N86" s="6"/>
    </row>
    <row r="87" spans="1:14">
      <c r="A87" s="4" t="s">
        <v>118</v>
      </c>
      <c r="B87" s="5" t="s">
        <v>113</v>
      </c>
      <c r="C87" s="6" t="s">
        <v>114</v>
      </c>
      <c r="D87" s="7" t="s">
        <v>115</v>
      </c>
      <c r="E87" s="8">
        <v>-22.611000000000001</v>
      </c>
      <c r="F87" s="8">
        <v>-42.323399999999999</v>
      </c>
      <c r="G87" s="8">
        <v>12</v>
      </c>
      <c r="H87" s="6">
        <v>1</v>
      </c>
      <c r="I87" s="13">
        <v>42513</v>
      </c>
      <c r="J87" s="14"/>
      <c r="K87" s="11"/>
      <c r="L87" s="14"/>
      <c r="M87" s="14"/>
      <c r="N87" s="6"/>
    </row>
    <row r="88" spans="1:14">
      <c r="A88" s="4" t="s">
        <v>119</v>
      </c>
      <c r="B88" s="5" t="s">
        <v>113</v>
      </c>
      <c r="C88" s="6" t="s">
        <v>114</v>
      </c>
      <c r="D88" s="7" t="s">
        <v>115</v>
      </c>
      <c r="E88" s="8">
        <v>-22.611000000000001</v>
      </c>
      <c r="F88" s="8">
        <v>-42.323399999999999</v>
      </c>
      <c r="G88" s="8">
        <v>12</v>
      </c>
      <c r="H88" s="6">
        <v>1</v>
      </c>
      <c r="I88" s="13">
        <v>42513</v>
      </c>
      <c r="J88" s="14"/>
      <c r="K88" s="11"/>
      <c r="L88" s="14"/>
      <c r="M88" s="14"/>
      <c r="N88" s="6"/>
    </row>
    <row r="89" spans="1:14">
      <c r="A89" s="4" t="s">
        <v>120</v>
      </c>
      <c r="B89" s="5" t="s">
        <v>113</v>
      </c>
      <c r="C89" s="6" t="s">
        <v>114</v>
      </c>
      <c r="D89" s="7" t="s">
        <v>115</v>
      </c>
      <c r="E89" s="8">
        <v>-22.611000000000001</v>
      </c>
      <c r="F89" s="8">
        <v>-42.323399999999999</v>
      </c>
      <c r="G89" s="8">
        <v>12</v>
      </c>
      <c r="H89" s="6">
        <v>1</v>
      </c>
      <c r="I89" s="13">
        <v>42513</v>
      </c>
      <c r="J89" s="14"/>
      <c r="K89" s="11"/>
      <c r="L89" s="14"/>
      <c r="M89" s="14"/>
      <c r="N89" s="6"/>
    </row>
    <row r="90" spans="1:14">
      <c r="A90" s="4" t="s">
        <v>121</v>
      </c>
      <c r="B90" s="5" t="s">
        <v>113</v>
      </c>
      <c r="C90" s="6" t="s">
        <v>114</v>
      </c>
      <c r="D90" s="7" t="s">
        <v>115</v>
      </c>
      <c r="E90" s="8">
        <v>-22.611000000000001</v>
      </c>
      <c r="F90" s="8">
        <v>-42.323399999999999</v>
      </c>
      <c r="G90" s="8">
        <v>12</v>
      </c>
      <c r="H90" s="6">
        <v>1</v>
      </c>
      <c r="I90" s="13">
        <v>42513</v>
      </c>
      <c r="J90" s="14"/>
      <c r="K90" s="11"/>
      <c r="L90" s="14"/>
      <c r="M90" s="14"/>
      <c r="N90" s="6"/>
    </row>
    <row r="91" spans="1:14">
      <c r="A91" s="4" t="s">
        <v>122</v>
      </c>
      <c r="B91" s="5" t="s">
        <v>113</v>
      </c>
      <c r="C91" s="6" t="s">
        <v>114</v>
      </c>
      <c r="D91" s="7" t="s">
        <v>115</v>
      </c>
      <c r="E91" s="8">
        <v>-22.611000000000001</v>
      </c>
      <c r="F91" s="8">
        <v>-42.323399999999999</v>
      </c>
      <c r="G91" s="8">
        <v>12</v>
      </c>
      <c r="H91" s="6">
        <v>1</v>
      </c>
      <c r="I91" s="13">
        <v>42516</v>
      </c>
      <c r="J91" s="14"/>
      <c r="K91" s="11"/>
      <c r="L91" s="14"/>
      <c r="M91" s="14"/>
      <c r="N91" s="6"/>
    </row>
    <row r="92" spans="1:14">
      <c r="A92" s="4" t="s">
        <v>123</v>
      </c>
      <c r="B92" s="5" t="s">
        <v>113</v>
      </c>
      <c r="C92" s="6" t="s">
        <v>114</v>
      </c>
      <c r="D92" s="7" t="s">
        <v>115</v>
      </c>
      <c r="E92" s="8">
        <v>-22.611000000000001</v>
      </c>
      <c r="F92" s="8">
        <v>-42.323399999999999</v>
      </c>
      <c r="G92" s="8">
        <v>12</v>
      </c>
      <c r="H92" s="6">
        <v>1</v>
      </c>
      <c r="I92" s="13">
        <v>42516</v>
      </c>
      <c r="J92" s="14"/>
      <c r="K92" s="11"/>
      <c r="L92" s="14"/>
      <c r="M92" s="14"/>
      <c r="N92" s="6"/>
    </row>
    <row r="93" spans="1:14">
      <c r="A93" s="4" t="s">
        <v>124</v>
      </c>
      <c r="B93" s="5" t="s">
        <v>113</v>
      </c>
      <c r="C93" s="6" t="s">
        <v>114</v>
      </c>
      <c r="D93" s="7" t="s">
        <v>115</v>
      </c>
      <c r="E93" s="8">
        <v>-22.611000000000001</v>
      </c>
      <c r="F93" s="8">
        <v>-42.323399999999999</v>
      </c>
      <c r="G93" s="8">
        <v>12</v>
      </c>
      <c r="H93" s="6">
        <v>1</v>
      </c>
      <c r="I93" s="13">
        <v>42516</v>
      </c>
      <c r="J93" s="14"/>
      <c r="K93" s="11"/>
      <c r="L93" s="14"/>
      <c r="M93" s="14"/>
      <c r="N93" s="6"/>
    </row>
    <row r="94" spans="1:14">
      <c r="A94" s="4" t="s">
        <v>125</v>
      </c>
      <c r="B94" s="5" t="s">
        <v>113</v>
      </c>
      <c r="C94" s="6" t="s">
        <v>114</v>
      </c>
      <c r="D94" s="7" t="s">
        <v>115</v>
      </c>
      <c r="E94" s="8">
        <v>-22.611000000000001</v>
      </c>
      <c r="F94" s="8">
        <v>-42.323399999999999</v>
      </c>
      <c r="G94" s="8">
        <v>12</v>
      </c>
      <c r="H94" s="6">
        <v>1</v>
      </c>
      <c r="I94" s="13">
        <v>42516</v>
      </c>
      <c r="J94" s="14"/>
      <c r="K94" s="11"/>
      <c r="L94" s="14"/>
      <c r="M94" s="14"/>
      <c r="N94" s="6"/>
    </row>
    <row r="95" spans="1:14">
      <c r="A95" s="4" t="s">
        <v>126</v>
      </c>
      <c r="B95" s="5" t="s">
        <v>113</v>
      </c>
      <c r="C95" s="6" t="s">
        <v>114</v>
      </c>
      <c r="D95" s="7" t="s">
        <v>115</v>
      </c>
      <c r="E95" s="8">
        <v>-22.611000000000001</v>
      </c>
      <c r="F95" s="8">
        <v>-42.323399999999999</v>
      </c>
      <c r="G95" s="8">
        <v>12</v>
      </c>
      <c r="H95" s="6">
        <v>1</v>
      </c>
      <c r="I95" s="13">
        <v>42516</v>
      </c>
      <c r="J95" s="14"/>
      <c r="K95" s="11"/>
      <c r="L95" s="14"/>
      <c r="M95" s="14"/>
      <c r="N95" s="6"/>
    </row>
    <row r="96" spans="1:14">
      <c r="A96" s="4" t="s">
        <v>127</v>
      </c>
      <c r="B96" s="5" t="s">
        <v>113</v>
      </c>
      <c r="C96" s="6" t="s">
        <v>114</v>
      </c>
      <c r="D96" s="7" t="s">
        <v>115</v>
      </c>
      <c r="E96" s="8">
        <v>-22.611000000000001</v>
      </c>
      <c r="F96" s="8">
        <v>-42.323399999999999</v>
      </c>
      <c r="G96" s="8">
        <v>12</v>
      </c>
      <c r="H96" s="6">
        <v>1</v>
      </c>
      <c r="I96" s="13">
        <v>42516</v>
      </c>
      <c r="J96" s="14"/>
      <c r="K96" s="11"/>
      <c r="L96" s="14"/>
      <c r="M96" s="14"/>
      <c r="N96" s="6"/>
    </row>
    <row r="97" spans="1:14">
      <c r="A97" s="15" t="s">
        <v>128</v>
      </c>
      <c r="B97" s="6"/>
      <c r="C97" s="5" t="s">
        <v>129</v>
      </c>
      <c r="D97" s="5" t="s">
        <v>130</v>
      </c>
      <c r="E97" s="6">
        <v>-9.9265799999999995</v>
      </c>
      <c r="F97" s="6">
        <v>-66.966781999999995</v>
      </c>
      <c r="G97" s="6"/>
      <c r="H97" s="7">
        <v>1</v>
      </c>
      <c r="I97" s="16" t="s">
        <v>131</v>
      </c>
      <c r="J97" s="16" t="s">
        <v>132</v>
      </c>
      <c r="K97" s="17">
        <v>1999</v>
      </c>
      <c r="L97" s="16" t="s">
        <v>133</v>
      </c>
      <c r="M97" s="16"/>
      <c r="N97" s="5" t="s">
        <v>134</v>
      </c>
    </row>
    <row r="98" spans="1:14">
      <c r="A98" s="15" t="s">
        <v>135</v>
      </c>
      <c r="B98" s="6"/>
      <c r="C98" s="5" t="s">
        <v>129</v>
      </c>
      <c r="D98" s="5" t="s">
        <v>130</v>
      </c>
      <c r="E98" s="6">
        <v>-9.9265799999999995</v>
      </c>
      <c r="F98" s="6">
        <v>-66.966781999999995</v>
      </c>
      <c r="G98" s="6"/>
      <c r="H98" s="7">
        <v>1</v>
      </c>
      <c r="I98" s="16" t="s">
        <v>131</v>
      </c>
      <c r="J98" s="16" t="s">
        <v>132</v>
      </c>
      <c r="K98" s="17">
        <v>1999</v>
      </c>
      <c r="L98" s="16" t="s">
        <v>133</v>
      </c>
      <c r="M98" s="16"/>
      <c r="N98" s="5" t="s">
        <v>134</v>
      </c>
    </row>
    <row r="99" spans="1:14">
      <c r="A99" s="15" t="s">
        <v>136</v>
      </c>
      <c r="B99" s="6"/>
      <c r="C99" s="5" t="s">
        <v>129</v>
      </c>
      <c r="D99" s="5" t="s">
        <v>130</v>
      </c>
      <c r="E99" s="6">
        <v>-9.9265799999999995</v>
      </c>
      <c r="F99" s="6">
        <v>-66.966781999999995</v>
      </c>
      <c r="G99" s="6"/>
      <c r="H99" s="7">
        <v>1</v>
      </c>
      <c r="I99" s="16" t="s">
        <v>131</v>
      </c>
      <c r="J99" s="16" t="s">
        <v>132</v>
      </c>
      <c r="K99" s="17">
        <v>1999</v>
      </c>
      <c r="L99" s="16" t="s">
        <v>133</v>
      </c>
      <c r="M99" s="16"/>
      <c r="N99" s="5" t="s">
        <v>134</v>
      </c>
    </row>
    <row r="100" spans="1:14">
      <c r="A100" s="15" t="s">
        <v>137</v>
      </c>
      <c r="B100" s="6"/>
      <c r="C100" s="5" t="s">
        <v>129</v>
      </c>
      <c r="D100" s="5" t="s">
        <v>130</v>
      </c>
      <c r="E100" s="6">
        <v>-9.9265799999999995</v>
      </c>
      <c r="F100" s="6">
        <v>-66.966781999999995</v>
      </c>
      <c r="G100" s="6"/>
      <c r="H100" s="7">
        <v>1</v>
      </c>
      <c r="I100" s="16" t="s">
        <v>131</v>
      </c>
      <c r="J100" s="16" t="s">
        <v>132</v>
      </c>
      <c r="K100" s="17">
        <v>1999</v>
      </c>
      <c r="L100" s="16" t="s">
        <v>133</v>
      </c>
      <c r="M100" s="16"/>
      <c r="N100" s="18" t="s">
        <v>134</v>
      </c>
    </row>
    <row r="101" spans="1:14">
      <c r="A101" s="15" t="s">
        <v>138</v>
      </c>
      <c r="B101" s="6"/>
      <c r="C101" s="5" t="s">
        <v>129</v>
      </c>
      <c r="D101" s="5" t="s">
        <v>130</v>
      </c>
      <c r="E101" s="6">
        <v>-9.9265799999999995</v>
      </c>
      <c r="F101" s="6">
        <v>-66.966781999999995</v>
      </c>
      <c r="G101" s="6"/>
      <c r="H101" s="7">
        <v>1</v>
      </c>
      <c r="I101" s="16" t="s">
        <v>131</v>
      </c>
      <c r="J101" s="16" t="s">
        <v>132</v>
      </c>
      <c r="K101" s="17">
        <v>1999</v>
      </c>
      <c r="L101" s="16" t="s">
        <v>133</v>
      </c>
      <c r="M101" s="16"/>
      <c r="N101" s="18" t="s">
        <v>134</v>
      </c>
    </row>
    <row r="102" spans="1:14">
      <c r="A102" s="15" t="s">
        <v>139</v>
      </c>
      <c r="B102" s="6"/>
      <c r="C102" s="5" t="s">
        <v>129</v>
      </c>
      <c r="D102" s="5" t="s">
        <v>130</v>
      </c>
      <c r="E102" s="6">
        <v>-9.9265799999999995</v>
      </c>
      <c r="F102" s="6">
        <v>-66.966781999999995</v>
      </c>
      <c r="G102" s="6"/>
      <c r="H102" s="7">
        <v>1</v>
      </c>
      <c r="I102" s="16" t="s">
        <v>131</v>
      </c>
      <c r="J102" s="16" t="s">
        <v>132</v>
      </c>
      <c r="K102" s="17">
        <v>1999</v>
      </c>
      <c r="L102" s="16" t="s">
        <v>133</v>
      </c>
      <c r="M102" s="16"/>
      <c r="N102" s="5" t="s">
        <v>134</v>
      </c>
    </row>
    <row r="103" spans="1:14">
      <c r="A103" s="15" t="s">
        <v>140</v>
      </c>
      <c r="B103" s="6"/>
      <c r="C103" s="5" t="s">
        <v>129</v>
      </c>
      <c r="D103" s="5" t="s">
        <v>130</v>
      </c>
      <c r="E103" s="6">
        <v>-9.9265799999999995</v>
      </c>
      <c r="F103" s="6">
        <v>-66.966781999999995</v>
      </c>
      <c r="G103" s="6"/>
      <c r="H103" s="7">
        <v>1</v>
      </c>
      <c r="I103" s="16" t="s">
        <v>131</v>
      </c>
      <c r="J103" s="16" t="s">
        <v>132</v>
      </c>
      <c r="K103" s="17">
        <v>1999</v>
      </c>
      <c r="L103" s="16" t="s">
        <v>133</v>
      </c>
      <c r="M103" s="16"/>
      <c r="N103" s="5" t="s">
        <v>134</v>
      </c>
    </row>
    <row r="104" spans="1:14">
      <c r="A104" s="15" t="s">
        <v>141</v>
      </c>
      <c r="B104" s="6"/>
      <c r="C104" s="5" t="s">
        <v>129</v>
      </c>
      <c r="D104" s="5" t="s">
        <v>130</v>
      </c>
      <c r="E104" s="6">
        <v>-9.9265799999999995</v>
      </c>
      <c r="F104" s="6">
        <v>-66.966781999999995</v>
      </c>
      <c r="G104" s="6"/>
      <c r="H104" s="7">
        <v>1</v>
      </c>
      <c r="I104" s="16" t="s">
        <v>131</v>
      </c>
      <c r="J104" s="16" t="s">
        <v>132</v>
      </c>
      <c r="K104" s="17">
        <v>1999</v>
      </c>
      <c r="L104" s="16" t="s">
        <v>133</v>
      </c>
      <c r="M104" s="16"/>
      <c r="N104" s="5" t="s">
        <v>134</v>
      </c>
    </row>
    <row r="105" spans="1:14">
      <c r="A105" s="15" t="s">
        <v>142</v>
      </c>
      <c r="B105" s="6"/>
      <c r="C105" s="5" t="s">
        <v>129</v>
      </c>
      <c r="D105" s="5" t="s">
        <v>130</v>
      </c>
      <c r="E105" s="6">
        <v>-9.9265799999999995</v>
      </c>
      <c r="F105" s="6">
        <v>-66.966781999999995</v>
      </c>
      <c r="G105" s="6"/>
      <c r="H105" s="7">
        <v>1</v>
      </c>
      <c r="I105" s="16" t="s">
        <v>131</v>
      </c>
      <c r="J105" s="16" t="s">
        <v>132</v>
      </c>
      <c r="K105" s="17">
        <v>1999</v>
      </c>
      <c r="L105" s="16" t="s">
        <v>133</v>
      </c>
      <c r="M105" s="16"/>
      <c r="N105" s="5" t="s">
        <v>134</v>
      </c>
    </row>
    <row r="106" spans="1:14">
      <c r="A106" s="15" t="s">
        <v>143</v>
      </c>
      <c r="B106" s="6"/>
      <c r="C106" s="5" t="s">
        <v>129</v>
      </c>
      <c r="D106" s="5" t="s">
        <v>130</v>
      </c>
      <c r="E106" s="6">
        <v>-9.9265799999999995</v>
      </c>
      <c r="F106" s="6">
        <v>-66.966781999999995</v>
      </c>
      <c r="G106" s="6"/>
      <c r="H106" s="7">
        <v>1</v>
      </c>
      <c r="I106" s="16" t="s">
        <v>131</v>
      </c>
      <c r="J106" s="16" t="s">
        <v>132</v>
      </c>
      <c r="K106" s="17">
        <v>1999</v>
      </c>
      <c r="L106" s="16" t="s">
        <v>133</v>
      </c>
      <c r="M106" s="16"/>
      <c r="N106" s="5" t="s">
        <v>134</v>
      </c>
    </row>
    <row r="107" spans="1:14">
      <c r="A107" s="15" t="s">
        <v>144</v>
      </c>
      <c r="B107" s="6"/>
      <c r="C107" s="5" t="s">
        <v>129</v>
      </c>
      <c r="D107" s="5" t="s">
        <v>130</v>
      </c>
      <c r="E107" s="6">
        <v>-9.9265799999999995</v>
      </c>
      <c r="F107" s="6">
        <v>-66.966781999999995</v>
      </c>
      <c r="G107" s="6"/>
      <c r="H107" s="7">
        <v>1</v>
      </c>
      <c r="I107" s="16" t="s">
        <v>131</v>
      </c>
      <c r="J107" s="16" t="s">
        <v>132</v>
      </c>
      <c r="K107" s="17">
        <v>1999</v>
      </c>
      <c r="L107" s="16" t="s">
        <v>133</v>
      </c>
      <c r="M107" s="16"/>
      <c r="N107" s="5" t="s">
        <v>134</v>
      </c>
    </row>
    <row r="108" spans="1:14">
      <c r="A108" s="15" t="s">
        <v>145</v>
      </c>
      <c r="B108" s="6"/>
      <c r="C108" s="5" t="s">
        <v>129</v>
      </c>
      <c r="D108" s="5" t="s">
        <v>130</v>
      </c>
      <c r="E108" s="6">
        <v>-9.9265799999999995</v>
      </c>
      <c r="F108" s="6">
        <v>-66.966781999999995</v>
      </c>
      <c r="G108" s="6"/>
      <c r="H108" s="7">
        <v>1</v>
      </c>
      <c r="I108" s="16" t="s">
        <v>131</v>
      </c>
      <c r="J108" s="16" t="s">
        <v>132</v>
      </c>
      <c r="K108" s="17">
        <v>1999</v>
      </c>
      <c r="L108" s="16" t="s">
        <v>133</v>
      </c>
      <c r="M108" s="16"/>
      <c r="N108" s="5" t="s">
        <v>134</v>
      </c>
    </row>
    <row r="109" spans="1:14">
      <c r="A109" s="15" t="s">
        <v>146</v>
      </c>
      <c r="B109" s="6"/>
      <c r="C109" s="5" t="s">
        <v>129</v>
      </c>
      <c r="D109" s="5" t="s">
        <v>130</v>
      </c>
      <c r="E109" s="6">
        <v>-9.9265799999999995</v>
      </c>
      <c r="F109" s="6">
        <v>-66.966781999999995</v>
      </c>
      <c r="G109" s="6"/>
      <c r="H109" s="7">
        <v>1</v>
      </c>
      <c r="I109" s="16" t="s">
        <v>131</v>
      </c>
      <c r="J109" s="16" t="s">
        <v>132</v>
      </c>
      <c r="K109" s="17">
        <v>1999</v>
      </c>
      <c r="L109" s="16" t="s">
        <v>133</v>
      </c>
      <c r="M109" s="16"/>
      <c r="N109" s="5" t="s">
        <v>134</v>
      </c>
    </row>
    <row r="110" spans="1:14">
      <c r="A110" s="15" t="s">
        <v>147</v>
      </c>
      <c r="B110" s="6"/>
      <c r="C110" s="5" t="s">
        <v>129</v>
      </c>
      <c r="D110" s="5" t="s">
        <v>130</v>
      </c>
      <c r="E110" s="6">
        <v>-9.9265799999999995</v>
      </c>
      <c r="F110" s="6">
        <v>-66.966781999999995</v>
      </c>
      <c r="G110" s="6"/>
      <c r="H110" s="7">
        <v>1</v>
      </c>
      <c r="I110" s="16" t="s">
        <v>131</v>
      </c>
      <c r="J110" s="16" t="s">
        <v>132</v>
      </c>
      <c r="K110" s="17">
        <v>1999</v>
      </c>
      <c r="L110" s="16" t="s">
        <v>133</v>
      </c>
      <c r="M110" s="16"/>
      <c r="N110" s="5" t="s">
        <v>134</v>
      </c>
    </row>
    <row r="111" spans="1:14">
      <c r="A111" s="15" t="s">
        <v>148</v>
      </c>
      <c r="B111" s="6"/>
      <c r="C111" s="5" t="s">
        <v>129</v>
      </c>
      <c r="D111" s="5" t="s">
        <v>149</v>
      </c>
      <c r="E111" s="6">
        <v>-7.6378830000000004</v>
      </c>
      <c r="F111" s="6">
        <v>-72.687967</v>
      </c>
      <c r="G111" s="6"/>
      <c r="H111" s="7">
        <v>2</v>
      </c>
      <c r="I111" s="16" t="s">
        <v>150</v>
      </c>
      <c r="J111" s="19" t="s">
        <v>132</v>
      </c>
      <c r="K111" s="20">
        <v>1997</v>
      </c>
      <c r="L111" s="19" t="s">
        <v>133</v>
      </c>
      <c r="M111" s="19"/>
      <c r="N111" s="21" t="s">
        <v>151</v>
      </c>
    </row>
    <row r="112" spans="1:14">
      <c r="A112" s="15" t="s">
        <v>152</v>
      </c>
      <c r="B112" s="6"/>
      <c r="C112" s="5" t="s">
        <v>129</v>
      </c>
      <c r="D112" s="5" t="s">
        <v>149</v>
      </c>
      <c r="E112" s="6">
        <v>-7.6378830000000004</v>
      </c>
      <c r="F112" s="6">
        <v>-72.687967</v>
      </c>
      <c r="G112" s="6"/>
      <c r="H112" s="7">
        <v>2</v>
      </c>
      <c r="I112" s="16" t="s">
        <v>150</v>
      </c>
      <c r="J112" s="19" t="s">
        <v>132</v>
      </c>
      <c r="K112" s="20">
        <v>1997</v>
      </c>
      <c r="L112" s="19" t="s">
        <v>133</v>
      </c>
      <c r="M112" s="19"/>
      <c r="N112" s="22" t="s">
        <v>153</v>
      </c>
    </row>
    <row r="113" spans="1:14">
      <c r="A113" s="15" t="s">
        <v>154</v>
      </c>
      <c r="B113" s="6"/>
      <c r="C113" s="5" t="s">
        <v>129</v>
      </c>
      <c r="D113" s="5" t="s">
        <v>149</v>
      </c>
      <c r="E113" s="6">
        <v>-7.6378830000000004</v>
      </c>
      <c r="F113" s="6">
        <v>-72.687967</v>
      </c>
      <c r="G113" s="6"/>
      <c r="H113" s="7">
        <v>2</v>
      </c>
      <c r="I113" s="16" t="s">
        <v>150</v>
      </c>
      <c r="J113" s="19" t="s">
        <v>132</v>
      </c>
      <c r="K113" s="20">
        <v>1997</v>
      </c>
      <c r="L113" s="19" t="s">
        <v>133</v>
      </c>
      <c r="M113" s="19"/>
      <c r="N113" s="22" t="s">
        <v>153</v>
      </c>
    </row>
    <row r="114" spans="1:14">
      <c r="A114" s="15" t="s">
        <v>155</v>
      </c>
      <c r="B114" s="6"/>
      <c r="C114" s="5" t="s">
        <v>129</v>
      </c>
      <c r="D114" s="5" t="s">
        <v>149</v>
      </c>
      <c r="E114" s="6">
        <v>-7.6378830000000004</v>
      </c>
      <c r="F114" s="6">
        <v>-72.687967</v>
      </c>
      <c r="G114" s="6"/>
      <c r="H114" s="7">
        <v>2</v>
      </c>
      <c r="I114" s="16" t="s">
        <v>150</v>
      </c>
      <c r="J114" s="19" t="s">
        <v>132</v>
      </c>
      <c r="K114" s="20">
        <v>1997</v>
      </c>
      <c r="L114" s="19" t="s">
        <v>133</v>
      </c>
      <c r="M114" s="19"/>
      <c r="N114" s="21" t="s">
        <v>156</v>
      </c>
    </row>
    <row r="115" spans="1:14">
      <c r="A115" s="15" t="s">
        <v>157</v>
      </c>
      <c r="B115" s="6"/>
      <c r="C115" s="5" t="s">
        <v>129</v>
      </c>
      <c r="D115" s="5" t="s">
        <v>149</v>
      </c>
      <c r="E115" s="6">
        <v>-7.6378830000000004</v>
      </c>
      <c r="F115" s="6">
        <v>-72.687967</v>
      </c>
      <c r="G115" s="6"/>
      <c r="H115" s="7">
        <v>2</v>
      </c>
      <c r="I115" s="16" t="s">
        <v>150</v>
      </c>
      <c r="J115" s="19" t="s">
        <v>132</v>
      </c>
      <c r="K115" s="20">
        <v>1997</v>
      </c>
      <c r="L115" s="19" t="s">
        <v>133</v>
      </c>
      <c r="M115" s="19"/>
      <c r="N115" s="21" t="s">
        <v>156</v>
      </c>
    </row>
    <row r="116" spans="1:14">
      <c r="A116" s="15" t="s">
        <v>158</v>
      </c>
      <c r="B116" s="6"/>
      <c r="C116" s="5" t="s">
        <v>129</v>
      </c>
      <c r="D116" s="5" t="s">
        <v>149</v>
      </c>
      <c r="E116" s="6">
        <v>-7.6378830000000004</v>
      </c>
      <c r="F116" s="6">
        <v>-72.687967</v>
      </c>
      <c r="G116" s="6"/>
      <c r="H116" s="7">
        <v>2</v>
      </c>
      <c r="I116" s="16" t="s">
        <v>150</v>
      </c>
      <c r="J116" s="19" t="s">
        <v>132</v>
      </c>
      <c r="K116" s="20">
        <v>1997</v>
      </c>
      <c r="L116" s="19" t="s">
        <v>133</v>
      </c>
      <c r="M116" s="19"/>
      <c r="N116" s="21" t="s">
        <v>156</v>
      </c>
    </row>
    <row r="117" spans="1:14">
      <c r="A117" s="15" t="s">
        <v>159</v>
      </c>
      <c r="B117" s="6"/>
      <c r="C117" s="5" t="s">
        <v>129</v>
      </c>
      <c r="D117" s="5" t="s">
        <v>149</v>
      </c>
      <c r="E117" s="6">
        <v>-7.6378830000000004</v>
      </c>
      <c r="F117" s="6">
        <v>-72.687967</v>
      </c>
      <c r="G117" s="6"/>
      <c r="H117" s="7">
        <v>2</v>
      </c>
      <c r="I117" s="16" t="s">
        <v>150</v>
      </c>
      <c r="J117" s="19" t="s">
        <v>132</v>
      </c>
      <c r="K117" s="20">
        <v>1997</v>
      </c>
      <c r="L117" s="19" t="s">
        <v>133</v>
      </c>
      <c r="M117" s="19"/>
      <c r="N117" s="21" t="s">
        <v>160</v>
      </c>
    </row>
    <row r="118" spans="1:14">
      <c r="A118" s="15" t="s">
        <v>161</v>
      </c>
      <c r="B118" s="6"/>
      <c r="C118" s="5" t="s">
        <v>129</v>
      </c>
      <c r="D118" s="5" t="s">
        <v>149</v>
      </c>
      <c r="E118" s="6">
        <v>-7.6378830000000004</v>
      </c>
      <c r="F118" s="6">
        <v>-72.687967</v>
      </c>
      <c r="G118" s="6"/>
      <c r="H118" s="7">
        <v>2</v>
      </c>
      <c r="I118" s="16" t="s">
        <v>150</v>
      </c>
      <c r="J118" s="19" t="s">
        <v>132</v>
      </c>
      <c r="K118" s="20">
        <v>1997</v>
      </c>
      <c r="L118" s="19" t="s">
        <v>133</v>
      </c>
      <c r="M118" s="19"/>
      <c r="N118" s="21" t="s">
        <v>160</v>
      </c>
    </row>
    <row r="119" spans="1:14">
      <c r="A119" s="15" t="s">
        <v>162</v>
      </c>
      <c r="B119" s="6"/>
      <c r="C119" s="5" t="s">
        <v>129</v>
      </c>
      <c r="D119" s="5" t="s">
        <v>149</v>
      </c>
      <c r="E119" s="6">
        <v>-7.6378830000000004</v>
      </c>
      <c r="F119" s="6">
        <v>-72.687967</v>
      </c>
      <c r="G119" s="6"/>
      <c r="H119" s="7">
        <v>2</v>
      </c>
      <c r="I119" s="16" t="s">
        <v>150</v>
      </c>
      <c r="J119" s="19" t="s">
        <v>132</v>
      </c>
      <c r="K119" s="20">
        <v>1997</v>
      </c>
      <c r="L119" s="19" t="s">
        <v>133</v>
      </c>
      <c r="M119" s="19"/>
      <c r="N119" s="21" t="s">
        <v>163</v>
      </c>
    </row>
    <row r="120" spans="1:14">
      <c r="A120" s="15" t="s">
        <v>164</v>
      </c>
      <c r="B120" s="6"/>
      <c r="C120" s="5" t="s">
        <v>129</v>
      </c>
      <c r="D120" s="5" t="s">
        <v>149</v>
      </c>
      <c r="E120" s="6">
        <v>-7.6378830000000004</v>
      </c>
      <c r="F120" s="6">
        <v>-72.687967</v>
      </c>
      <c r="G120" s="6"/>
      <c r="H120" s="7">
        <v>2</v>
      </c>
      <c r="I120" s="16" t="s">
        <v>150</v>
      </c>
      <c r="J120" s="19" t="s">
        <v>132</v>
      </c>
      <c r="K120" s="20">
        <v>1997</v>
      </c>
      <c r="L120" s="19" t="s">
        <v>133</v>
      </c>
      <c r="M120" s="19"/>
      <c r="N120" s="21" t="s">
        <v>165</v>
      </c>
    </row>
    <row r="121" spans="1:14">
      <c r="A121" s="15" t="s">
        <v>166</v>
      </c>
      <c r="B121" s="6"/>
      <c r="C121" s="5" t="s">
        <v>129</v>
      </c>
      <c r="D121" s="5" t="s">
        <v>149</v>
      </c>
      <c r="E121" s="6">
        <v>-7.6378830000000004</v>
      </c>
      <c r="F121" s="6">
        <v>-72.687967</v>
      </c>
      <c r="G121" s="6"/>
      <c r="H121" s="7">
        <v>2</v>
      </c>
      <c r="I121" s="16" t="s">
        <v>150</v>
      </c>
      <c r="J121" s="19" t="s">
        <v>132</v>
      </c>
      <c r="K121" s="20">
        <v>1997</v>
      </c>
      <c r="L121" s="19" t="s">
        <v>133</v>
      </c>
      <c r="M121" s="19"/>
      <c r="N121" s="21" t="s">
        <v>165</v>
      </c>
    </row>
    <row r="122" spans="1:14">
      <c r="A122" s="15" t="s">
        <v>167</v>
      </c>
      <c r="B122" s="6"/>
      <c r="C122" s="5" t="s">
        <v>129</v>
      </c>
      <c r="D122" s="5" t="s">
        <v>149</v>
      </c>
      <c r="E122" s="6">
        <v>-7.6378830000000004</v>
      </c>
      <c r="F122" s="6">
        <v>-72.687967</v>
      </c>
      <c r="G122" s="6"/>
      <c r="H122" s="7">
        <v>2</v>
      </c>
      <c r="I122" s="16" t="s">
        <v>150</v>
      </c>
      <c r="J122" s="19" t="s">
        <v>132</v>
      </c>
      <c r="K122" s="20">
        <v>1997</v>
      </c>
      <c r="L122" s="19" t="s">
        <v>133</v>
      </c>
      <c r="M122" s="19"/>
      <c r="N122" s="21" t="s">
        <v>165</v>
      </c>
    </row>
    <row r="123" spans="1:14">
      <c r="A123" s="15" t="s">
        <v>168</v>
      </c>
      <c r="B123" s="6"/>
      <c r="C123" s="5" t="s">
        <v>129</v>
      </c>
      <c r="D123" s="5" t="s">
        <v>149</v>
      </c>
      <c r="E123" s="6">
        <v>-7.6378830000000004</v>
      </c>
      <c r="F123" s="6">
        <v>-72.687967</v>
      </c>
      <c r="G123" s="6"/>
      <c r="H123" s="7">
        <v>2</v>
      </c>
      <c r="I123" s="16" t="s">
        <v>150</v>
      </c>
      <c r="J123" s="19" t="s">
        <v>132</v>
      </c>
      <c r="K123" s="20">
        <v>1997</v>
      </c>
      <c r="L123" s="19" t="s">
        <v>133</v>
      </c>
      <c r="M123" s="19"/>
      <c r="N123" s="21" t="s">
        <v>169</v>
      </c>
    </row>
    <row r="124" spans="1:14">
      <c r="A124" s="15" t="s">
        <v>170</v>
      </c>
      <c r="B124" s="6"/>
      <c r="C124" s="5" t="s">
        <v>129</v>
      </c>
      <c r="D124" s="5" t="s">
        <v>149</v>
      </c>
      <c r="E124" s="6">
        <v>-7.6378830000000004</v>
      </c>
      <c r="F124" s="6">
        <v>-72.687967</v>
      </c>
      <c r="G124" s="6"/>
      <c r="H124" s="7">
        <v>2</v>
      </c>
      <c r="I124" s="16" t="s">
        <v>150</v>
      </c>
      <c r="J124" s="19" t="s">
        <v>132</v>
      </c>
      <c r="K124" s="20">
        <v>1997</v>
      </c>
      <c r="L124" s="19" t="s">
        <v>133</v>
      </c>
      <c r="M124" s="19"/>
      <c r="N124" s="21" t="s">
        <v>169</v>
      </c>
    </row>
    <row r="125" spans="1:14">
      <c r="A125" s="15" t="s">
        <v>171</v>
      </c>
      <c r="B125" s="6"/>
      <c r="C125" s="5" t="s">
        <v>129</v>
      </c>
      <c r="D125" s="5" t="s">
        <v>172</v>
      </c>
      <c r="E125" s="6">
        <v>-7.6201239999999997</v>
      </c>
      <c r="F125" s="6">
        <v>-72.885559000000001</v>
      </c>
      <c r="G125" s="6"/>
      <c r="H125" s="7">
        <v>3</v>
      </c>
      <c r="I125" s="16" t="s">
        <v>173</v>
      </c>
      <c r="J125" s="16" t="s">
        <v>132</v>
      </c>
      <c r="K125" s="17">
        <v>2001</v>
      </c>
      <c r="L125" s="16" t="s">
        <v>133</v>
      </c>
      <c r="M125" s="16"/>
      <c r="N125" s="5" t="s">
        <v>174</v>
      </c>
    </row>
    <row r="126" spans="1:14">
      <c r="A126" s="15" t="s">
        <v>175</v>
      </c>
      <c r="B126" s="6"/>
      <c r="C126" s="5" t="s">
        <v>129</v>
      </c>
      <c r="D126" s="5" t="s">
        <v>172</v>
      </c>
      <c r="E126" s="6">
        <v>-7.6201239999999997</v>
      </c>
      <c r="F126" s="6">
        <v>-72.885559000000001</v>
      </c>
      <c r="G126" s="6"/>
      <c r="H126" s="7">
        <v>3</v>
      </c>
      <c r="I126" s="16" t="s">
        <v>173</v>
      </c>
      <c r="J126" s="16" t="s">
        <v>132</v>
      </c>
      <c r="K126" s="17">
        <v>2001</v>
      </c>
      <c r="L126" s="16" t="s">
        <v>133</v>
      </c>
      <c r="M126" s="16"/>
      <c r="N126" s="5" t="s">
        <v>174</v>
      </c>
    </row>
    <row r="127" spans="1:14">
      <c r="A127" s="15" t="s">
        <v>176</v>
      </c>
      <c r="B127" s="6"/>
      <c r="C127" s="5" t="s">
        <v>129</v>
      </c>
      <c r="D127" s="5" t="s">
        <v>172</v>
      </c>
      <c r="E127" s="6">
        <v>-7.6201239999999997</v>
      </c>
      <c r="F127" s="6">
        <v>-72.885559000000001</v>
      </c>
      <c r="G127" s="6"/>
      <c r="H127" s="7">
        <v>3</v>
      </c>
      <c r="I127" s="16" t="s">
        <v>173</v>
      </c>
      <c r="J127" s="16" t="s">
        <v>132</v>
      </c>
      <c r="K127" s="17">
        <v>2001</v>
      </c>
      <c r="L127" s="16" t="s">
        <v>133</v>
      </c>
      <c r="M127" s="16"/>
      <c r="N127" s="5" t="s">
        <v>174</v>
      </c>
    </row>
    <row r="128" spans="1:14">
      <c r="A128" s="15" t="s">
        <v>177</v>
      </c>
      <c r="B128" s="6"/>
      <c r="C128" s="5" t="s">
        <v>129</v>
      </c>
      <c r="D128" s="5" t="s">
        <v>172</v>
      </c>
      <c r="E128" s="6">
        <v>-7.6201239999999997</v>
      </c>
      <c r="F128" s="6">
        <v>-72.885559000000001</v>
      </c>
      <c r="G128" s="6"/>
      <c r="H128" s="7">
        <v>3</v>
      </c>
      <c r="I128" s="16" t="s">
        <v>173</v>
      </c>
      <c r="J128" s="16" t="s">
        <v>132</v>
      </c>
      <c r="K128" s="17">
        <v>2001</v>
      </c>
      <c r="L128" s="16" t="s">
        <v>133</v>
      </c>
      <c r="M128" s="16"/>
      <c r="N128" s="5" t="s">
        <v>174</v>
      </c>
    </row>
    <row r="129" spans="1:14">
      <c r="A129" s="15" t="s">
        <v>178</v>
      </c>
      <c r="B129" s="6"/>
      <c r="C129" s="5" t="s">
        <v>129</v>
      </c>
      <c r="D129" s="5" t="s">
        <v>172</v>
      </c>
      <c r="E129" s="6">
        <v>-7.6201239999999997</v>
      </c>
      <c r="F129" s="6">
        <v>-72.885559000000001</v>
      </c>
      <c r="G129" s="6"/>
      <c r="H129" s="7">
        <v>3</v>
      </c>
      <c r="I129" s="16" t="s">
        <v>173</v>
      </c>
      <c r="J129" s="16" t="s">
        <v>132</v>
      </c>
      <c r="K129" s="17">
        <v>2001</v>
      </c>
      <c r="L129" s="16" t="s">
        <v>133</v>
      </c>
      <c r="M129" s="16"/>
      <c r="N129" s="5" t="s">
        <v>174</v>
      </c>
    </row>
    <row r="130" spans="1:14">
      <c r="A130" s="15" t="s">
        <v>179</v>
      </c>
      <c r="B130" s="6"/>
      <c r="C130" s="5" t="s">
        <v>129</v>
      </c>
      <c r="D130" s="5" t="s">
        <v>172</v>
      </c>
      <c r="E130" s="6">
        <v>-7.6201239999999997</v>
      </c>
      <c r="F130" s="6">
        <v>-72.885559000000001</v>
      </c>
      <c r="G130" s="6"/>
      <c r="H130" s="7">
        <v>3</v>
      </c>
      <c r="I130" s="16" t="s">
        <v>173</v>
      </c>
      <c r="J130" s="16" t="s">
        <v>132</v>
      </c>
      <c r="K130" s="17">
        <v>2001</v>
      </c>
      <c r="L130" s="16" t="s">
        <v>133</v>
      </c>
      <c r="M130" s="16"/>
      <c r="N130" s="5" t="s">
        <v>174</v>
      </c>
    </row>
    <row r="131" spans="1:14">
      <c r="A131" s="15" t="s">
        <v>180</v>
      </c>
      <c r="B131" s="6"/>
      <c r="C131" s="5" t="s">
        <v>129</v>
      </c>
      <c r="D131" s="5" t="s">
        <v>172</v>
      </c>
      <c r="E131" s="6">
        <v>-7.6201239999999997</v>
      </c>
      <c r="F131" s="6">
        <v>-72.885559000000001</v>
      </c>
      <c r="G131" s="6"/>
      <c r="H131" s="7">
        <v>3</v>
      </c>
      <c r="I131" s="16" t="s">
        <v>173</v>
      </c>
      <c r="J131" s="16" t="s">
        <v>132</v>
      </c>
      <c r="K131" s="17">
        <v>2001</v>
      </c>
      <c r="L131" s="16" t="s">
        <v>133</v>
      </c>
      <c r="M131" s="16"/>
      <c r="N131" s="5" t="s">
        <v>174</v>
      </c>
    </row>
    <row r="132" spans="1:14">
      <c r="A132" s="15" t="s">
        <v>181</v>
      </c>
      <c r="B132" s="6"/>
      <c r="C132" s="5" t="s">
        <v>129</v>
      </c>
      <c r="D132" s="5" t="s">
        <v>172</v>
      </c>
      <c r="E132" s="6">
        <v>-7.6201239999999997</v>
      </c>
      <c r="F132" s="6">
        <v>-72.885559000000001</v>
      </c>
      <c r="G132" s="6"/>
      <c r="H132" s="7">
        <v>3</v>
      </c>
      <c r="I132" s="16" t="s">
        <v>173</v>
      </c>
      <c r="J132" s="16" t="s">
        <v>132</v>
      </c>
      <c r="K132" s="17">
        <v>2001</v>
      </c>
      <c r="L132" s="16" t="s">
        <v>133</v>
      </c>
      <c r="M132" s="16"/>
      <c r="N132" s="5" t="s">
        <v>182</v>
      </c>
    </row>
    <row r="133" spans="1:14">
      <c r="A133" s="15" t="s">
        <v>183</v>
      </c>
      <c r="B133" s="6"/>
      <c r="C133" s="5" t="s">
        <v>129</v>
      </c>
      <c r="D133" s="5" t="s">
        <v>172</v>
      </c>
      <c r="E133" s="6">
        <v>-7.6201239999999997</v>
      </c>
      <c r="F133" s="6">
        <v>-72.885559000000001</v>
      </c>
      <c r="G133" s="6"/>
      <c r="H133" s="7">
        <v>3</v>
      </c>
      <c r="I133" s="16" t="s">
        <v>173</v>
      </c>
      <c r="J133" s="16" t="s">
        <v>132</v>
      </c>
      <c r="K133" s="17">
        <v>2001</v>
      </c>
      <c r="L133" s="16" t="s">
        <v>133</v>
      </c>
      <c r="M133" s="16"/>
      <c r="N133" s="5" t="s">
        <v>182</v>
      </c>
    </row>
    <row r="134" spans="1:14">
      <c r="A134" s="15" t="s">
        <v>184</v>
      </c>
      <c r="B134" s="6"/>
      <c r="C134" s="5" t="s">
        <v>129</v>
      </c>
      <c r="D134" s="5" t="s">
        <v>172</v>
      </c>
      <c r="E134" s="6">
        <v>-7.6201239999999997</v>
      </c>
      <c r="F134" s="6">
        <v>-72.885559000000001</v>
      </c>
      <c r="G134" s="6"/>
      <c r="H134" s="7">
        <v>3</v>
      </c>
      <c r="I134" s="16" t="s">
        <v>173</v>
      </c>
      <c r="J134" s="16" t="s">
        <v>132</v>
      </c>
      <c r="K134" s="17">
        <v>2001</v>
      </c>
      <c r="L134" s="16" t="s">
        <v>133</v>
      </c>
      <c r="M134" s="16"/>
      <c r="N134" s="18" t="s">
        <v>182</v>
      </c>
    </row>
    <row r="135" spans="1:14">
      <c r="A135" s="15" t="s">
        <v>185</v>
      </c>
      <c r="B135" s="6"/>
      <c r="C135" s="5" t="s">
        <v>129</v>
      </c>
      <c r="D135" s="5" t="s">
        <v>172</v>
      </c>
      <c r="E135" s="6">
        <v>-7.6201239999999997</v>
      </c>
      <c r="F135" s="6">
        <v>-72.885559000000001</v>
      </c>
      <c r="G135" s="6"/>
      <c r="H135" s="7">
        <v>3</v>
      </c>
      <c r="I135" s="16" t="s">
        <v>173</v>
      </c>
      <c r="J135" s="16" t="s">
        <v>132</v>
      </c>
      <c r="K135" s="17">
        <v>2001</v>
      </c>
      <c r="L135" s="16" t="s">
        <v>133</v>
      </c>
      <c r="M135" s="16"/>
      <c r="N135" s="18" t="s">
        <v>182</v>
      </c>
    </row>
    <row r="136" spans="1:14">
      <c r="A136" s="15" t="s">
        <v>186</v>
      </c>
      <c r="B136" s="6"/>
      <c r="C136" s="5" t="s">
        <v>129</v>
      </c>
      <c r="D136" s="5" t="s">
        <v>172</v>
      </c>
      <c r="E136" s="6">
        <v>-7.6201239999999997</v>
      </c>
      <c r="F136" s="6">
        <v>-72.885559000000001</v>
      </c>
      <c r="G136" s="6"/>
      <c r="H136" s="7">
        <v>3</v>
      </c>
      <c r="I136" s="16" t="s">
        <v>173</v>
      </c>
      <c r="J136" s="16" t="s">
        <v>132</v>
      </c>
      <c r="K136" s="17">
        <v>2001</v>
      </c>
      <c r="L136" s="16" t="s">
        <v>133</v>
      </c>
      <c r="M136" s="16"/>
      <c r="N136" s="5" t="s">
        <v>182</v>
      </c>
    </row>
    <row r="137" spans="1:14">
      <c r="A137" s="15" t="s">
        <v>187</v>
      </c>
      <c r="B137" s="6"/>
      <c r="C137" s="5" t="s">
        <v>129</v>
      </c>
      <c r="D137" s="5" t="s">
        <v>172</v>
      </c>
      <c r="E137" s="6">
        <v>-7.6201239999999997</v>
      </c>
      <c r="F137" s="6">
        <v>-72.885559000000001</v>
      </c>
      <c r="G137" s="6"/>
      <c r="H137" s="7">
        <v>3</v>
      </c>
      <c r="I137" s="16" t="s">
        <v>173</v>
      </c>
      <c r="J137" s="16" t="s">
        <v>132</v>
      </c>
      <c r="K137" s="17">
        <v>2001</v>
      </c>
      <c r="L137" s="16" t="s">
        <v>133</v>
      </c>
      <c r="M137" s="16"/>
      <c r="N137" s="5" t="s">
        <v>182</v>
      </c>
    </row>
    <row r="138" spans="1:14">
      <c r="A138" s="15" t="s">
        <v>188</v>
      </c>
      <c r="B138" s="6"/>
      <c r="C138" s="5" t="s">
        <v>129</v>
      </c>
      <c r="D138" s="5" t="s">
        <v>172</v>
      </c>
      <c r="E138" s="6">
        <v>-7.6201239999999997</v>
      </c>
      <c r="F138" s="6">
        <v>-72.885559000000001</v>
      </c>
      <c r="G138" s="6"/>
      <c r="H138" s="7">
        <v>3</v>
      </c>
      <c r="I138" s="16" t="s">
        <v>173</v>
      </c>
      <c r="J138" s="16" t="s">
        <v>132</v>
      </c>
      <c r="K138" s="17">
        <v>2001</v>
      </c>
      <c r="L138" s="16" t="s">
        <v>133</v>
      </c>
      <c r="M138" s="16"/>
      <c r="N138" s="5" t="s">
        <v>182</v>
      </c>
    </row>
    <row r="139" spans="1:14">
      <c r="A139" s="15" t="s">
        <v>189</v>
      </c>
      <c r="B139" s="6" t="s">
        <v>15</v>
      </c>
      <c r="C139" s="5" t="s">
        <v>16</v>
      </c>
      <c r="D139" s="5" t="s">
        <v>190</v>
      </c>
      <c r="E139" s="6">
        <v>-7.3666799999999997</v>
      </c>
      <c r="F139" s="6">
        <v>-64.666416999999996</v>
      </c>
      <c r="G139" s="6"/>
      <c r="H139" s="7">
        <v>4</v>
      </c>
      <c r="I139" s="23">
        <v>42218</v>
      </c>
      <c r="J139" s="23" t="s">
        <v>132</v>
      </c>
      <c r="K139" s="24"/>
      <c r="L139" s="23" t="s">
        <v>133</v>
      </c>
      <c r="M139" s="23"/>
      <c r="N139" s="25" t="s">
        <v>191</v>
      </c>
    </row>
    <row r="140" spans="1:14">
      <c r="A140" s="15" t="s">
        <v>192</v>
      </c>
      <c r="B140" s="6" t="s">
        <v>15</v>
      </c>
      <c r="C140" s="5" t="s">
        <v>16</v>
      </c>
      <c r="D140" s="5" t="s">
        <v>190</v>
      </c>
      <c r="E140" s="6">
        <v>-7.3666799999999997</v>
      </c>
      <c r="F140" s="6">
        <v>-64.666416999999996</v>
      </c>
      <c r="G140" s="6"/>
      <c r="H140" s="7">
        <v>4</v>
      </c>
      <c r="I140" s="23">
        <v>42218</v>
      </c>
      <c r="J140" s="23" t="s">
        <v>132</v>
      </c>
      <c r="K140" s="24"/>
      <c r="L140" s="23" t="s">
        <v>133</v>
      </c>
      <c r="M140" s="23"/>
      <c r="N140" s="25" t="s">
        <v>191</v>
      </c>
    </row>
    <row r="141" spans="1:14">
      <c r="A141" s="15" t="s">
        <v>193</v>
      </c>
      <c r="B141" s="6" t="s">
        <v>15</v>
      </c>
      <c r="C141" s="5" t="s">
        <v>16</v>
      </c>
      <c r="D141" s="5" t="s">
        <v>190</v>
      </c>
      <c r="E141" s="6">
        <v>-7.3666799999999997</v>
      </c>
      <c r="F141" s="6">
        <v>-64.666416999999996</v>
      </c>
      <c r="G141" s="6"/>
      <c r="H141" s="7">
        <v>4</v>
      </c>
      <c r="I141" s="23">
        <v>42218</v>
      </c>
      <c r="J141" s="23" t="s">
        <v>132</v>
      </c>
      <c r="K141" s="24"/>
      <c r="L141" s="23" t="s">
        <v>133</v>
      </c>
      <c r="M141" s="23"/>
      <c r="N141" s="18" t="s">
        <v>191</v>
      </c>
    </row>
    <row r="142" spans="1:14">
      <c r="A142" s="15" t="s">
        <v>194</v>
      </c>
      <c r="B142" s="6" t="s">
        <v>15</v>
      </c>
      <c r="C142" s="5" t="s">
        <v>16</v>
      </c>
      <c r="D142" s="5" t="s">
        <v>190</v>
      </c>
      <c r="E142" s="6">
        <v>-7.3666799999999997</v>
      </c>
      <c r="F142" s="6">
        <v>-64.666416999999996</v>
      </c>
      <c r="G142" s="6"/>
      <c r="H142" s="7">
        <v>4</v>
      </c>
      <c r="I142" s="23">
        <v>42218</v>
      </c>
      <c r="J142" s="23" t="s">
        <v>132</v>
      </c>
      <c r="K142" s="24"/>
      <c r="L142" s="23" t="s">
        <v>133</v>
      </c>
      <c r="M142" s="23"/>
      <c r="N142" s="25" t="s">
        <v>191</v>
      </c>
    </row>
    <row r="143" spans="1:14">
      <c r="A143" s="15" t="s">
        <v>195</v>
      </c>
      <c r="B143" s="6" t="s">
        <v>15</v>
      </c>
      <c r="C143" s="5" t="s">
        <v>16</v>
      </c>
      <c r="D143" s="5" t="s">
        <v>190</v>
      </c>
      <c r="E143" s="6">
        <v>-7.3666799999999997</v>
      </c>
      <c r="F143" s="6">
        <v>-64.666416999999996</v>
      </c>
      <c r="G143" s="6"/>
      <c r="H143" s="7">
        <v>4</v>
      </c>
      <c r="I143" s="23">
        <v>42218</v>
      </c>
      <c r="J143" s="23" t="s">
        <v>132</v>
      </c>
      <c r="K143" s="24"/>
      <c r="L143" s="23" t="s">
        <v>133</v>
      </c>
      <c r="M143" s="23"/>
      <c r="N143" s="25" t="s">
        <v>191</v>
      </c>
    </row>
    <row r="144" spans="1:14">
      <c r="A144" s="15" t="s">
        <v>196</v>
      </c>
      <c r="B144" s="6" t="s">
        <v>15</v>
      </c>
      <c r="C144" s="5" t="s">
        <v>16</v>
      </c>
      <c r="D144" s="5" t="s">
        <v>190</v>
      </c>
      <c r="E144" s="6">
        <v>-7.3666799999999997</v>
      </c>
      <c r="F144" s="6">
        <v>-64.666416999999996</v>
      </c>
      <c r="G144" s="6"/>
      <c r="H144" s="7">
        <v>4</v>
      </c>
      <c r="I144" s="23">
        <v>42218</v>
      </c>
      <c r="J144" s="23" t="s">
        <v>132</v>
      </c>
      <c r="K144" s="24"/>
      <c r="L144" s="23" t="s">
        <v>133</v>
      </c>
      <c r="M144" s="23"/>
      <c r="N144" s="5" t="s">
        <v>191</v>
      </c>
    </row>
    <row r="145" spans="1:14">
      <c r="A145" s="15" t="s">
        <v>197</v>
      </c>
      <c r="B145" s="6" t="s">
        <v>15</v>
      </c>
      <c r="C145" s="5" t="s">
        <v>16</v>
      </c>
      <c r="D145" s="5" t="s">
        <v>190</v>
      </c>
      <c r="E145" s="6">
        <v>-7.3666799999999997</v>
      </c>
      <c r="F145" s="6">
        <v>-64.666416999999996</v>
      </c>
      <c r="G145" s="6"/>
      <c r="H145" s="7">
        <v>4</v>
      </c>
      <c r="I145" s="23">
        <v>42218</v>
      </c>
      <c r="J145" s="23" t="s">
        <v>132</v>
      </c>
      <c r="K145" s="24"/>
      <c r="L145" s="23" t="s">
        <v>133</v>
      </c>
      <c r="M145" s="23"/>
      <c r="N145" s="18" t="s">
        <v>191</v>
      </c>
    </row>
    <row r="146" spans="1:14">
      <c r="A146" s="15" t="s">
        <v>198</v>
      </c>
      <c r="B146" s="6" t="s">
        <v>15</v>
      </c>
      <c r="C146" s="5" t="s">
        <v>16</v>
      </c>
      <c r="D146" s="5" t="s">
        <v>190</v>
      </c>
      <c r="E146" s="6">
        <v>-7.3666799999999997</v>
      </c>
      <c r="F146" s="6">
        <v>-64.666416999999996</v>
      </c>
      <c r="G146" s="6"/>
      <c r="H146" s="7">
        <v>4</v>
      </c>
      <c r="I146" s="23">
        <v>42218</v>
      </c>
      <c r="J146" s="23" t="s">
        <v>132</v>
      </c>
      <c r="K146" s="24"/>
      <c r="L146" s="23" t="s">
        <v>133</v>
      </c>
      <c r="M146" s="23"/>
      <c r="N146" s="25" t="s">
        <v>191</v>
      </c>
    </row>
    <row r="147" spans="1:14">
      <c r="A147" s="15" t="s">
        <v>199</v>
      </c>
      <c r="B147" s="6" t="s">
        <v>15</v>
      </c>
      <c r="C147" s="5" t="s">
        <v>16</v>
      </c>
      <c r="D147" s="5" t="s">
        <v>190</v>
      </c>
      <c r="E147" s="6">
        <v>-7.3666799999999997</v>
      </c>
      <c r="F147" s="6">
        <v>-64.666416999999996</v>
      </c>
      <c r="G147" s="6"/>
      <c r="H147" s="7">
        <v>4</v>
      </c>
      <c r="I147" s="23">
        <v>42218</v>
      </c>
      <c r="J147" s="23" t="s">
        <v>132</v>
      </c>
      <c r="K147" s="24"/>
      <c r="L147" s="23" t="s">
        <v>133</v>
      </c>
      <c r="M147" s="23"/>
      <c r="N147" s="25" t="s">
        <v>191</v>
      </c>
    </row>
    <row r="148" spans="1:14">
      <c r="A148" s="15" t="s">
        <v>200</v>
      </c>
      <c r="B148" s="6" t="s">
        <v>15</v>
      </c>
      <c r="C148" s="5" t="s">
        <v>16</v>
      </c>
      <c r="D148" s="5" t="s">
        <v>190</v>
      </c>
      <c r="E148" s="6">
        <v>-7.3666799999999997</v>
      </c>
      <c r="F148" s="6">
        <v>-64.666416999999996</v>
      </c>
      <c r="G148" s="6"/>
      <c r="H148" s="7">
        <v>4</v>
      </c>
      <c r="I148" s="23">
        <v>42218</v>
      </c>
      <c r="J148" s="23" t="s">
        <v>132</v>
      </c>
      <c r="K148" s="24"/>
      <c r="L148" s="23" t="s">
        <v>133</v>
      </c>
      <c r="M148" s="23"/>
      <c r="N148" s="25" t="s">
        <v>191</v>
      </c>
    </row>
    <row r="149" spans="1:14">
      <c r="A149" s="15" t="s">
        <v>201</v>
      </c>
      <c r="B149" s="6" t="s">
        <v>15</v>
      </c>
      <c r="C149" s="5" t="s">
        <v>16</v>
      </c>
      <c r="D149" s="5" t="s">
        <v>190</v>
      </c>
      <c r="E149" s="6">
        <v>-7.3666799999999997</v>
      </c>
      <c r="F149" s="6">
        <v>-64.666416999999996</v>
      </c>
      <c r="G149" s="6"/>
      <c r="H149" s="7">
        <v>4</v>
      </c>
      <c r="I149" s="23">
        <v>42218</v>
      </c>
      <c r="J149" s="23" t="s">
        <v>132</v>
      </c>
      <c r="K149" s="24"/>
      <c r="L149" s="23" t="s">
        <v>133</v>
      </c>
      <c r="M149" s="23"/>
      <c r="N149" s="25" t="s">
        <v>191</v>
      </c>
    </row>
    <row r="150" spans="1:14">
      <c r="A150" s="15" t="s">
        <v>202</v>
      </c>
      <c r="B150" s="6" t="s">
        <v>15</v>
      </c>
      <c r="C150" s="5" t="s">
        <v>16</v>
      </c>
      <c r="D150" s="5" t="s">
        <v>190</v>
      </c>
      <c r="E150" s="6">
        <v>-7.3666799999999997</v>
      </c>
      <c r="F150" s="6">
        <v>-64.666416999999996</v>
      </c>
      <c r="G150" s="6"/>
      <c r="H150" s="7">
        <v>4</v>
      </c>
      <c r="I150" s="23">
        <v>42218</v>
      </c>
      <c r="J150" s="23" t="s">
        <v>132</v>
      </c>
      <c r="K150" s="24"/>
      <c r="L150" s="23" t="s">
        <v>133</v>
      </c>
      <c r="M150" s="23"/>
      <c r="N150" s="25" t="s">
        <v>191</v>
      </c>
    </row>
    <row r="151" spans="1:14">
      <c r="A151" s="15" t="s">
        <v>203</v>
      </c>
      <c r="B151" s="6" t="s">
        <v>15</v>
      </c>
      <c r="C151" s="5" t="s">
        <v>16</v>
      </c>
      <c r="D151" s="5" t="s">
        <v>190</v>
      </c>
      <c r="E151" s="6">
        <v>-7.3666799999999997</v>
      </c>
      <c r="F151" s="6">
        <v>-64.666416999999996</v>
      </c>
      <c r="G151" s="6"/>
      <c r="H151" s="7">
        <v>4</v>
      </c>
      <c r="I151" s="23">
        <v>42218</v>
      </c>
      <c r="J151" s="23" t="s">
        <v>132</v>
      </c>
      <c r="K151" s="24"/>
      <c r="L151" s="23" t="s">
        <v>133</v>
      </c>
      <c r="M151" s="23"/>
      <c r="N151" s="25" t="s">
        <v>191</v>
      </c>
    </row>
    <row r="152" spans="1:14">
      <c r="A152" s="15" t="s">
        <v>204</v>
      </c>
      <c r="B152" s="6"/>
      <c r="C152" s="21" t="s">
        <v>205</v>
      </c>
      <c r="D152" s="21" t="s">
        <v>206</v>
      </c>
      <c r="E152" s="26">
        <v>-3.5796643948240199</v>
      </c>
      <c r="F152" s="27">
        <v>-50.327554908628699</v>
      </c>
      <c r="G152" s="6"/>
      <c r="H152" s="28">
        <v>7</v>
      </c>
      <c r="I152" s="29" t="s">
        <v>207</v>
      </c>
      <c r="J152" s="29" t="s">
        <v>208</v>
      </c>
      <c r="K152" s="30"/>
      <c r="L152" s="23" t="s">
        <v>133</v>
      </c>
      <c r="M152" s="29"/>
      <c r="N152" s="31" t="s">
        <v>209</v>
      </c>
    </row>
    <row r="153" spans="1:14">
      <c r="A153" s="15" t="s">
        <v>210</v>
      </c>
      <c r="B153" s="6"/>
      <c r="C153" s="5" t="s">
        <v>205</v>
      </c>
      <c r="D153" s="5" t="s">
        <v>206</v>
      </c>
      <c r="E153" s="26">
        <v>-3.5796643948240199</v>
      </c>
      <c r="F153" s="27">
        <v>-50.327554908628699</v>
      </c>
      <c r="G153" s="6"/>
      <c r="H153" s="7">
        <v>7</v>
      </c>
      <c r="I153" s="23" t="s">
        <v>207</v>
      </c>
      <c r="J153" s="29" t="s">
        <v>208</v>
      </c>
      <c r="K153" s="30"/>
      <c r="L153" s="23" t="s">
        <v>133</v>
      </c>
      <c r="M153" s="23"/>
      <c r="N153" s="25" t="s">
        <v>211</v>
      </c>
    </row>
    <row r="154" spans="1:14">
      <c r="A154" s="15" t="s">
        <v>212</v>
      </c>
      <c r="B154" s="6"/>
      <c r="C154" s="5" t="s">
        <v>205</v>
      </c>
      <c r="D154" s="5" t="s">
        <v>206</v>
      </c>
      <c r="E154" s="32">
        <v>-3.5747414589156699</v>
      </c>
      <c r="F154" s="33">
        <v>-50.325208575795799</v>
      </c>
      <c r="G154" s="6"/>
      <c r="H154" s="7">
        <v>7</v>
      </c>
      <c r="I154" s="23" t="s">
        <v>213</v>
      </c>
      <c r="J154" s="29" t="s">
        <v>208</v>
      </c>
      <c r="K154" s="30"/>
      <c r="L154" s="23" t="s">
        <v>133</v>
      </c>
      <c r="M154" s="23"/>
      <c r="N154" s="25" t="s">
        <v>214</v>
      </c>
    </row>
    <row r="155" spans="1:14">
      <c r="A155" s="15" t="s">
        <v>215</v>
      </c>
      <c r="B155" s="6"/>
      <c r="C155" s="5" t="s">
        <v>205</v>
      </c>
      <c r="D155" s="5" t="s">
        <v>206</v>
      </c>
      <c r="E155" s="32">
        <v>-3.56932008504829</v>
      </c>
      <c r="F155" s="33">
        <v>-50.309555520536001</v>
      </c>
      <c r="G155" s="6"/>
      <c r="H155" s="7">
        <v>7</v>
      </c>
      <c r="I155" s="23" t="s">
        <v>216</v>
      </c>
      <c r="J155" s="29" t="s">
        <v>208</v>
      </c>
      <c r="K155" s="30"/>
      <c r="L155" s="23" t="s">
        <v>133</v>
      </c>
      <c r="M155" s="23"/>
      <c r="N155" s="18" t="s">
        <v>217</v>
      </c>
    </row>
    <row r="156" spans="1:14">
      <c r="A156" s="15" t="s">
        <v>218</v>
      </c>
      <c r="B156" s="6"/>
      <c r="C156" s="5" t="s">
        <v>205</v>
      </c>
      <c r="D156" s="5" t="s">
        <v>206</v>
      </c>
      <c r="E156" s="32">
        <v>-3.56932008504829</v>
      </c>
      <c r="F156" s="33">
        <v>-50.309555520536001</v>
      </c>
      <c r="G156" s="6"/>
      <c r="H156" s="7">
        <v>7</v>
      </c>
      <c r="I156" s="23" t="s">
        <v>216</v>
      </c>
      <c r="J156" s="29" t="s">
        <v>208</v>
      </c>
      <c r="K156" s="30"/>
      <c r="L156" s="23" t="s">
        <v>133</v>
      </c>
      <c r="M156" s="23"/>
      <c r="N156" s="25" t="s">
        <v>217</v>
      </c>
    </row>
    <row r="157" spans="1:14">
      <c r="A157" s="15" t="s">
        <v>219</v>
      </c>
      <c r="B157" s="6"/>
      <c r="C157" s="5" t="s">
        <v>205</v>
      </c>
      <c r="D157" s="5" t="s">
        <v>206</v>
      </c>
      <c r="E157" s="32">
        <v>-3.56932008504829</v>
      </c>
      <c r="F157" s="33">
        <v>-50.309555520536001</v>
      </c>
      <c r="G157" s="6"/>
      <c r="H157" s="7">
        <v>7</v>
      </c>
      <c r="I157" s="23" t="s">
        <v>216</v>
      </c>
      <c r="J157" s="29" t="s">
        <v>208</v>
      </c>
      <c r="K157" s="30"/>
      <c r="L157" s="23" t="s">
        <v>133</v>
      </c>
      <c r="M157" s="23"/>
      <c r="N157" s="18" t="s">
        <v>217</v>
      </c>
    </row>
    <row r="158" spans="1:14">
      <c r="A158" s="15" t="s">
        <v>220</v>
      </c>
      <c r="B158" s="6"/>
      <c r="C158" s="5" t="s">
        <v>205</v>
      </c>
      <c r="D158" s="5" t="s">
        <v>206</v>
      </c>
      <c r="E158" s="32">
        <v>-3.59388283395158</v>
      </c>
      <c r="F158" s="33">
        <v>-50.300380378204999</v>
      </c>
      <c r="G158" s="6"/>
      <c r="H158" s="7">
        <v>7</v>
      </c>
      <c r="I158" s="23" t="s">
        <v>221</v>
      </c>
      <c r="J158" s="29" t="s">
        <v>208</v>
      </c>
      <c r="K158" s="30"/>
      <c r="L158" s="23" t="s">
        <v>133</v>
      </c>
      <c r="M158" s="23"/>
      <c r="N158" s="25" t="s">
        <v>222</v>
      </c>
    </row>
    <row r="159" spans="1:14">
      <c r="A159" s="15" t="s">
        <v>223</v>
      </c>
      <c r="B159" s="6"/>
      <c r="C159" s="5" t="s">
        <v>205</v>
      </c>
      <c r="D159" s="5" t="s">
        <v>206</v>
      </c>
      <c r="E159" s="32">
        <v>-3.59388283395158</v>
      </c>
      <c r="F159" s="33">
        <v>-50.300380378204999</v>
      </c>
      <c r="G159" s="6"/>
      <c r="H159" s="7">
        <v>7</v>
      </c>
      <c r="I159" s="23" t="s">
        <v>221</v>
      </c>
      <c r="J159" s="29" t="s">
        <v>208</v>
      </c>
      <c r="K159" s="30"/>
      <c r="L159" s="23" t="s">
        <v>133</v>
      </c>
      <c r="M159" s="23"/>
      <c r="N159" s="25" t="s">
        <v>222</v>
      </c>
    </row>
    <row r="160" spans="1:14">
      <c r="A160" s="15" t="s">
        <v>224</v>
      </c>
      <c r="B160" s="6"/>
      <c r="C160" s="5" t="s">
        <v>205</v>
      </c>
      <c r="D160" s="5" t="s">
        <v>206</v>
      </c>
      <c r="E160" s="32">
        <v>-3.59388283395158</v>
      </c>
      <c r="F160" s="33">
        <v>-50.300380378204999</v>
      </c>
      <c r="G160" s="6"/>
      <c r="H160" s="7">
        <v>7</v>
      </c>
      <c r="I160" s="23" t="s">
        <v>221</v>
      </c>
      <c r="J160" s="29" t="s">
        <v>208</v>
      </c>
      <c r="K160" s="30"/>
      <c r="L160" s="23" t="s">
        <v>133</v>
      </c>
      <c r="M160" s="23"/>
      <c r="N160" s="25" t="s">
        <v>225</v>
      </c>
    </row>
    <row r="161" spans="1:23">
      <c r="A161" s="15" t="s">
        <v>226</v>
      </c>
      <c r="B161" s="6"/>
      <c r="C161" s="5" t="s">
        <v>205</v>
      </c>
      <c r="D161" s="5" t="s">
        <v>206</v>
      </c>
      <c r="E161" s="32">
        <v>-3.59388283395158</v>
      </c>
      <c r="F161" s="33">
        <v>-50.300380378204999</v>
      </c>
      <c r="G161" s="6"/>
      <c r="H161" s="7">
        <v>7</v>
      </c>
      <c r="I161" s="23" t="s">
        <v>221</v>
      </c>
      <c r="J161" s="29" t="s">
        <v>208</v>
      </c>
      <c r="K161" s="30"/>
      <c r="L161" s="23" t="s">
        <v>133</v>
      </c>
      <c r="M161" s="23"/>
      <c r="N161" s="25" t="s">
        <v>225</v>
      </c>
    </row>
    <row r="162" spans="1:23">
      <c r="A162" s="15" t="s">
        <v>227</v>
      </c>
      <c r="B162" s="6"/>
      <c r="C162" s="5" t="s">
        <v>205</v>
      </c>
      <c r="D162" s="5" t="s">
        <v>206</v>
      </c>
      <c r="E162" s="32">
        <v>-3.6274607983059202</v>
      </c>
      <c r="F162" s="33">
        <v>-50.298031645933897</v>
      </c>
      <c r="G162" s="6"/>
      <c r="H162" s="7">
        <v>7</v>
      </c>
      <c r="I162" s="23" t="s">
        <v>228</v>
      </c>
      <c r="J162" s="29" t="s">
        <v>208</v>
      </c>
      <c r="K162" s="30"/>
      <c r="L162" s="23" t="s">
        <v>133</v>
      </c>
      <c r="M162" s="23"/>
      <c r="N162" s="25" t="s">
        <v>229</v>
      </c>
    </row>
    <row r="163" spans="1:23">
      <c r="A163" s="15" t="s">
        <v>230</v>
      </c>
      <c r="B163" s="6"/>
      <c r="C163" s="5" t="s">
        <v>205</v>
      </c>
      <c r="D163" s="5" t="s">
        <v>206</v>
      </c>
      <c r="E163" s="32">
        <v>-3.6274607983059202</v>
      </c>
      <c r="F163" s="33">
        <v>-50.298031645933897</v>
      </c>
      <c r="G163" s="6"/>
      <c r="H163" s="7">
        <v>7</v>
      </c>
      <c r="I163" s="23" t="s">
        <v>228</v>
      </c>
      <c r="J163" s="29" t="s">
        <v>208</v>
      </c>
      <c r="K163" s="30"/>
      <c r="L163" s="23" t="s">
        <v>133</v>
      </c>
      <c r="M163" s="23"/>
      <c r="N163" s="25" t="s">
        <v>229</v>
      </c>
    </row>
    <row r="164" spans="1:23" ht="13.9" thickBot="1">
      <c r="A164" s="15" t="s">
        <v>231</v>
      </c>
      <c r="B164" s="6"/>
      <c r="C164" s="5" t="s">
        <v>205</v>
      </c>
      <c r="D164" s="5" t="s">
        <v>206</v>
      </c>
      <c r="E164" s="34">
        <v>-3.5520965156273201</v>
      </c>
      <c r="F164" s="35">
        <v>-50.298386293769397</v>
      </c>
      <c r="G164" s="6"/>
      <c r="H164" s="7">
        <v>7</v>
      </c>
      <c r="I164" s="23" t="s">
        <v>232</v>
      </c>
      <c r="J164" s="29" t="s">
        <v>208</v>
      </c>
      <c r="K164" s="30"/>
      <c r="L164" s="23" t="s">
        <v>133</v>
      </c>
      <c r="M164" s="23"/>
      <c r="N164" s="25" t="s">
        <v>233</v>
      </c>
    </row>
    <row r="165" spans="1:23" ht="13.9" thickBot="1">
      <c r="A165" s="15" t="s">
        <v>234</v>
      </c>
      <c r="B165" s="6"/>
      <c r="C165" s="36" t="s">
        <v>205</v>
      </c>
      <c r="D165" s="36" t="s">
        <v>206</v>
      </c>
      <c r="E165" s="34">
        <v>-3.5520965156273201</v>
      </c>
      <c r="F165" s="35">
        <v>-50.298386293769397</v>
      </c>
      <c r="G165" s="6"/>
      <c r="H165" s="37">
        <v>7</v>
      </c>
      <c r="I165" s="38" t="s">
        <v>232</v>
      </c>
      <c r="J165" s="29" t="s">
        <v>208</v>
      </c>
      <c r="K165" s="30"/>
      <c r="L165" s="23" t="s">
        <v>133</v>
      </c>
      <c r="M165" s="39"/>
      <c r="N165" s="40" t="s">
        <v>233</v>
      </c>
    </row>
    <row r="166" spans="1:23">
      <c r="A166" s="15" t="s">
        <v>235</v>
      </c>
      <c r="B166" s="6" t="s">
        <v>15</v>
      </c>
      <c r="C166" s="5" t="s">
        <v>16</v>
      </c>
      <c r="D166" s="5" t="s">
        <v>236</v>
      </c>
      <c r="E166" s="41">
        <v>-6.9560380000000004</v>
      </c>
      <c r="F166" s="42">
        <v>-63.090257999999999</v>
      </c>
      <c r="G166" s="6"/>
      <c r="H166" s="7"/>
      <c r="I166" s="23" t="s">
        <v>237</v>
      </c>
      <c r="J166" s="23" t="s">
        <v>238</v>
      </c>
      <c r="K166" s="43"/>
      <c r="L166" s="23" t="s">
        <v>239</v>
      </c>
      <c r="M166" s="23"/>
      <c r="N166" s="18"/>
    </row>
    <row r="167" spans="1:23">
      <c r="A167" s="15" t="s">
        <v>240</v>
      </c>
      <c r="B167" s="6" t="s">
        <v>15</v>
      </c>
      <c r="C167" s="5" t="s">
        <v>16</v>
      </c>
      <c r="D167" s="5" t="s">
        <v>236</v>
      </c>
      <c r="E167" s="41">
        <v>-6.9560380000000004</v>
      </c>
      <c r="F167" s="42">
        <v>-63.090257999999999</v>
      </c>
      <c r="G167" s="6"/>
      <c r="H167" s="7"/>
      <c r="I167" s="23" t="s">
        <v>237</v>
      </c>
      <c r="J167" s="23" t="s">
        <v>238</v>
      </c>
      <c r="K167" s="43"/>
      <c r="L167" s="23" t="s">
        <v>239</v>
      </c>
      <c r="M167" s="23"/>
      <c r="N167" s="5"/>
      <c r="P167" s="44"/>
      <c r="Q167" s="44"/>
      <c r="R167" s="44"/>
      <c r="S167" s="44"/>
      <c r="T167" s="44"/>
      <c r="U167" s="44"/>
      <c r="V167" s="44"/>
      <c r="W167" s="44"/>
    </row>
    <row r="168" spans="1:23">
      <c r="A168" s="15" t="s">
        <v>241</v>
      </c>
      <c r="B168" s="6" t="s">
        <v>15</v>
      </c>
      <c r="C168" s="5" t="s">
        <v>16</v>
      </c>
      <c r="D168" s="5" t="s">
        <v>236</v>
      </c>
      <c r="E168" s="41">
        <v>-6.9560380000000004</v>
      </c>
      <c r="F168" s="42">
        <v>-63.090257999999999</v>
      </c>
      <c r="G168" s="6"/>
      <c r="H168" s="7"/>
      <c r="I168" s="23" t="s">
        <v>237</v>
      </c>
      <c r="J168" s="23" t="s">
        <v>238</v>
      </c>
      <c r="K168" s="43"/>
      <c r="L168" s="23" t="s">
        <v>239</v>
      </c>
      <c r="M168" s="23"/>
      <c r="N168" s="5"/>
      <c r="P168" s="44"/>
      <c r="Q168" s="44"/>
      <c r="R168" s="44"/>
      <c r="S168" s="44"/>
      <c r="T168" s="44"/>
      <c r="U168" s="44"/>
      <c r="V168" s="44"/>
      <c r="W168" s="44"/>
    </row>
    <row r="169" spans="1:23">
      <c r="A169" s="15" t="s">
        <v>242</v>
      </c>
      <c r="B169" s="6" t="s">
        <v>15</v>
      </c>
      <c r="C169" s="5" t="s">
        <v>16</v>
      </c>
      <c r="D169" s="5" t="s">
        <v>236</v>
      </c>
      <c r="E169" s="41">
        <v>-6.9560380000000004</v>
      </c>
      <c r="F169" s="42">
        <v>-63.090257999999999</v>
      </c>
      <c r="G169" s="6"/>
      <c r="H169" s="7"/>
      <c r="I169" s="23" t="s">
        <v>237</v>
      </c>
      <c r="J169" s="23" t="s">
        <v>238</v>
      </c>
      <c r="K169" s="43"/>
      <c r="L169" s="23" t="s">
        <v>239</v>
      </c>
      <c r="M169" s="23"/>
      <c r="N169" s="18"/>
      <c r="P169" s="45"/>
      <c r="Q169" s="45"/>
      <c r="R169" s="45"/>
      <c r="S169" s="45"/>
      <c r="T169" s="45"/>
      <c r="U169" s="45"/>
      <c r="V169" s="45"/>
      <c r="W169" s="44"/>
    </row>
    <row r="170" spans="1:23">
      <c r="A170" s="15" t="s">
        <v>243</v>
      </c>
      <c r="B170" s="6" t="s">
        <v>15</v>
      </c>
      <c r="C170" s="5" t="s">
        <v>16</v>
      </c>
      <c r="D170" s="5" t="s">
        <v>236</v>
      </c>
      <c r="E170" s="41">
        <v>-6.9560380000000004</v>
      </c>
      <c r="F170" s="42">
        <v>-63.090257999999999</v>
      </c>
      <c r="G170" s="6"/>
      <c r="H170" s="7"/>
      <c r="I170" s="23" t="s">
        <v>237</v>
      </c>
      <c r="J170" s="23" t="s">
        <v>238</v>
      </c>
      <c r="K170" s="43"/>
      <c r="L170" s="23" t="s">
        <v>239</v>
      </c>
      <c r="M170" s="23"/>
      <c r="N170" s="5"/>
      <c r="P170" s="45"/>
      <c r="Q170" s="45"/>
      <c r="R170" s="45"/>
      <c r="S170" s="45"/>
      <c r="T170" s="45"/>
      <c r="U170" s="45"/>
      <c r="V170" s="45"/>
      <c r="W170" s="44"/>
    </row>
    <row r="171" spans="1:23">
      <c r="A171" s="15" t="s">
        <v>244</v>
      </c>
      <c r="B171" s="6" t="s">
        <v>15</v>
      </c>
      <c r="C171" s="5" t="s">
        <v>16</v>
      </c>
      <c r="D171" s="5" t="s">
        <v>236</v>
      </c>
      <c r="E171" s="41">
        <v>-6.9560380000000004</v>
      </c>
      <c r="F171" s="42">
        <v>-63.090257999999999</v>
      </c>
      <c r="G171" s="6"/>
      <c r="H171" s="7"/>
      <c r="I171" s="23" t="s">
        <v>237</v>
      </c>
      <c r="J171" s="23" t="s">
        <v>238</v>
      </c>
      <c r="K171" s="43"/>
      <c r="L171" s="23" t="s">
        <v>239</v>
      </c>
      <c r="M171" s="23"/>
      <c r="N171" s="5"/>
      <c r="P171" s="44"/>
      <c r="Q171" s="44"/>
      <c r="R171" s="44"/>
      <c r="S171" s="44"/>
      <c r="T171" s="44"/>
      <c r="U171" s="44"/>
      <c r="V171" s="44"/>
      <c r="W171" s="44"/>
    </row>
    <row r="172" spans="1:23">
      <c r="A172" s="15" t="s">
        <v>245</v>
      </c>
      <c r="B172" s="6" t="s">
        <v>15</v>
      </c>
      <c r="C172" s="5" t="s">
        <v>16</v>
      </c>
      <c r="D172" s="5" t="s">
        <v>236</v>
      </c>
      <c r="E172" s="41">
        <v>-6.9560380000000004</v>
      </c>
      <c r="F172" s="42">
        <v>-63.090257999999999</v>
      </c>
      <c r="G172" s="6"/>
      <c r="H172" s="7"/>
      <c r="I172" s="23" t="s">
        <v>237</v>
      </c>
      <c r="J172" s="23" t="s">
        <v>238</v>
      </c>
      <c r="K172" s="43"/>
      <c r="L172" s="23" t="s">
        <v>239</v>
      </c>
      <c r="M172" s="23"/>
      <c r="N172" s="5"/>
    </row>
    <row r="173" spans="1:23">
      <c r="A173" s="15" t="s">
        <v>246</v>
      </c>
      <c r="B173" s="6" t="s">
        <v>15</v>
      </c>
      <c r="C173" s="5" t="s">
        <v>16</v>
      </c>
      <c r="D173" s="5" t="s">
        <v>236</v>
      </c>
      <c r="E173" s="41">
        <v>-6.9560380000000004</v>
      </c>
      <c r="F173" s="42">
        <v>-63.090257999999999</v>
      </c>
      <c r="G173" s="6"/>
      <c r="H173" s="7"/>
      <c r="I173" s="23" t="s">
        <v>237</v>
      </c>
      <c r="J173" s="23" t="s">
        <v>238</v>
      </c>
      <c r="K173" s="43"/>
      <c r="L173" s="23" t="s">
        <v>239</v>
      </c>
      <c r="M173" s="23"/>
      <c r="N173" s="5"/>
    </row>
    <row r="174" spans="1:23">
      <c r="A174" s="15" t="s">
        <v>247</v>
      </c>
      <c r="B174" s="6" t="s">
        <v>15</v>
      </c>
      <c r="C174" s="5" t="s">
        <v>16</v>
      </c>
      <c r="D174" s="5" t="s">
        <v>236</v>
      </c>
      <c r="E174" s="41">
        <v>-6.9560380000000004</v>
      </c>
      <c r="F174" s="42">
        <v>-63.090257999999999</v>
      </c>
      <c r="G174" s="6"/>
      <c r="H174" s="7"/>
      <c r="I174" s="23" t="s">
        <v>237</v>
      </c>
      <c r="J174" s="23" t="s">
        <v>238</v>
      </c>
      <c r="K174" s="43"/>
      <c r="L174" s="23" t="s">
        <v>239</v>
      </c>
      <c r="M174" s="23"/>
      <c r="N174" s="5"/>
    </row>
    <row r="175" spans="1:23">
      <c r="A175" s="15" t="s">
        <v>248</v>
      </c>
      <c r="B175" s="6" t="s">
        <v>15</v>
      </c>
      <c r="C175" s="5" t="s">
        <v>16</v>
      </c>
      <c r="D175" s="5" t="s">
        <v>236</v>
      </c>
      <c r="E175" s="41">
        <v>-6.9560380000000004</v>
      </c>
      <c r="F175" s="42">
        <v>-63.090257999999999</v>
      </c>
      <c r="G175" s="6"/>
      <c r="H175" s="7"/>
      <c r="I175" s="23" t="s">
        <v>237</v>
      </c>
      <c r="J175" s="23" t="s">
        <v>238</v>
      </c>
      <c r="K175" s="43"/>
      <c r="L175" s="23" t="s">
        <v>239</v>
      </c>
      <c r="M175" s="23"/>
      <c r="N175" s="5"/>
    </row>
    <row r="176" spans="1:23">
      <c r="A176" s="15" t="s">
        <v>249</v>
      </c>
      <c r="B176" s="6" t="s">
        <v>15</v>
      </c>
      <c r="C176" s="5" t="s">
        <v>16</v>
      </c>
      <c r="D176" s="5" t="s">
        <v>236</v>
      </c>
      <c r="E176" s="41">
        <v>-6.9560380000000004</v>
      </c>
      <c r="F176" s="42">
        <v>-63.090257999999999</v>
      </c>
      <c r="G176" s="6"/>
      <c r="H176" s="7"/>
      <c r="I176" s="23" t="s">
        <v>237</v>
      </c>
      <c r="J176" s="23" t="s">
        <v>238</v>
      </c>
      <c r="K176" s="43"/>
      <c r="L176" s="23" t="s">
        <v>239</v>
      </c>
      <c r="M176" s="23"/>
      <c r="N176" s="5"/>
    </row>
    <row r="177" spans="1:14">
      <c r="A177" s="15" t="s">
        <v>250</v>
      </c>
      <c r="B177" s="6" t="s">
        <v>15</v>
      </c>
      <c r="C177" s="5" t="s">
        <v>16</v>
      </c>
      <c r="D177" s="5" t="s">
        <v>236</v>
      </c>
      <c r="E177" s="41">
        <v>-6.9560380000000004</v>
      </c>
      <c r="F177" s="42">
        <v>-63.090257999999999</v>
      </c>
      <c r="G177" s="6"/>
      <c r="H177" s="7"/>
      <c r="I177" s="23" t="s">
        <v>237</v>
      </c>
      <c r="J177" s="23" t="s">
        <v>238</v>
      </c>
      <c r="K177" s="43"/>
      <c r="L177" s="23" t="s">
        <v>239</v>
      </c>
      <c r="M177" s="23"/>
      <c r="N177" s="5"/>
    </row>
    <row r="178" spans="1:14">
      <c r="A178" s="15" t="s">
        <v>251</v>
      </c>
      <c r="B178" s="6" t="s">
        <v>15</v>
      </c>
      <c r="C178" s="5" t="s">
        <v>16</v>
      </c>
      <c r="D178" s="5" t="s">
        <v>236</v>
      </c>
      <c r="E178" s="41">
        <v>-6.9560380000000004</v>
      </c>
      <c r="F178" s="42">
        <v>-63.090257999999999</v>
      </c>
      <c r="G178" s="6"/>
      <c r="H178" s="7"/>
      <c r="I178" s="23" t="s">
        <v>237</v>
      </c>
      <c r="J178" s="23" t="s">
        <v>238</v>
      </c>
      <c r="K178" s="43"/>
      <c r="L178" s="23" t="s">
        <v>239</v>
      </c>
      <c r="M178" s="23"/>
      <c r="N178" s="5"/>
    </row>
    <row r="179" spans="1:14">
      <c r="A179" s="15" t="s">
        <v>252</v>
      </c>
      <c r="B179" s="6" t="s">
        <v>15</v>
      </c>
      <c r="C179" s="21" t="s">
        <v>16</v>
      </c>
      <c r="D179" s="21" t="s">
        <v>253</v>
      </c>
      <c r="E179" s="41">
        <v>-3.07098</v>
      </c>
      <c r="F179" s="42">
        <v>-59.118226</v>
      </c>
      <c r="G179" s="6"/>
      <c r="H179" s="28"/>
      <c r="I179" s="29" t="s">
        <v>254</v>
      </c>
      <c r="J179" s="23" t="s">
        <v>238</v>
      </c>
      <c r="K179" s="46"/>
      <c r="L179" s="23" t="s">
        <v>239</v>
      </c>
      <c r="M179" s="29"/>
      <c r="N179" s="21"/>
    </row>
    <row r="180" spans="1:14">
      <c r="A180" s="15" t="s">
        <v>255</v>
      </c>
      <c r="B180" s="6" t="s">
        <v>15</v>
      </c>
      <c r="C180" s="5" t="s">
        <v>16</v>
      </c>
      <c r="D180" s="5" t="s">
        <v>253</v>
      </c>
      <c r="E180" s="41">
        <v>-3.07098</v>
      </c>
      <c r="F180" s="42">
        <v>-59.118226</v>
      </c>
      <c r="G180" s="6"/>
      <c r="H180" s="7"/>
      <c r="I180" s="23" t="s">
        <v>254</v>
      </c>
      <c r="J180" s="23" t="s">
        <v>238</v>
      </c>
      <c r="K180" s="46"/>
      <c r="L180" s="23" t="s">
        <v>239</v>
      </c>
      <c r="M180" s="23"/>
      <c r="N180" s="5"/>
    </row>
    <row r="181" spans="1:14">
      <c r="A181" s="15" t="s">
        <v>256</v>
      </c>
      <c r="B181" s="6" t="s">
        <v>15</v>
      </c>
      <c r="C181" s="5" t="s">
        <v>16</v>
      </c>
      <c r="D181" s="5" t="s">
        <v>253</v>
      </c>
      <c r="E181" s="41">
        <v>-3.07098</v>
      </c>
      <c r="F181" s="42">
        <v>-59.118226</v>
      </c>
      <c r="G181" s="6"/>
      <c r="H181" s="7"/>
      <c r="I181" s="23" t="s">
        <v>254</v>
      </c>
      <c r="J181" s="23" t="s">
        <v>238</v>
      </c>
      <c r="K181" s="46"/>
      <c r="L181" s="23" t="s">
        <v>239</v>
      </c>
      <c r="M181" s="23"/>
      <c r="N181" s="18"/>
    </row>
    <row r="182" spans="1:14">
      <c r="A182" s="15" t="s">
        <v>257</v>
      </c>
      <c r="B182" s="6" t="s">
        <v>15</v>
      </c>
      <c r="C182" s="5" t="s">
        <v>16</v>
      </c>
      <c r="D182" s="5" t="s">
        <v>253</v>
      </c>
      <c r="E182" s="41">
        <v>-3.07098</v>
      </c>
      <c r="F182" s="42">
        <v>-59.118226</v>
      </c>
      <c r="G182" s="6"/>
      <c r="H182" s="7"/>
      <c r="I182" s="23" t="s">
        <v>254</v>
      </c>
      <c r="J182" s="23" t="s">
        <v>238</v>
      </c>
      <c r="K182" s="46"/>
      <c r="L182" s="23" t="s">
        <v>239</v>
      </c>
      <c r="M182" s="23"/>
      <c r="N182" s="5"/>
    </row>
    <row r="183" spans="1:14">
      <c r="A183" s="15" t="s">
        <v>258</v>
      </c>
      <c r="B183" s="6" t="s">
        <v>15</v>
      </c>
      <c r="C183" s="5" t="s">
        <v>16</v>
      </c>
      <c r="D183" s="5" t="s">
        <v>253</v>
      </c>
      <c r="E183" s="41">
        <v>-3.07098</v>
      </c>
      <c r="F183" s="42">
        <v>-59.118226</v>
      </c>
      <c r="G183" s="6"/>
      <c r="H183" s="7"/>
      <c r="I183" s="23" t="s">
        <v>254</v>
      </c>
      <c r="J183" s="23" t="s">
        <v>238</v>
      </c>
      <c r="K183" s="46"/>
      <c r="L183" s="23" t="s">
        <v>239</v>
      </c>
      <c r="M183" s="23"/>
      <c r="N183" s="5"/>
    </row>
    <row r="184" spans="1:14">
      <c r="A184" s="15" t="s">
        <v>259</v>
      </c>
      <c r="B184" s="6" t="s">
        <v>15</v>
      </c>
      <c r="C184" s="5" t="s">
        <v>16</v>
      </c>
      <c r="D184" s="5" t="s">
        <v>253</v>
      </c>
      <c r="E184" s="41">
        <v>-3.07098</v>
      </c>
      <c r="F184" s="42">
        <v>-59.118226</v>
      </c>
      <c r="G184" s="6"/>
      <c r="H184" s="7"/>
      <c r="I184" s="23" t="s">
        <v>254</v>
      </c>
      <c r="J184" s="23" t="s">
        <v>238</v>
      </c>
      <c r="K184" s="46"/>
      <c r="L184" s="23" t="s">
        <v>239</v>
      </c>
      <c r="M184" s="23"/>
      <c r="N184" s="5"/>
    </row>
    <row r="185" spans="1:14">
      <c r="A185" s="15" t="s">
        <v>260</v>
      </c>
      <c r="B185" s="6" t="s">
        <v>15</v>
      </c>
      <c r="C185" s="5" t="s">
        <v>16</v>
      </c>
      <c r="D185" s="5" t="s">
        <v>253</v>
      </c>
      <c r="E185" s="41">
        <v>-3.07098</v>
      </c>
      <c r="F185" s="42">
        <v>-59.118226</v>
      </c>
      <c r="G185" s="6"/>
      <c r="H185" s="7"/>
      <c r="I185" s="23" t="s">
        <v>254</v>
      </c>
      <c r="J185" s="23" t="s">
        <v>238</v>
      </c>
      <c r="K185" s="46"/>
      <c r="L185" s="23" t="s">
        <v>239</v>
      </c>
      <c r="M185" s="23"/>
      <c r="N185" s="5"/>
    </row>
    <row r="186" spans="1:14">
      <c r="A186" s="15" t="s">
        <v>261</v>
      </c>
      <c r="B186" s="6" t="s">
        <v>15</v>
      </c>
      <c r="C186" s="5" t="s">
        <v>16</v>
      </c>
      <c r="D186" s="5" t="s">
        <v>253</v>
      </c>
      <c r="E186" s="41">
        <v>-3.07098</v>
      </c>
      <c r="F186" s="42">
        <v>-59.118226</v>
      </c>
      <c r="G186" s="6"/>
      <c r="H186" s="7"/>
      <c r="I186" s="23" t="s">
        <v>254</v>
      </c>
      <c r="J186" s="23" t="s">
        <v>238</v>
      </c>
      <c r="K186" s="46"/>
      <c r="L186" s="23" t="s">
        <v>239</v>
      </c>
      <c r="M186" s="23"/>
      <c r="N186" s="5"/>
    </row>
    <row r="187" spans="1:14">
      <c r="A187" s="15" t="s">
        <v>262</v>
      </c>
      <c r="B187" s="6" t="s">
        <v>15</v>
      </c>
      <c r="C187" s="5" t="s">
        <v>16</v>
      </c>
      <c r="D187" s="5" t="s">
        <v>253</v>
      </c>
      <c r="E187" s="41">
        <v>-3.07098</v>
      </c>
      <c r="F187" s="42">
        <v>-59.118226</v>
      </c>
      <c r="G187" s="6"/>
      <c r="H187" s="7"/>
      <c r="I187" s="23" t="s">
        <v>254</v>
      </c>
      <c r="J187" s="23" t="s">
        <v>238</v>
      </c>
      <c r="K187" s="46"/>
      <c r="L187" s="23" t="s">
        <v>239</v>
      </c>
      <c r="M187" s="23"/>
      <c r="N187" s="18"/>
    </row>
    <row r="188" spans="1:14">
      <c r="A188" s="15" t="s">
        <v>263</v>
      </c>
      <c r="B188" s="6" t="s">
        <v>15</v>
      </c>
      <c r="C188" s="5" t="s">
        <v>16</v>
      </c>
      <c r="D188" s="5" t="s">
        <v>253</v>
      </c>
      <c r="E188" s="41">
        <v>-3.07098</v>
      </c>
      <c r="F188" s="42">
        <v>-59.118226</v>
      </c>
      <c r="G188" s="6"/>
      <c r="H188" s="7"/>
      <c r="I188" s="23" t="s">
        <v>254</v>
      </c>
      <c r="J188" s="23" t="s">
        <v>238</v>
      </c>
      <c r="K188" s="46"/>
      <c r="L188" s="23" t="s">
        <v>239</v>
      </c>
      <c r="M188" s="23"/>
      <c r="N188" s="5"/>
    </row>
    <row r="189" spans="1:14">
      <c r="A189" s="15" t="s">
        <v>264</v>
      </c>
      <c r="B189" s="6" t="s">
        <v>15</v>
      </c>
      <c r="C189" s="5" t="s">
        <v>16</v>
      </c>
      <c r="D189" s="5" t="s">
        <v>253</v>
      </c>
      <c r="E189" s="41">
        <v>-3.07098</v>
      </c>
      <c r="F189" s="42">
        <v>-59.118226</v>
      </c>
      <c r="G189" s="6"/>
      <c r="H189" s="7"/>
      <c r="I189" s="23" t="s">
        <v>254</v>
      </c>
      <c r="J189" s="23" t="s">
        <v>238</v>
      </c>
      <c r="K189" s="46"/>
      <c r="L189" s="23" t="s">
        <v>239</v>
      </c>
      <c r="M189" s="23"/>
      <c r="N189" s="5"/>
    </row>
    <row r="190" spans="1:14">
      <c r="A190" s="15" t="s">
        <v>265</v>
      </c>
      <c r="B190" s="6" t="s">
        <v>15</v>
      </c>
      <c r="C190" s="5" t="s">
        <v>16</v>
      </c>
      <c r="D190" s="5" t="s">
        <v>253</v>
      </c>
      <c r="E190" s="41">
        <v>-3.07098</v>
      </c>
      <c r="F190" s="42">
        <v>-59.118226</v>
      </c>
      <c r="G190" s="6"/>
      <c r="H190" s="7"/>
      <c r="I190" s="23" t="s">
        <v>254</v>
      </c>
      <c r="J190" s="23" t="s">
        <v>238</v>
      </c>
      <c r="K190" s="46"/>
      <c r="L190" s="23" t="s">
        <v>239</v>
      </c>
      <c r="M190" s="23"/>
      <c r="N190" s="5"/>
    </row>
    <row r="191" spans="1:14">
      <c r="A191" s="15" t="s">
        <v>266</v>
      </c>
      <c r="B191" s="6" t="s">
        <v>15</v>
      </c>
      <c r="C191" s="5" t="s">
        <v>16</v>
      </c>
      <c r="D191" s="5" t="s">
        <v>253</v>
      </c>
      <c r="E191" s="41">
        <v>-3.07098</v>
      </c>
      <c r="F191" s="42">
        <v>-59.118226</v>
      </c>
      <c r="G191" s="6"/>
      <c r="H191" s="7"/>
      <c r="I191" s="23" t="s">
        <v>254</v>
      </c>
      <c r="J191" s="23" t="s">
        <v>238</v>
      </c>
      <c r="K191" s="46"/>
      <c r="L191" s="23" t="s">
        <v>239</v>
      </c>
      <c r="M191" s="23"/>
      <c r="N191" s="5"/>
    </row>
    <row r="192" spans="1:14">
      <c r="A192" s="47"/>
    </row>
    <row r="194" spans="1:6">
      <c r="A194" s="49" t="s">
        <v>267</v>
      </c>
    </row>
    <row r="195" spans="1:6">
      <c r="A195" s="49" t="s">
        <v>268</v>
      </c>
    </row>
    <row r="196" spans="1:6">
      <c r="A196" s="8">
        <v>6</v>
      </c>
      <c r="C196" s="8" t="s">
        <v>129</v>
      </c>
      <c r="E196" s="8">
        <v>-10.1233</v>
      </c>
      <c r="F196" s="8">
        <v>-66.910700000000006</v>
      </c>
    </row>
    <row r="197" spans="1:6">
      <c r="A197" s="8">
        <v>5</v>
      </c>
      <c r="C197" s="8" t="s">
        <v>269</v>
      </c>
      <c r="E197" s="8">
        <v>-2.1309999999999999E-2</v>
      </c>
      <c r="F197" s="8">
        <v>-50.972200000000001</v>
      </c>
    </row>
    <row r="198" spans="1:6">
      <c r="A198" s="8">
        <v>3</v>
      </c>
      <c r="C198" s="8" t="s">
        <v>16</v>
      </c>
      <c r="E198" s="8">
        <v>-2.6208</v>
      </c>
      <c r="F198" s="8">
        <v>-60.943899999999999</v>
      </c>
    </row>
    <row r="199" spans="1:6">
      <c r="A199" s="8">
        <v>4</v>
      </c>
      <c r="C199" s="8" t="s">
        <v>270</v>
      </c>
      <c r="E199" s="8">
        <v>-19.083400000000001</v>
      </c>
      <c r="F199" s="8">
        <v>-39.884399999999999</v>
      </c>
    </row>
    <row r="200" spans="1:6">
      <c r="A200" s="8">
        <v>3</v>
      </c>
      <c r="C200" s="8" t="s">
        <v>271</v>
      </c>
      <c r="E200" s="8">
        <v>-20.002099999999999</v>
      </c>
      <c r="F200" s="8">
        <v>-49.079500000000003</v>
      </c>
    </row>
    <row r="201" spans="1:6">
      <c r="A201" s="8">
        <v>5</v>
      </c>
      <c r="C201" s="8" t="s">
        <v>272</v>
      </c>
      <c r="E201" s="8">
        <v>-2.7465000000000002</v>
      </c>
      <c r="F201" s="8">
        <v>-54.226999999999997</v>
      </c>
    </row>
    <row r="202" spans="1:6">
      <c r="A202" s="8">
        <v>6</v>
      </c>
      <c r="C202" s="8" t="s">
        <v>273</v>
      </c>
      <c r="E202" s="8">
        <v>-24.2715</v>
      </c>
      <c r="F202" s="8">
        <v>-54.290599999999998</v>
      </c>
    </row>
    <row r="203" spans="1:6">
      <c r="A203" s="8">
        <v>6</v>
      </c>
      <c r="C203" s="8" t="s">
        <v>114</v>
      </c>
      <c r="E203" s="8">
        <v>-22.633299999999998</v>
      </c>
      <c r="F203" s="8">
        <v>-42.3</v>
      </c>
    </row>
    <row r="204" spans="1:6">
      <c r="A204" s="8">
        <v>2</v>
      </c>
      <c r="C204" s="8" t="s">
        <v>45</v>
      </c>
      <c r="E204" s="8">
        <v>-8.7667000000000002</v>
      </c>
      <c r="F204" s="8">
        <v>-63.9</v>
      </c>
    </row>
    <row r="205" spans="1:6">
      <c r="A205" s="8">
        <v>2</v>
      </c>
      <c r="C205" s="8" t="s">
        <v>274</v>
      </c>
      <c r="E205" s="8">
        <v>-9.4108000000000001</v>
      </c>
      <c r="F205" s="8">
        <v>-59.022799999999997</v>
      </c>
    </row>
    <row r="206" spans="1:6">
      <c r="A206" s="8">
        <v>4</v>
      </c>
      <c r="C206" s="8" t="s">
        <v>275</v>
      </c>
      <c r="E206" s="8">
        <v>-20.557200000000002</v>
      </c>
      <c r="F206" s="8">
        <v>-51.0152</v>
      </c>
    </row>
    <row r="207" spans="1:6">
      <c r="A207" s="8">
        <v>1</v>
      </c>
      <c r="C207" s="8" t="s">
        <v>275</v>
      </c>
      <c r="E207" s="8">
        <v>-22.134699999999999</v>
      </c>
      <c r="F207" s="8">
        <v>-48.3917</v>
      </c>
    </row>
    <row r="208" spans="1:6">
      <c r="A208" s="8">
        <v>4</v>
      </c>
      <c r="C208" s="8" t="s">
        <v>275</v>
      </c>
      <c r="E208" s="8">
        <v>-22.075700000000001</v>
      </c>
      <c r="F208" s="8">
        <v>-48.437399999999997</v>
      </c>
    </row>
    <row r="209" spans="1:6">
      <c r="A209" s="8">
        <v>6</v>
      </c>
      <c r="C209" s="8" t="s">
        <v>77</v>
      </c>
      <c r="E209" s="8">
        <v>-10.585900000000001</v>
      </c>
      <c r="F209" s="8">
        <v>-49.689799999999998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-new- VChu sequences</vt:lpstr>
      <vt:lpstr>Popmaps</vt:lpstr>
      <vt:lpstr>Emerson 2015 S1</vt:lpstr>
      <vt:lpstr>-old- All SNP samples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virgc</dc:creator>
  <cp:lastModifiedBy>virgc</cp:lastModifiedBy>
  <dcterms:created xsi:type="dcterms:W3CDTF">2017-11-10T17:48:08Z</dcterms:created>
  <dcterms:modified xsi:type="dcterms:W3CDTF">2017-11-13T20:25:56Z</dcterms:modified>
</cp:coreProperties>
</file>