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schwefler/Downloads/"/>
    </mc:Choice>
  </mc:AlternateContent>
  <xr:revisionPtr revIDLastSave="0" documentId="8_{5034DE8C-7CFC-2148-A1D7-967757BE039E}" xr6:coauthVersionLast="47" xr6:coauthVersionMax="47" xr10:uidLastSave="{00000000-0000-0000-0000-000000000000}"/>
  <bookViews>
    <workbookView xWindow="22140" yWindow="1900" windowWidth="28460" windowHeight="19080" activeTab="2" xr2:uid="{00000000-000D-0000-FFFF-FFFF00000000}"/>
  </bookViews>
  <sheets>
    <sheet name="Redshoe.com" sheetId="1" r:id="rId1"/>
    <sheet name="ProLobsters" sheetId="2" r:id="rId2"/>
    <sheet name="Sheet1" sheetId="3" r:id="rId3"/>
  </sheet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ProLobsters!$A$1</definedName>
    <definedName name="solver_opt" localSheetId="0" hidden="1">'Redshoe.com'!$A$1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33" i="2"/>
  <c r="I55" i="1"/>
  <c r="J55" i="1"/>
  <c r="K55" i="1"/>
  <c r="L55" i="1"/>
  <c r="M55" i="1"/>
  <c r="N55" i="1"/>
  <c r="O55" i="1"/>
  <c r="H55" i="1"/>
  <c r="H53" i="1"/>
  <c r="H54" i="1" s="1"/>
  <c r="H52" i="1"/>
  <c r="I35" i="1"/>
  <c r="J35" i="1"/>
  <c r="K35" i="1"/>
  <c r="L35" i="1"/>
  <c r="M35" i="1"/>
  <c r="N35" i="1"/>
  <c r="O35" i="1"/>
  <c r="P35" i="1"/>
  <c r="H33" i="1"/>
  <c r="T27" i="1" s="1"/>
  <c r="I33" i="1"/>
  <c r="J33" i="1"/>
  <c r="K33" i="1"/>
  <c r="L33" i="1"/>
  <c r="L34" i="1" s="1"/>
  <c r="M33" i="1"/>
  <c r="M34" i="1" s="1"/>
  <c r="N33" i="1"/>
  <c r="N34" i="1" s="1"/>
  <c r="O33" i="1"/>
  <c r="I34" i="1"/>
  <c r="U28" i="1" s="1"/>
  <c r="J34" i="1"/>
  <c r="K34" i="1"/>
  <c r="O34" i="1"/>
  <c r="U29" i="1"/>
  <c r="J32" i="1"/>
  <c r="K32" i="1"/>
  <c r="L32" i="1"/>
  <c r="M32" i="1"/>
  <c r="N32" i="1"/>
  <c r="O32" i="1"/>
  <c r="I32" i="1"/>
  <c r="H32" i="1"/>
  <c r="I54" i="1"/>
  <c r="J54" i="1"/>
  <c r="K54" i="1"/>
  <c r="L54" i="1"/>
  <c r="M54" i="1"/>
  <c r="N54" i="1"/>
  <c r="O54" i="1"/>
  <c r="I53" i="1"/>
  <c r="J53" i="1"/>
  <c r="K53" i="1"/>
  <c r="L53" i="1"/>
  <c r="M53" i="1"/>
  <c r="N53" i="1"/>
  <c r="O53" i="1"/>
  <c r="J52" i="1"/>
  <c r="K52" i="1"/>
  <c r="L52" i="1"/>
  <c r="M52" i="1"/>
  <c r="N52" i="1"/>
  <c r="O52" i="1"/>
  <c r="I52" i="1"/>
  <c r="P51" i="1"/>
  <c r="P50" i="1"/>
  <c r="P49" i="1"/>
  <c r="P48" i="1"/>
  <c r="P47" i="1"/>
  <c r="P46" i="1"/>
  <c r="P45" i="1"/>
  <c r="P44" i="1"/>
  <c r="P43" i="1"/>
  <c r="P42" i="1"/>
  <c r="P41" i="1"/>
  <c r="P40" i="1"/>
  <c r="P52" i="1" s="1"/>
  <c r="V26" i="1"/>
  <c r="V27" i="1"/>
  <c r="V28" i="1"/>
  <c r="U26" i="1"/>
  <c r="U27" i="1"/>
  <c r="T26" i="1"/>
  <c r="P34" i="1"/>
  <c r="P21" i="1"/>
  <c r="P22" i="1"/>
  <c r="P23" i="1"/>
  <c r="P24" i="1"/>
  <c r="P25" i="1"/>
  <c r="P26" i="1"/>
  <c r="P32" i="1" s="1"/>
  <c r="P33" i="1" s="1"/>
  <c r="P27" i="1"/>
  <c r="P28" i="1"/>
  <c r="P29" i="1"/>
  <c r="P30" i="1"/>
  <c r="P31" i="1"/>
  <c r="P20" i="1"/>
  <c r="B31" i="1"/>
  <c r="N3" i="1"/>
  <c r="C11" i="1"/>
  <c r="D11" i="1"/>
  <c r="E11" i="1"/>
  <c r="F11" i="1"/>
  <c r="G11" i="1"/>
  <c r="H11" i="1"/>
  <c r="I11" i="1"/>
  <c r="J11" i="1"/>
  <c r="K11" i="1"/>
  <c r="L11" i="1"/>
  <c r="M11" i="1"/>
  <c r="B11" i="1"/>
  <c r="N5" i="1"/>
  <c r="N7" i="1"/>
  <c r="N9" i="1"/>
  <c r="N6" i="1"/>
  <c r="N8" i="1"/>
  <c r="N10" i="1"/>
  <c r="N11" i="1"/>
  <c r="N4" i="1"/>
  <c r="H34" i="1" l="1"/>
  <c r="T28" i="1" s="1"/>
  <c r="P53" i="1"/>
  <c r="V29" i="1"/>
  <c r="H35" i="1" l="1"/>
  <c r="T29" i="1" s="1"/>
  <c r="P54" i="1"/>
  <c r="P55" i="1" s="1"/>
</calcChain>
</file>

<file path=xl/sharedStrings.xml><?xml version="1.0" encoding="utf-8"?>
<sst xmlns="http://schemas.openxmlformats.org/spreadsheetml/2006/main" count="43" uniqueCount="18">
  <si>
    <t>Unit Sales</t>
  </si>
  <si>
    <t>Shoe Color</t>
  </si>
  <si>
    <t>Red</t>
  </si>
  <si>
    <t>Green</t>
  </si>
  <si>
    <t>White</t>
  </si>
  <si>
    <t>Brown</t>
  </si>
  <si>
    <t>Yellow</t>
  </si>
  <si>
    <t>Black</t>
  </si>
  <si>
    <t>Orange</t>
  </si>
  <si>
    <t>Purple</t>
  </si>
  <si>
    <t>Total</t>
  </si>
  <si>
    <t>Orders</t>
  </si>
  <si>
    <t>Shipments</t>
  </si>
  <si>
    <t>New Customers</t>
  </si>
  <si>
    <t>Repeat Orders</t>
  </si>
  <si>
    <t>total</t>
  </si>
  <si>
    <t>Week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</si>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</sst>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6" fontId="0" fillId="0" borderId="14" xfId="0" applyNumberFormat="1" applyBorder="1"/>
    <xf numFmtId="16" fontId="0" fillId="0" borderId="15" xfId="0" applyNumberFormat="1" applyBorder="1"/>
    <xf numFmtId="16" fontId="0" fillId="0" borderId="4" xfId="0" applyNumberFormat="1" applyBorder="1"/>
    <xf numFmtId="38" fontId="0" fillId="0" borderId="17" xfId="0" applyNumberFormat="1" applyBorder="1"/>
    <xf numFmtId="38" fontId="0" fillId="0" borderId="18" xfId="0" applyNumberFormat="1" applyBorder="1"/>
    <xf numFmtId="38" fontId="2" fillId="0" borderId="18" xfId="0" applyNumberFormat="1" applyFont="1" applyBorder="1"/>
    <xf numFmtId="38" fontId="0" fillId="0" borderId="19" xfId="0" applyNumberFormat="1" applyBorder="1"/>
    <xf numFmtId="38" fontId="0" fillId="0" borderId="20" xfId="0" applyNumberFormat="1" applyBorder="1"/>
    <xf numFmtId="38" fontId="0" fillId="0" borderId="21" xfId="0" applyNumberFormat="1" applyBorder="1"/>
    <xf numFmtId="38" fontId="0" fillId="0" borderId="21" xfId="0" applyNumberFormat="1" applyBorder="1" applyAlignment="1">
      <alignment horizontal="right"/>
    </xf>
    <xf numFmtId="38" fontId="0" fillId="0" borderId="22" xfId="0" applyNumberFormat="1" applyBorder="1"/>
    <xf numFmtId="38" fontId="0" fillId="0" borderId="24" xfId="0" applyNumberFormat="1" applyBorder="1"/>
    <xf numFmtId="0" fontId="0" fillId="0" borderId="12" xfId="0" applyBorder="1" applyAlignment="1">
      <alignment horizontal="center" wrapText="1"/>
    </xf>
    <xf numFmtId="38" fontId="0" fillId="0" borderId="26" xfId="0" applyNumberFormat="1" applyBorder="1"/>
    <xf numFmtId="38" fontId="0" fillId="0" borderId="27" xfId="0" applyNumberFormat="1" applyBorder="1"/>
    <xf numFmtId="38" fontId="0" fillId="0" borderId="27" xfId="0" applyNumberFormat="1" applyBorder="1" applyAlignment="1">
      <alignment horizontal="right"/>
    </xf>
    <xf numFmtId="38" fontId="0" fillId="0" borderId="28" xfId="0" applyNumberFormat="1" applyBorder="1"/>
    <xf numFmtId="16" fontId="0" fillId="2" borderId="15" xfId="0" applyNumberFormat="1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/>
    <xf numFmtId="0" fontId="2" fillId="0" borderId="31" xfId="0" applyFont="1" applyBorder="1" applyAlignment="1"/>
    <xf numFmtId="0" fontId="2" fillId="0" borderId="16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0" fontId="2" fillId="0" borderId="32" xfId="0" applyFont="1" applyBorder="1" applyAlignment="1">
      <alignment horizontal="right"/>
    </xf>
    <xf numFmtId="0" fontId="2" fillId="0" borderId="32" xfId="0" applyFont="1" applyBorder="1"/>
    <xf numFmtId="0" fontId="2" fillId="0" borderId="32" xfId="0" applyFont="1" applyBorder="1" applyAlignment="1"/>
    <xf numFmtId="0" fontId="2" fillId="3" borderId="32" xfId="0" applyFont="1" applyFill="1" applyBorder="1" applyAlignment="1">
      <alignment horizontal="center"/>
    </xf>
    <xf numFmtId="0" fontId="0" fillId="3" borderId="32" xfId="0" applyFill="1" applyBorder="1"/>
    <xf numFmtId="0" fontId="2" fillId="3" borderId="32" xfId="0" applyFont="1" applyFill="1" applyBorder="1"/>
    <xf numFmtId="0" fontId="0" fillId="4" borderId="32" xfId="0" applyFill="1" applyBorder="1"/>
    <xf numFmtId="0" fontId="3" fillId="4" borderId="32" xfId="0" applyFont="1" applyFill="1" applyBorder="1"/>
    <xf numFmtId="16" fontId="0" fillId="0" borderId="23" xfId="0" applyNumberFormat="1" applyBorder="1"/>
    <xf numFmtId="16" fontId="0" fillId="0" borderId="24" xfId="0" applyNumberFormat="1" applyBorder="1"/>
    <xf numFmtId="16" fontId="0" fillId="2" borderId="24" xfId="0" applyNumberFormat="1" applyFill="1" applyBorder="1"/>
    <xf numFmtId="16" fontId="0" fillId="0" borderId="25" xfId="0" applyNumberFormat="1" applyBorder="1"/>
    <xf numFmtId="38" fontId="0" fillId="4" borderId="17" xfId="0" applyNumberFormat="1" applyFill="1" applyBorder="1"/>
    <xf numFmtId="38" fontId="0" fillId="4" borderId="26" xfId="0" applyNumberFormat="1" applyFill="1" applyBorder="1"/>
    <xf numFmtId="38" fontId="0" fillId="4" borderId="20" xfId="0" applyNumberFormat="1" applyFill="1" applyBorder="1"/>
    <xf numFmtId="38" fontId="0" fillId="4" borderId="18" xfId="0" applyNumberFormat="1" applyFill="1" applyBorder="1"/>
    <xf numFmtId="38" fontId="0" fillId="4" borderId="27" xfId="0" applyNumberFormat="1" applyFill="1" applyBorder="1"/>
    <xf numFmtId="38" fontId="0" fillId="4" borderId="21" xfId="0" applyNumberFormat="1" applyFill="1" applyBorder="1"/>
    <xf numFmtId="38" fontId="0" fillId="4" borderId="24" xfId="0" applyNumberFormat="1" applyFill="1" applyBorder="1"/>
    <xf numFmtId="38" fontId="0" fillId="4" borderId="27" xfId="0" applyNumberFormat="1" applyFill="1" applyBorder="1" applyAlignment="1">
      <alignment horizontal="right"/>
    </xf>
    <xf numFmtId="38" fontId="0" fillId="4" borderId="21" xfId="0" applyNumberFormat="1" applyFill="1" applyBorder="1" applyAlignment="1">
      <alignment horizontal="right"/>
    </xf>
    <xf numFmtId="38" fontId="2" fillId="4" borderId="18" xfId="0" applyNumberFormat="1" applyFont="1" applyFill="1" applyBorder="1"/>
    <xf numFmtId="38" fontId="0" fillId="4" borderId="19" xfId="0" applyNumberFormat="1" applyFill="1" applyBorder="1"/>
    <xf numFmtId="38" fontId="0" fillId="4" borderId="28" xfId="0" applyNumberFormat="1" applyFill="1" applyBorder="1"/>
    <xf numFmtId="38" fontId="0" fillId="4" borderId="22" xfId="0" applyNumberForma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opLeftCell="A28" zoomScale="150" zoomScaleNormal="100" workbookViewId="0">
      <selection activeCell="N55" sqref="N55"/>
    </sheetView>
  </sheetViews>
  <sheetFormatPr baseColWidth="10" defaultColWidth="8.83203125" defaultRowHeight="13" x14ac:dyDescent="0.15"/>
  <cols>
    <col min="1" max="1" width="10.6640625" customWidth="1"/>
    <col min="2" max="13" width="5.5" customWidth="1"/>
  </cols>
  <sheetData>
    <row r="1" spans="1:16" ht="17" thickBot="1" x14ac:dyDescent="0.25">
      <c r="A1" s="1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6" ht="14" thickBot="1" x14ac:dyDescent="0.2">
      <c r="A2" s="14" t="s">
        <v>1</v>
      </c>
      <c r="B2" s="10">
        <v>1990</v>
      </c>
      <c r="C2" s="9">
        <v>1991</v>
      </c>
      <c r="D2" s="9">
        <v>1992</v>
      </c>
      <c r="E2" s="9">
        <v>1993</v>
      </c>
      <c r="F2" s="9">
        <v>1994</v>
      </c>
      <c r="G2" s="9">
        <v>1995</v>
      </c>
      <c r="H2" s="14">
        <v>1996</v>
      </c>
      <c r="I2" s="15">
        <v>1997</v>
      </c>
      <c r="J2" s="15">
        <v>1998</v>
      </c>
      <c r="K2" s="15">
        <v>1999</v>
      </c>
      <c r="L2" s="15">
        <v>2000</v>
      </c>
      <c r="M2" s="15">
        <v>2001</v>
      </c>
      <c r="N2" s="15">
        <v>2002</v>
      </c>
      <c r="O2" s="42">
        <v>2003</v>
      </c>
      <c r="P2" s="42">
        <v>2004</v>
      </c>
    </row>
    <row r="3" spans="1:16" x14ac:dyDescent="0.15">
      <c r="A3" s="2" t="s">
        <v>2</v>
      </c>
      <c r="B3" s="3">
        <v>28</v>
      </c>
      <c r="C3" s="3">
        <v>42</v>
      </c>
      <c r="D3" s="3">
        <v>21</v>
      </c>
      <c r="E3" s="3">
        <v>23</v>
      </c>
      <c r="F3" s="3">
        <v>29</v>
      </c>
      <c r="G3" s="3">
        <v>15</v>
      </c>
      <c r="H3" s="3">
        <v>8</v>
      </c>
      <c r="I3" s="3">
        <v>4</v>
      </c>
      <c r="J3" s="3">
        <v>2</v>
      </c>
      <c r="K3" s="3">
        <v>1</v>
      </c>
      <c r="L3" s="40">
        <v>0</v>
      </c>
      <c r="M3" s="41">
        <v>0</v>
      </c>
      <c r="N3" t="e">
        <f>FORECAST(N2,B3:M3,B2:J2)</f>
        <v>#N/A</v>
      </c>
    </row>
    <row r="4" spans="1:16" x14ac:dyDescent="0.15">
      <c r="A4" s="2" t="s">
        <v>3</v>
      </c>
      <c r="B4" s="4"/>
      <c r="C4" s="4"/>
      <c r="D4" s="4"/>
      <c r="E4" s="3">
        <v>26</v>
      </c>
      <c r="F4" s="3">
        <v>39</v>
      </c>
      <c r="G4" s="3">
        <v>20</v>
      </c>
      <c r="H4" s="3">
        <v>22</v>
      </c>
      <c r="I4" s="3">
        <v>28</v>
      </c>
      <c r="J4" s="3">
        <v>14</v>
      </c>
      <c r="K4" s="3">
        <v>7</v>
      </c>
      <c r="L4" s="3">
        <v>4</v>
      </c>
      <c r="M4" s="5">
        <v>2</v>
      </c>
      <c r="N4">
        <f>_xlfn.FORECAST.ETS.SEASONALITY(B4:M4,B$2:M$2)</f>
        <v>3</v>
      </c>
    </row>
    <row r="5" spans="1:16" x14ac:dyDescent="0.15">
      <c r="A5" s="2" t="s">
        <v>4</v>
      </c>
      <c r="B5" s="4"/>
      <c r="C5" s="4"/>
      <c r="D5" s="4"/>
      <c r="E5" s="4"/>
      <c r="F5" s="4"/>
      <c r="G5" s="3">
        <v>43</v>
      </c>
      <c r="H5" s="3">
        <v>65</v>
      </c>
      <c r="I5" s="3">
        <v>33</v>
      </c>
      <c r="J5" s="3">
        <v>36</v>
      </c>
      <c r="K5" s="3">
        <v>45</v>
      </c>
      <c r="L5" s="3">
        <v>23</v>
      </c>
      <c r="M5" s="5">
        <v>12</v>
      </c>
      <c r="N5">
        <f t="shared" ref="N5:N11" si="0">_xlfn.FORECAST.ETS.SEASONALITY(B5:M5,B$2:M$2)</f>
        <v>0</v>
      </c>
    </row>
    <row r="6" spans="1:16" x14ac:dyDescent="0.15">
      <c r="A6" s="2" t="s">
        <v>5</v>
      </c>
      <c r="B6" s="4"/>
      <c r="C6" s="4"/>
      <c r="D6" s="4"/>
      <c r="E6" s="4"/>
      <c r="F6" s="4"/>
      <c r="G6" s="4"/>
      <c r="H6" s="4"/>
      <c r="I6" s="3">
        <v>58</v>
      </c>
      <c r="J6" s="3">
        <v>87</v>
      </c>
      <c r="K6" s="3">
        <v>44</v>
      </c>
      <c r="L6" s="3">
        <v>48</v>
      </c>
      <c r="M6" s="5">
        <v>60</v>
      </c>
      <c r="N6">
        <f t="shared" si="0"/>
        <v>2</v>
      </c>
    </row>
    <row r="7" spans="1:16" x14ac:dyDescent="0.15">
      <c r="A7" s="2" t="s">
        <v>6</v>
      </c>
      <c r="B7" s="4"/>
      <c r="C7" s="4"/>
      <c r="D7" s="4"/>
      <c r="E7" s="4"/>
      <c r="F7" s="4"/>
      <c r="G7" s="4"/>
      <c r="H7" s="4"/>
      <c r="I7" s="4"/>
      <c r="J7" s="3">
        <v>37</v>
      </c>
      <c r="K7" s="3">
        <v>56</v>
      </c>
      <c r="L7" s="3">
        <v>28</v>
      </c>
      <c r="M7" s="5">
        <v>31</v>
      </c>
      <c r="N7">
        <f t="shared" si="0"/>
        <v>0</v>
      </c>
    </row>
    <row r="8" spans="1:16" x14ac:dyDescent="0.15">
      <c r="A8" s="2" t="s">
        <v>7</v>
      </c>
      <c r="B8" s="4"/>
      <c r="C8" s="4"/>
      <c r="D8" s="4"/>
      <c r="E8" s="4"/>
      <c r="F8" s="4"/>
      <c r="G8" s="4"/>
      <c r="H8" s="4"/>
      <c r="I8" s="4"/>
      <c r="J8" s="4"/>
      <c r="K8" s="3">
        <v>28</v>
      </c>
      <c r="L8" s="3">
        <v>42</v>
      </c>
      <c r="M8" s="5">
        <v>21</v>
      </c>
      <c r="N8">
        <f t="shared" si="0"/>
        <v>0</v>
      </c>
    </row>
    <row r="9" spans="1:16" x14ac:dyDescent="0.15">
      <c r="A9" s="2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3">
        <v>19</v>
      </c>
      <c r="M9" s="5">
        <v>29</v>
      </c>
      <c r="N9">
        <f t="shared" si="0"/>
        <v>0</v>
      </c>
    </row>
    <row r="10" spans="1:16" ht="14" thickBot="1" x14ac:dyDescent="0.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>
        <v>24</v>
      </c>
      <c r="N10" t="e">
        <f t="shared" si="0"/>
        <v>#DIV/0!</v>
      </c>
    </row>
    <row r="11" spans="1:16" ht="14" thickBot="1" x14ac:dyDescent="0.2">
      <c r="A11" s="6" t="s">
        <v>10</v>
      </c>
      <c r="B11" s="11">
        <f>SUM(B3:B10)</f>
        <v>28</v>
      </c>
      <c r="C11" s="12">
        <f t="shared" ref="C11:M11" si="1">SUM(C3:C10)</f>
        <v>42</v>
      </c>
      <c r="D11" s="12">
        <f t="shared" si="1"/>
        <v>21</v>
      </c>
      <c r="E11" s="12">
        <f t="shared" si="1"/>
        <v>49</v>
      </c>
      <c r="F11" s="12">
        <f t="shared" si="1"/>
        <v>68</v>
      </c>
      <c r="G11" s="12">
        <f t="shared" si="1"/>
        <v>78</v>
      </c>
      <c r="H11" s="12">
        <f t="shared" si="1"/>
        <v>95</v>
      </c>
      <c r="I11" s="12">
        <f t="shared" si="1"/>
        <v>123</v>
      </c>
      <c r="J11" s="12">
        <f t="shared" si="1"/>
        <v>176</v>
      </c>
      <c r="K11" s="12">
        <f t="shared" si="1"/>
        <v>181</v>
      </c>
      <c r="L11" s="12">
        <f t="shared" si="1"/>
        <v>164</v>
      </c>
      <c r="M11" s="13">
        <f t="shared" si="1"/>
        <v>179</v>
      </c>
      <c r="N11">
        <f t="shared" si="0"/>
        <v>0</v>
      </c>
    </row>
    <row r="14" spans="1:16" ht="14" thickBot="1" x14ac:dyDescent="0.2"/>
    <row r="15" spans="1:16" ht="14" thickBot="1" x14ac:dyDescent="0.2">
      <c r="A15" s="14" t="s">
        <v>1</v>
      </c>
      <c r="B15" s="10">
        <v>1990</v>
      </c>
      <c r="C15" s="9">
        <v>1991</v>
      </c>
      <c r="D15" s="9">
        <v>1992</v>
      </c>
      <c r="E15" s="9">
        <v>1993</v>
      </c>
      <c r="F15" s="9">
        <v>1994</v>
      </c>
      <c r="G15" s="9">
        <v>1995</v>
      </c>
      <c r="H15" s="14">
        <v>1996</v>
      </c>
      <c r="I15" s="15">
        <v>1997</v>
      </c>
      <c r="J15" s="15">
        <v>1998</v>
      </c>
      <c r="K15" s="15">
        <v>1999</v>
      </c>
      <c r="L15" s="15">
        <v>2000</v>
      </c>
      <c r="M15" s="15">
        <v>2001</v>
      </c>
    </row>
    <row r="16" spans="1:16" x14ac:dyDescent="0.15">
      <c r="A16" s="2" t="s">
        <v>3</v>
      </c>
      <c r="B16" s="4"/>
      <c r="C16" s="4"/>
      <c r="D16" s="4"/>
      <c r="E16" s="3">
        <v>26</v>
      </c>
      <c r="F16" s="3">
        <v>39</v>
      </c>
      <c r="G16" s="3">
        <v>20</v>
      </c>
      <c r="H16" s="3">
        <v>22</v>
      </c>
      <c r="I16" s="3">
        <v>28</v>
      </c>
      <c r="J16" s="3">
        <v>14</v>
      </c>
      <c r="K16" s="3">
        <v>7</v>
      </c>
      <c r="L16" s="3">
        <v>4</v>
      </c>
      <c r="M16" s="5">
        <v>2</v>
      </c>
    </row>
    <row r="17" spans="1:22" ht="14" thickBot="1" x14ac:dyDescent="0.2"/>
    <row r="18" spans="1:22" ht="14" thickBot="1" x14ac:dyDescent="0.2">
      <c r="A18" s="14" t="s">
        <v>1</v>
      </c>
      <c r="B18" s="2" t="s">
        <v>3</v>
      </c>
    </row>
    <row r="19" spans="1:22" ht="14" thickBot="1" x14ac:dyDescent="0.2">
      <c r="A19" s="10">
        <v>1990</v>
      </c>
      <c r="B19" s="4">
        <v>0</v>
      </c>
      <c r="G19" s="43" t="s">
        <v>1</v>
      </c>
      <c r="H19" s="44" t="s">
        <v>2</v>
      </c>
      <c r="I19" s="44" t="s">
        <v>3</v>
      </c>
      <c r="J19" s="44" t="s">
        <v>4</v>
      </c>
      <c r="K19" s="44" t="s">
        <v>5</v>
      </c>
      <c r="L19" s="44" t="s">
        <v>6</v>
      </c>
      <c r="M19" s="44" t="s">
        <v>7</v>
      </c>
      <c r="N19" s="44" t="s">
        <v>8</v>
      </c>
      <c r="O19" s="44" t="s">
        <v>9</v>
      </c>
      <c r="P19" s="44" t="s">
        <v>10</v>
      </c>
    </row>
    <row r="20" spans="1:22" ht="14" thickBot="1" x14ac:dyDescent="0.2">
      <c r="A20" s="9">
        <v>1991</v>
      </c>
      <c r="B20" s="4">
        <v>0</v>
      </c>
      <c r="G20" s="45">
        <v>1990</v>
      </c>
      <c r="H20" s="46">
        <v>28</v>
      </c>
      <c r="I20" s="47"/>
      <c r="J20" s="47"/>
      <c r="K20" s="47"/>
      <c r="L20" s="47"/>
      <c r="M20" s="47"/>
      <c r="N20" s="47"/>
      <c r="O20" s="47"/>
      <c r="P20" s="46">
        <f>SUM(H20:O20)</f>
        <v>28</v>
      </c>
    </row>
    <row r="21" spans="1:22" ht="14" thickBot="1" x14ac:dyDescent="0.2">
      <c r="A21" s="9">
        <v>1992</v>
      </c>
      <c r="B21" s="4">
        <v>0</v>
      </c>
      <c r="G21" s="45">
        <v>1991</v>
      </c>
      <c r="H21" s="46">
        <v>42</v>
      </c>
      <c r="I21" s="47"/>
      <c r="J21" s="47"/>
      <c r="K21" s="47"/>
      <c r="L21" s="47"/>
      <c r="M21" s="47"/>
      <c r="N21" s="47"/>
      <c r="O21" s="47"/>
      <c r="P21" s="46">
        <f t="shared" ref="P21:P31" si="2">SUM(H21:O21)</f>
        <v>42</v>
      </c>
    </row>
    <row r="22" spans="1:22" ht="14" thickBot="1" x14ac:dyDescent="0.2">
      <c r="A22" s="9">
        <v>1993</v>
      </c>
      <c r="B22" s="3">
        <v>26</v>
      </c>
      <c r="G22" s="45">
        <v>1992</v>
      </c>
      <c r="H22" s="46">
        <v>21</v>
      </c>
      <c r="I22" s="47"/>
      <c r="J22" s="47"/>
      <c r="K22" s="47"/>
      <c r="L22" s="47"/>
      <c r="M22" s="47"/>
      <c r="N22" s="47"/>
      <c r="O22" s="47"/>
      <c r="P22" s="46">
        <f t="shared" si="2"/>
        <v>21</v>
      </c>
    </row>
    <row r="23" spans="1:22" ht="14" thickBot="1" x14ac:dyDescent="0.2">
      <c r="A23" s="9">
        <v>1994</v>
      </c>
      <c r="B23" s="3">
        <v>39</v>
      </c>
      <c r="G23" s="45">
        <v>1993</v>
      </c>
      <c r="H23" s="46">
        <v>23</v>
      </c>
      <c r="I23" s="46">
        <v>26</v>
      </c>
      <c r="J23" s="47"/>
      <c r="K23" s="47"/>
      <c r="L23" s="47"/>
      <c r="M23" s="47"/>
      <c r="N23" s="47"/>
      <c r="O23" s="47"/>
      <c r="P23" s="46">
        <f t="shared" si="2"/>
        <v>49</v>
      </c>
    </row>
    <row r="24" spans="1:22" ht="14" thickBot="1" x14ac:dyDescent="0.2">
      <c r="A24" s="9">
        <v>1995</v>
      </c>
      <c r="B24" s="3">
        <v>20</v>
      </c>
      <c r="G24" s="45">
        <v>1994</v>
      </c>
      <c r="H24" s="46">
        <v>29</v>
      </c>
      <c r="I24" s="46">
        <v>39</v>
      </c>
      <c r="J24" s="47"/>
      <c r="K24" s="47"/>
      <c r="L24" s="47"/>
      <c r="M24" s="47"/>
      <c r="N24" s="47"/>
      <c r="O24" s="47"/>
      <c r="P24" s="46">
        <f t="shared" si="2"/>
        <v>68</v>
      </c>
    </row>
    <row r="25" spans="1:22" ht="14" thickBot="1" x14ac:dyDescent="0.2">
      <c r="A25" s="14">
        <v>1996</v>
      </c>
      <c r="B25" s="3">
        <v>22</v>
      </c>
      <c r="G25" s="45">
        <v>1995</v>
      </c>
      <c r="H25" s="46">
        <v>15</v>
      </c>
      <c r="I25" s="46">
        <v>20</v>
      </c>
      <c r="J25" s="46">
        <v>43</v>
      </c>
      <c r="K25" s="47"/>
      <c r="L25" s="47"/>
      <c r="M25" s="47"/>
      <c r="N25" s="47"/>
      <c r="O25" s="47"/>
      <c r="P25" s="46">
        <f t="shared" si="2"/>
        <v>78</v>
      </c>
    </row>
    <row r="26" spans="1:22" ht="14" thickBot="1" x14ac:dyDescent="0.2">
      <c r="A26" s="15">
        <v>1997</v>
      </c>
      <c r="B26" s="3">
        <v>28</v>
      </c>
      <c r="G26" s="45">
        <v>1996</v>
      </c>
      <c r="H26" s="46">
        <v>8</v>
      </c>
      <c r="I26" s="46">
        <v>22</v>
      </c>
      <c r="J26" s="46">
        <v>65</v>
      </c>
      <c r="K26" s="47"/>
      <c r="L26" s="47"/>
      <c r="M26" s="47"/>
      <c r="N26" s="47"/>
      <c r="O26" s="47"/>
      <c r="P26" s="46">
        <f t="shared" si="2"/>
        <v>95</v>
      </c>
      <c r="T26">
        <f>IF(H32&lt;0,0,H32)</f>
        <v>0</v>
      </c>
      <c r="U26">
        <f>IF(I32&lt;0,0,I32)</f>
        <v>0</v>
      </c>
      <c r="V26">
        <f>IF(J32&lt;0,0,J32)</f>
        <v>13.142857142858702</v>
      </c>
    </row>
    <row r="27" spans="1:22" ht="14" thickBot="1" x14ac:dyDescent="0.2">
      <c r="A27" s="15">
        <v>1998</v>
      </c>
      <c r="B27" s="3">
        <v>14</v>
      </c>
      <c r="G27" s="45">
        <v>1997</v>
      </c>
      <c r="H27" s="46">
        <v>4</v>
      </c>
      <c r="I27" s="46">
        <v>28</v>
      </c>
      <c r="J27" s="46">
        <v>33</v>
      </c>
      <c r="K27" s="46">
        <v>58</v>
      </c>
      <c r="L27" s="47"/>
      <c r="M27" s="47"/>
      <c r="N27" s="47"/>
      <c r="O27" s="47"/>
      <c r="P27" s="46">
        <f t="shared" si="2"/>
        <v>123</v>
      </c>
      <c r="T27">
        <f t="shared" ref="T27:V29" si="3">IF(H33&lt;0,0,H33)</f>
        <v>0</v>
      </c>
      <c r="U27">
        <f t="shared" si="3"/>
        <v>0</v>
      </c>
      <c r="V27">
        <f t="shared" si="3"/>
        <v>7.25</v>
      </c>
    </row>
    <row r="28" spans="1:22" ht="14" thickBot="1" x14ac:dyDescent="0.2">
      <c r="A28" s="15">
        <v>1999</v>
      </c>
      <c r="B28" s="3">
        <v>7</v>
      </c>
      <c r="G28" s="45">
        <v>1998</v>
      </c>
      <c r="H28" s="46">
        <v>2</v>
      </c>
      <c r="I28" s="46">
        <v>14</v>
      </c>
      <c r="J28" s="46">
        <v>36</v>
      </c>
      <c r="K28" s="46">
        <v>87</v>
      </c>
      <c r="L28" s="46">
        <v>37</v>
      </c>
      <c r="M28" s="47"/>
      <c r="N28" s="47"/>
      <c r="O28" s="47"/>
      <c r="P28" s="46">
        <f t="shared" si="2"/>
        <v>176</v>
      </c>
      <c r="T28">
        <f t="shared" si="3"/>
        <v>0</v>
      </c>
      <c r="U28">
        <f t="shared" si="3"/>
        <v>0</v>
      </c>
      <c r="V28">
        <f t="shared" si="3"/>
        <v>0</v>
      </c>
    </row>
    <row r="29" spans="1:22" ht="14" thickBot="1" x14ac:dyDescent="0.2">
      <c r="A29" s="15">
        <v>2000</v>
      </c>
      <c r="B29" s="3">
        <v>4</v>
      </c>
      <c r="G29" s="45">
        <v>1999</v>
      </c>
      <c r="H29" s="46">
        <v>1</v>
      </c>
      <c r="I29" s="46">
        <v>7</v>
      </c>
      <c r="J29" s="46">
        <v>45</v>
      </c>
      <c r="K29" s="46">
        <v>44</v>
      </c>
      <c r="L29" s="46">
        <v>56</v>
      </c>
      <c r="M29" s="46">
        <v>28</v>
      </c>
      <c r="N29" s="47"/>
      <c r="O29" s="47"/>
      <c r="P29" s="46">
        <f t="shared" si="2"/>
        <v>181</v>
      </c>
      <c r="T29">
        <f t="shared" si="3"/>
        <v>0</v>
      </c>
      <c r="U29">
        <f t="shared" si="3"/>
        <v>0</v>
      </c>
      <c r="V29">
        <f t="shared" si="3"/>
        <v>20.392857142858702</v>
      </c>
    </row>
    <row r="30" spans="1:22" ht="14" thickBot="1" x14ac:dyDescent="0.2">
      <c r="A30" s="15">
        <v>2001</v>
      </c>
      <c r="B30" s="5">
        <v>2</v>
      </c>
      <c r="G30" s="45">
        <v>2000</v>
      </c>
      <c r="H30" s="48">
        <v>0</v>
      </c>
      <c r="I30" s="46">
        <v>4</v>
      </c>
      <c r="J30" s="46">
        <v>23</v>
      </c>
      <c r="K30" s="46">
        <v>48</v>
      </c>
      <c r="L30" s="46">
        <v>28</v>
      </c>
      <c r="M30" s="46">
        <v>42</v>
      </c>
      <c r="N30" s="46">
        <v>19</v>
      </c>
      <c r="O30" s="47"/>
      <c r="P30" s="46">
        <f t="shared" si="2"/>
        <v>164</v>
      </c>
    </row>
    <row r="31" spans="1:22" ht="14" thickBot="1" x14ac:dyDescent="0.2">
      <c r="A31" s="15">
        <v>2002</v>
      </c>
      <c r="B31">
        <f>FORECAST(A31,B19:B30,A19:A30)</f>
        <v>13.86363636363636</v>
      </c>
      <c r="G31" s="45">
        <v>2001</v>
      </c>
      <c r="H31" s="48">
        <v>0</v>
      </c>
      <c r="I31" s="46">
        <v>2</v>
      </c>
      <c r="J31" s="46">
        <v>12</v>
      </c>
      <c r="K31" s="46">
        <v>60</v>
      </c>
      <c r="L31" s="46">
        <v>31</v>
      </c>
      <c r="M31" s="46">
        <v>21</v>
      </c>
      <c r="N31" s="46">
        <v>29</v>
      </c>
      <c r="O31" s="46">
        <v>24</v>
      </c>
      <c r="P31" s="46">
        <f t="shared" si="2"/>
        <v>179</v>
      </c>
    </row>
    <row r="32" spans="1:22" x14ac:dyDescent="0.15">
      <c r="A32" s="42">
        <v>2003</v>
      </c>
      <c r="G32" s="49">
        <v>2002</v>
      </c>
      <c r="H32" s="50">
        <f>IF(FORECAST($G32,H20:H31,$G$20:$G$31)&lt;0,0,(FORECAST($G52,H$40:H51,$G$40:$G51)))</f>
        <v>0</v>
      </c>
      <c r="I32" s="50">
        <f>IF(FORECAST($G32,I20:I31,$G$20:$G$31)&lt;0,0,(FORECAST($G52,I$40:I51,$G$40:$G51)))</f>
        <v>0</v>
      </c>
      <c r="J32" s="50">
        <f>IF(FORECAST($G32,J20:J31,$G$20:$G$31)&lt;0,0,(FORECAST($G52,J$40:J51,$G$40:$G51)))</f>
        <v>13.142857142858702</v>
      </c>
      <c r="K32" s="53">
        <f>IF(FORECAST($G32,K20:K31,$G$20:$G$31)&lt;0,0,(FORECAST($G52,K$40:K51,$G$40:$G51)))</f>
        <v>48.899999999999636</v>
      </c>
      <c r="L32" s="50">
        <f>IF(FORECAST($G32,L20:L31,$G$20:$G$31)&lt;0,0,(FORECAST($G52,L$40:L51,$G$40:$G51)))</f>
        <v>26.5</v>
      </c>
      <c r="M32" s="50">
        <f>IF(FORECAST($G32,M20:M31,$G$20:$G$31)&lt;0,0,(FORECAST($G52,M$40:M51,$G$40:$G51)))</f>
        <v>23.33333333333303</v>
      </c>
      <c r="N32" s="50">
        <f>IF(FORECAST($G32,N20:N31,$G$20:$G$31)&lt;0,0,(FORECAST($G52,N$40:N51,$G$40:$G51)))</f>
        <v>39</v>
      </c>
      <c r="O32" s="50" t="e">
        <f>IF(FORECAST($G32,O20:O31,$G$20:$G$31)&lt;0,0,(FORECAST($G52,O$40:O51,$G$40:$G51)))</f>
        <v>#DIV/0!</v>
      </c>
      <c r="P32" s="50">
        <f t="shared" ref="I32:P34" si="4">FORECAST($G32,P20:P31,$G$20:$G$31)</f>
        <v>207.06060606060419</v>
      </c>
    </row>
    <row r="33" spans="1:16" x14ac:dyDescent="0.15">
      <c r="A33" s="42">
        <v>2004</v>
      </c>
      <c r="G33" s="49">
        <v>2003</v>
      </c>
      <c r="H33" s="50">
        <f>IF(FORECAST($G33,H21:H32,$G$20:$G$31)&lt;0,0,(FORECAST($G53,H$40:H52,$G$40:$G52)))</f>
        <v>0</v>
      </c>
      <c r="I33" s="50">
        <f>IF(FORECAST($G33,I21:I32,$G$20:$G$31)&lt;0,0,(FORECAST($G53,I$40:I52,$G$40:$G52)))</f>
        <v>0</v>
      </c>
      <c r="J33" s="50">
        <f>IF(FORECAST($G33,J21:J32,$G$20:$G$31)&lt;0,0,(FORECAST($G53,J$40:J52,$G$40:$G52)))</f>
        <v>7.25</v>
      </c>
      <c r="K33" s="50">
        <f>IF(FORECAST($G33,K21:K32,$G$20:$G$31)&lt;0,0,(FORECAST($G53,K$40:K52,$G$40:$G52)))</f>
        <v>45.399999999999636</v>
      </c>
      <c r="L33" s="50">
        <f>IF(FORECAST($G33,L21:L32,$G$20:$G$31)&lt;0,0,(FORECAST($G53,L$40:L52,$G$40:$G52)))</f>
        <v>21.900000000001455</v>
      </c>
      <c r="M33" s="50">
        <f>IF(FORECAST($G33,M21:M32,$G$20:$G$31)&lt;0,0,(FORECAST($G53,M$40:M52,$G$40:$G52)))</f>
        <v>19.83333333333303</v>
      </c>
      <c r="N33" s="50">
        <f>IF(FORECAST($G33,N21:N32,$G$20:$G$31)&lt;0,0,(FORECAST($G53,N$40:N52,$G$40:$G52)))</f>
        <v>49</v>
      </c>
      <c r="O33" s="50" t="e">
        <f>IF(FORECAST($G33,O21:O32,$G$20:$G$31)&lt;0,0,(FORECAST($G53,O$40:O52,$G$40:$G52)))</f>
        <v>#DIV/0!</v>
      </c>
      <c r="P33" s="50">
        <f t="shared" si="4"/>
        <v>244.52952602953155</v>
      </c>
    </row>
    <row r="34" spans="1:16" x14ac:dyDescent="0.15">
      <c r="G34" s="49">
        <v>2004</v>
      </c>
      <c r="H34" s="50">
        <f>IF(FORECAST($G34,H22:H33,$G$20:$G$31)&lt;0,0,(FORECAST($G54,H$40:H53,$G$40:$G53)))</f>
        <v>0</v>
      </c>
      <c r="I34" s="50">
        <f>IF(FORECAST($G34,I22:I33,$G$20:$G$31)&lt;0,0,(FORECAST($G54,I$40:I53,$G$40:$G53)))</f>
        <v>0</v>
      </c>
      <c r="J34" s="50">
        <f>IF(FORECAST($G34,J22:J33,$G$20:$G$31)&lt;0,0,(FORECAST($G54,J$40:J53,$G$40:$G53)))</f>
        <v>0</v>
      </c>
      <c r="K34" s="50">
        <f>IF(FORECAST($G34,K22:K33,$G$20:$G$31)&lt;0,0,(FORECAST($G54,K$40:K53,$G$40:$G53)))</f>
        <v>41.899999999999636</v>
      </c>
      <c r="L34" s="50">
        <f>IF(FORECAST($G34,L22:L33,$G$20:$G$31)&lt;0,0,(FORECAST($G54,L$40:L53,$G$40:$G53)))</f>
        <v>17.299999999999272</v>
      </c>
      <c r="M34" s="50">
        <f>IF(FORECAST($G34,M22:M33,$G$20:$G$31)&lt;0,0,(FORECAST($G54,M$40:M53,$G$40:$G53)))</f>
        <v>16.333333333332121</v>
      </c>
      <c r="N34" s="50">
        <f>IF(FORECAST($G34,N22:N33,$G$20:$G$31)&lt;0,0,(FORECAST($G54,N$40:N53,$G$40:$G53)))</f>
        <v>59</v>
      </c>
      <c r="O34" s="50" t="e">
        <f>IF(FORECAST($G34,O22:O33,$G$20:$G$31)&lt;0,0,(FORECAST($G54,O$40:O53,$G$40:$G53)))</f>
        <v>#DIV/0!</v>
      </c>
      <c r="P34" s="50">
        <f t="shared" ref="P34" si="5">FORECAST($G34,P22:P33,$G$20:$G$31)</f>
        <v>292.60330487952888</v>
      </c>
    </row>
    <row r="35" spans="1:16" x14ac:dyDescent="0.15">
      <c r="G35" s="51" t="s">
        <v>15</v>
      </c>
      <c r="H35" s="50">
        <f>SUM(H32:H34)</f>
        <v>0</v>
      </c>
      <c r="I35" s="50">
        <f t="shared" ref="I35:P35" si="6">SUM(I32:I34)</f>
        <v>0</v>
      </c>
      <c r="J35" s="50">
        <f t="shared" si="6"/>
        <v>20.392857142858702</v>
      </c>
      <c r="K35" s="50">
        <f t="shared" si="6"/>
        <v>136.19999999999891</v>
      </c>
      <c r="L35" s="50">
        <f t="shared" si="6"/>
        <v>65.700000000000728</v>
      </c>
      <c r="M35" s="50">
        <f t="shared" si="6"/>
        <v>59.499999999998181</v>
      </c>
      <c r="N35" s="53">
        <f t="shared" si="6"/>
        <v>147</v>
      </c>
      <c r="O35" s="50" t="e">
        <f t="shared" si="6"/>
        <v>#DIV/0!</v>
      </c>
      <c r="P35" s="50">
        <f t="shared" si="6"/>
        <v>744.19343696966462</v>
      </c>
    </row>
    <row r="38" spans="1:16" ht="14" thickBot="1" x14ac:dyDescent="0.2"/>
    <row r="39" spans="1:16" x14ac:dyDescent="0.15">
      <c r="G39" s="43" t="s">
        <v>1</v>
      </c>
      <c r="H39" s="44" t="s">
        <v>2</v>
      </c>
      <c r="I39" s="44" t="s">
        <v>3</v>
      </c>
      <c r="J39" s="44" t="s">
        <v>4</v>
      </c>
      <c r="K39" s="44" t="s">
        <v>5</v>
      </c>
      <c r="L39" s="44" t="s">
        <v>6</v>
      </c>
      <c r="M39" s="44" t="s">
        <v>7</v>
      </c>
      <c r="N39" s="44" t="s">
        <v>8</v>
      </c>
      <c r="O39" s="44" t="s">
        <v>9</v>
      </c>
      <c r="P39" s="44" t="s">
        <v>10</v>
      </c>
    </row>
    <row r="40" spans="1:16" x14ac:dyDescent="0.15">
      <c r="G40" s="45">
        <v>1990</v>
      </c>
      <c r="H40" s="46">
        <v>28</v>
      </c>
      <c r="I40" s="47"/>
      <c r="J40" s="47"/>
      <c r="K40" s="47"/>
      <c r="L40" s="47"/>
      <c r="M40" s="47"/>
      <c r="N40" s="47"/>
      <c r="O40" s="47"/>
      <c r="P40" s="46">
        <f>SUM(H40:O40)</f>
        <v>28</v>
      </c>
    </row>
    <row r="41" spans="1:16" x14ac:dyDescent="0.15">
      <c r="G41" s="45">
        <v>1991</v>
      </c>
      <c r="H41" s="46">
        <v>42</v>
      </c>
      <c r="I41" s="47"/>
      <c r="J41" s="47"/>
      <c r="K41" s="47"/>
      <c r="L41" s="47"/>
      <c r="M41" s="47"/>
      <c r="N41" s="47"/>
      <c r="O41" s="47"/>
      <c r="P41" s="46">
        <f t="shared" ref="P41:P51" si="7">SUM(H41:O41)</f>
        <v>42</v>
      </c>
    </row>
    <row r="42" spans="1:16" x14ac:dyDescent="0.15">
      <c r="G42" s="45">
        <v>1992</v>
      </c>
      <c r="H42" s="46">
        <v>21</v>
      </c>
      <c r="I42" s="47"/>
      <c r="J42" s="47"/>
      <c r="K42" s="47"/>
      <c r="L42" s="47"/>
      <c r="M42" s="47"/>
      <c r="N42" s="47"/>
      <c r="O42" s="47"/>
      <c r="P42" s="46">
        <f t="shared" si="7"/>
        <v>21</v>
      </c>
    </row>
    <row r="43" spans="1:16" x14ac:dyDescent="0.15">
      <c r="G43" s="45">
        <v>1993</v>
      </c>
      <c r="H43" s="46">
        <v>23</v>
      </c>
      <c r="I43" s="46">
        <v>26</v>
      </c>
      <c r="J43" s="47"/>
      <c r="K43" s="47"/>
      <c r="L43" s="47"/>
      <c r="M43" s="47"/>
      <c r="N43" s="47"/>
      <c r="O43" s="47"/>
      <c r="P43" s="46">
        <f t="shared" si="7"/>
        <v>49</v>
      </c>
    </row>
    <row r="44" spans="1:16" x14ac:dyDescent="0.15">
      <c r="G44" s="45">
        <v>1994</v>
      </c>
      <c r="H44" s="46">
        <v>29</v>
      </c>
      <c r="I44" s="46">
        <v>39</v>
      </c>
      <c r="J44" s="47"/>
      <c r="K44" s="47"/>
      <c r="L44" s="47"/>
      <c r="M44" s="47"/>
      <c r="N44" s="47"/>
      <c r="O44" s="47"/>
      <c r="P44" s="46">
        <f t="shared" si="7"/>
        <v>68</v>
      </c>
    </row>
    <row r="45" spans="1:16" x14ac:dyDescent="0.15">
      <c r="G45" s="45">
        <v>1995</v>
      </c>
      <c r="H45" s="46">
        <v>15</v>
      </c>
      <c r="I45" s="46">
        <v>20</v>
      </c>
      <c r="J45" s="46">
        <v>43</v>
      </c>
      <c r="K45" s="47"/>
      <c r="L45" s="47"/>
      <c r="M45" s="47"/>
      <c r="N45" s="47"/>
      <c r="O45" s="47"/>
      <c r="P45" s="46">
        <f t="shared" si="7"/>
        <v>78</v>
      </c>
    </row>
    <row r="46" spans="1:16" x14ac:dyDescent="0.15">
      <c r="G46" s="45">
        <v>1996</v>
      </c>
      <c r="H46" s="46">
        <v>8</v>
      </c>
      <c r="I46" s="46">
        <v>22</v>
      </c>
      <c r="J46" s="46">
        <v>65</v>
      </c>
      <c r="K46" s="47"/>
      <c r="L46" s="47"/>
      <c r="M46" s="47"/>
      <c r="N46" s="47"/>
      <c r="O46" s="47"/>
      <c r="P46" s="46">
        <f t="shared" si="7"/>
        <v>95</v>
      </c>
    </row>
    <row r="47" spans="1:16" x14ac:dyDescent="0.15">
      <c r="G47" s="45">
        <v>1997</v>
      </c>
      <c r="H47" s="46">
        <v>4</v>
      </c>
      <c r="I47" s="46">
        <v>28</v>
      </c>
      <c r="J47" s="46">
        <v>33</v>
      </c>
      <c r="K47" s="46">
        <v>58</v>
      </c>
      <c r="L47" s="47"/>
      <c r="M47" s="47"/>
      <c r="N47" s="47"/>
      <c r="O47" s="47"/>
      <c r="P47" s="46">
        <f t="shared" si="7"/>
        <v>123</v>
      </c>
    </row>
    <row r="48" spans="1:16" x14ac:dyDescent="0.15">
      <c r="G48" s="45">
        <v>1998</v>
      </c>
      <c r="H48" s="46">
        <v>2</v>
      </c>
      <c r="I48" s="46">
        <v>14</v>
      </c>
      <c r="J48" s="46">
        <v>36</v>
      </c>
      <c r="K48" s="46">
        <v>87</v>
      </c>
      <c r="L48" s="46">
        <v>37</v>
      </c>
      <c r="M48" s="47"/>
      <c r="N48" s="47"/>
      <c r="O48" s="47"/>
      <c r="P48" s="46">
        <f t="shared" si="7"/>
        <v>176</v>
      </c>
    </row>
    <row r="49" spans="7:16" x14ac:dyDescent="0.15">
      <c r="G49" s="45">
        <v>1999</v>
      </c>
      <c r="H49" s="46">
        <v>1</v>
      </c>
      <c r="I49" s="46">
        <v>7</v>
      </c>
      <c r="J49" s="46">
        <v>45</v>
      </c>
      <c r="K49" s="46">
        <v>44</v>
      </c>
      <c r="L49" s="46">
        <v>56</v>
      </c>
      <c r="M49" s="46">
        <v>28</v>
      </c>
      <c r="N49" s="47"/>
      <c r="O49" s="47"/>
      <c r="P49" s="46">
        <f t="shared" si="7"/>
        <v>181</v>
      </c>
    </row>
    <row r="50" spans="7:16" x14ac:dyDescent="0.15">
      <c r="G50" s="45">
        <v>2000</v>
      </c>
      <c r="H50" s="48">
        <v>0</v>
      </c>
      <c r="I50" s="46">
        <v>4</v>
      </c>
      <c r="J50" s="46">
        <v>23</v>
      </c>
      <c r="K50" s="46">
        <v>48</v>
      </c>
      <c r="L50" s="46">
        <v>28</v>
      </c>
      <c r="M50" s="46">
        <v>42</v>
      </c>
      <c r="N50" s="46">
        <v>19</v>
      </c>
      <c r="O50" s="47"/>
      <c r="P50" s="46">
        <f t="shared" si="7"/>
        <v>164</v>
      </c>
    </row>
    <row r="51" spans="7:16" x14ac:dyDescent="0.15">
      <c r="G51" s="45">
        <v>2001</v>
      </c>
      <c r="H51" s="48">
        <v>0</v>
      </c>
      <c r="I51" s="46">
        <v>2</v>
      </c>
      <c r="J51" s="46">
        <v>12</v>
      </c>
      <c r="K51" s="46">
        <v>60</v>
      </c>
      <c r="L51" s="46">
        <v>31</v>
      </c>
      <c r="M51" s="46">
        <v>21</v>
      </c>
      <c r="N51" s="46">
        <v>29</v>
      </c>
      <c r="O51" s="46">
        <v>24</v>
      </c>
      <c r="P51" s="46">
        <f t="shared" si="7"/>
        <v>179</v>
      </c>
    </row>
    <row r="52" spans="7:16" x14ac:dyDescent="0.15">
      <c r="G52" s="49">
        <v>2002</v>
      </c>
      <c r="H52" s="50">
        <f>IF(FORECAST($G52,H$40:H51,$G$40:$G51)&lt;0,0,(FORECAST($G52,H$40:H51,$G$40:$G51)))</f>
        <v>0</v>
      </c>
      <c r="I52" s="50">
        <f>FORECAST($G52,I$40:I51,$G$40:$G51)</f>
        <v>-1.5833333333330302</v>
      </c>
      <c r="J52" s="50">
        <f>FORECAST($G52,J$40:J51,$G$40:$G51)</f>
        <v>13.142857142858702</v>
      </c>
      <c r="K52" s="52">
        <f>FORECAST($G52,K$40:K51,$G$40:$G51)</f>
        <v>48.899999999999636</v>
      </c>
      <c r="L52" s="50">
        <f>FORECAST($G52,L$40:L51,$G$40:$G51)</f>
        <v>26.5</v>
      </c>
      <c r="M52" s="50">
        <f>FORECAST($G52,M$40:M51,$G$40:$G51)</f>
        <v>23.33333333333303</v>
      </c>
      <c r="N52" s="50">
        <f>FORECAST($G52,N$40:N51,$G$40:$G51)</f>
        <v>39</v>
      </c>
      <c r="O52" s="50" t="e">
        <f>FORECAST($G52,O$40:O51,$G$40:$G51)</f>
        <v>#DIV/0!</v>
      </c>
      <c r="P52" s="50">
        <f t="shared" ref="P52:P54" si="8">FORECAST($G52,P40:P51,$G$20:$G$31)</f>
        <v>207.06060606060419</v>
      </c>
    </row>
    <row r="53" spans="7:16" x14ac:dyDescent="0.15">
      <c r="G53" s="49">
        <v>2003</v>
      </c>
      <c r="H53" s="50">
        <f>IF(FORECAST($G53,H$40:H52,$G$40:$G52)&lt;0,0,(FORECAST($G53,H$40:H52,$G$40:$G52)))</f>
        <v>0</v>
      </c>
      <c r="I53" s="50">
        <f>FORECAST($G53,I$40:I52,$G$40:$G52)</f>
        <v>-5.5</v>
      </c>
      <c r="J53" s="50">
        <f>FORECAST($G53,J$40:J52,$G$40:$G52)</f>
        <v>7.25</v>
      </c>
      <c r="K53" s="50">
        <f>FORECAST($G53,K$40:K52,$G$40:$G52)</f>
        <v>45.399999999999636</v>
      </c>
      <c r="L53" s="50">
        <f>FORECAST($G53,L$40:L52,$G$40:$G52)</f>
        <v>21.900000000001455</v>
      </c>
      <c r="M53" s="50">
        <f>FORECAST($G53,M$40:M52,$G$40:$G52)</f>
        <v>19.83333333333303</v>
      </c>
      <c r="N53" s="50">
        <f>FORECAST($G53,N$40:N52,$G$40:$G52)</f>
        <v>49</v>
      </c>
      <c r="O53" s="50" t="e">
        <f>FORECAST($G53,O$40:O52,$G$40:$G52)</f>
        <v>#DIV/0!</v>
      </c>
      <c r="P53" s="50">
        <f t="shared" si="8"/>
        <v>244.52952602953155</v>
      </c>
    </row>
    <row r="54" spans="7:16" x14ac:dyDescent="0.15">
      <c r="G54" s="49">
        <v>2004</v>
      </c>
      <c r="H54" s="50">
        <f>IF(FORECAST($G54,H$40:H53,$G$40:$G53)&lt;0,0,(FORECAST($G54,H$40:H53,$G$40:$G53)))</f>
        <v>0</v>
      </c>
      <c r="I54" s="50">
        <f>FORECAST($G54,I$40:I53,$G$40:$G53)</f>
        <v>-9.4166666666669698</v>
      </c>
      <c r="J54" s="50">
        <f>FORECAST($G54,J$40:J53,$G$40:$G53)</f>
        <v>1.357142857143117</v>
      </c>
      <c r="K54" s="50">
        <f>FORECAST($G54,K$40:K53,$G$40:$G53)</f>
        <v>41.899999999999636</v>
      </c>
      <c r="L54" s="50">
        <f>FORECAST($G54,L$40:L53,$G$40:$G53)</f>
        <v>17.299999999999272</v>
      </c>
      <c r="M54" s="50">
        <f>FORECAST($G54,M$40:M53,$G$40:$G53)</f>
        <v>16.333333333332121</v>
      </c>
      <c r="N54" s="50">
        <f>FORECAST($G54,N$40:N53,$G$40:$G53)</f>
        <v>59</v>
      </c>
      <c r="O54" s="50" t="e">
        <f>FORECAST($G54,O$40:O53,$G$40:$G53)</f>
        <v>#DIV/0!</v>
      </c>
      <c r="P54" s="50">
        <f t="shared" si="8"/>
        <v>292.60330487952888</v>
      </c>
    </row>
    <row r="55" spans="7:16" x14ac:dyDescent="0.15">
      <c r="G55" s="51" t="s">
        <v>15</v>
      </c>
      <c r="H55" s="50">
        <f>SUM(H52:H54)</f>
        <v>0</v>
      </c>
      <c r="I55" s="50">
        <f t="shared" ref="I55:O55" si="9">SUM(I52:I54)</f>
        <v>-16.5</v>
      </c>
      <c r="J55" s="50">
        <f t="shared" si="9"/>
        <v>21.750000000001819</v>
      </c>
      <c r="K55" s="50">
        <f t="shared" si="9"/>
        <v>136.19999999999891</v>
      </c>
      <c r="L55" s="50">
        <f t="shared" si="9"/>
        <v>65.700000000000728</v>
      </c>
      <c r="M55" s="50">
        <f t="shared" si="9"/>
        <v>59.499999999998181</v>
      </c>
      <c r="N55" s="53">
        <f t="shared" si="9"/>
        <v>147</v>
      </c>
      <c r="O55" s="50" t="e">
        <f t="shared" si="9"/>
        <v>#DIV/0!</v>
      </c>
      <c r="P55" s="50">
        <f t="shared" ref="P55" si="10">SUM(P52:P54)</f>
        <v>744.19343696966462</v>
      </c>
    </row>
  </sheetData>
  <mergeCells count="1">
    <mergeCell ref="B1:M1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workbookViewId="0">
      <selection activeCell="I35" sqref="I35"/>
    </sheetView>
  </sheetViews>
  <sheetFormatPr baseColWidth="10" defaultColWidth="8.83203125" defaultRowHeight="13" x14ac:dyDescent="0.15"/>
  <cols>
    <col min="2" max="5" width="10.5" customWidth="1"/>
  </cols>
  <sheetData>
    <row r="1" spans="1:5" s="16" customFormat="1" ht="27.75" customHeight="1" thickBot="1" x14ac:dyDescent="0.2">
      <c r="B1" s="17" t="s">
        <v>11</v>
      </c>
      <c r="C1" s="17" t="s">
        <v>12</v>
      </c>
      <c r="D1" s="31" t="s">
        <v>13</v>
      </c>
      <c r="E1" s="18" t="s">
        <v>14</v>
      </c>
    </row>
    <row r="2" spans="1:5" x14ac:dyDescent="0.15">
      <c r="A2" s="19">
        <v>37438</v>
      </c>
      <c r="B2" s="22">
        <v>2258</v>
      </c>
      <c r="C2" s="22">
        <v>3364</v>
      </c>
      <c r="D2" s="32">
        <v>659</v>
      </c>
      <c r="E2" s="26">
        <v>1599</v>
      </c>
    </row>
    <row r="3" spans="1:5" x14ac:dyDescent="0.15">
      <c r="A3" s="20">
        <v>37439</v>
      </c>
      <c r="B3" s="23">
        <v>1594</v>
      </c>
      <c r="C3" s="23">
        <v>3201</v>
      </c>
      <c r="D3" s="33">
        <v>506</v>
      </c>
      <c r="E3" s="27">
        <v>1088</v>
      </c>
    </row>
    <row r="4" spans="1:5" x14ac:dyDescent="0.15">
      <c r="A4" s="20">
        <v>37440</v>
      </c>
      <c r="B4" s="23">
        <v>1078</v>
      </c>
      <c r="C4" s="23">
        <v>0</v>
      </c>
      <c r="D4" s="33">
        <v>333</v>
      </c>
      <c r="E4" s="27">
        <v>745</v>
      </c>
    </row>
    <row r="5" spans="1:5" x14ac:dyDescent="0.15">
      <c r="A5" s="20">
        <v>37441</v>
      </c>
      <c r="B5" s="23">
        <v>605</v>
      </c>
      <c r="C5" s="23">
        <v>0</v>
      </c>
      <c r="D5" s="33">
        <v>213</v>
      </c>
      <c r="E5" s="27">
        <v>392</v>
      </c>
    </row>
    <row r="6" spans="1:5" x14ac:dyDescent="0.15">
      <c r="A6" s="20">
        <v>37442</v>
      </c>
      <c r="B6" s="23">
        <v>843</v>
      </c>
      <c r="C6" s="30">
        <v>1364</v>
      </c>
      <c r="D6" s="33">
        <v>286</v>
      </c>
      <c r="E6" s="27">
        <v>557</v>
      </c>
    </row>
    <row r="7" spans="1:5" x14ac:dyDescent="0.15">
      <c r="A7" s="20">
        <v>37443</v>
      </c>
      <c r="B7" s="23">
        <v>619</v>
      </c>
      <c r="C7" s="23">
        <v>726</v>
      </c>
      <c r="D7" s="33">
        <v>196</v>
      </c>
      <c r="E7" s="27">
        <v>423</v>
      </c>
    </row>
    <row r="8" spans="1:5" x14ac:dyDescent="0.15">
      <c r="A8" s="20">
        <v>37444</v>
      </c>
      <c r="B8" s="23">
        <v>883</v>
      </c>
      <c r="C8" s="23">
        <v>0</v>
      </c>
      <c r="D8" s="33">
        <v>310</v>
      </c>
      <c r="E8" s="27">
        <v>573</v>
      </c>
    </row>
    <row r="9" spans="1:5" x14ac:dyDescent="0.15">
      <c r="A9" s="36">
        <v>37445</v>
      </c>
      <c r="B9" s="23">
        <v>3094</v>
      </c>
      <c r="C9" s="23">
        <v>3359</v>
      </c>
      <c r="D9" s="34">
        <v>837</v>
      </c>
      <c r="E9" s="28">
        <v>2257</v>
      </c>
    </row>
    <row r="10" spans="1:5" x14ac:dyDescent="0.15">
      <c r="A10" s="20">
        <v>37446</v>
      </c>
      <c r="B10" s="23">
        <v>3559</v>
      </c>
      <c r="C10" s="23">
        <v>2664</v>
      </c>
      <c r="D10" s="34">
        <v>959</v>
      </c>
      <c r="E10" s="28">
        <v>2600</v>
      </c>
    </row>
    <row r="11" spans="1:5" x14ac:dyDescent="0.15">
      <c r="A11" s="20">
        <v>37447</v>
      </c>
      <c r="B11" s="23">
        <v>2502</v>
      </c>
      <c r="C11" s="23">
        <v>2857</v>
      </c>
      <c r="D11" s="33">
        <v>851</v>
      </c>
      <c r="E11" s="27">
        <v>1651</v>
      </c>
    </row>
    <row r="12" spans="1:5" x14ac:dyDescent="0.15">
      <c r="A12" s="20">
        <v>37448</v>
      </c>
      <c r="B12" s="23">
        <v>2041</v>
      </c>
      <c r="C12" s="23">
        <v>3156</v>
      </c>
      <c r="D12" s="33">
        <v>686</v>
      </c>
      <c r="E12" s="27">
        <v>1355</v>
      </c>
    </row>
    <row r="13" spans="1:5" x14ac:dyDescent="0.15">
      <c r="A13" s="20">
        <v>37449</v>
      </c>
      <c r="B13" s="23">
        <v>1306</v>
      </c>
      <c r="C13" s="23">
        <v>989</v>
      </c>
      <c r="D13" s="33">
        <v>403</v>
      </c>
      <c r="E13" s="27">
        <v>903</v>
      </c>
    </row>
    <row r="14" spans="1:5" x14ac:dyDescent="0.15">
      <c r="A14" s="20">
        <v>37450</v>
      </c>
      <c r="B14" s="23">
        <v>719</v>
      </c>
      <c r="C14" s="23">
        <v>719</v>
      </c>
      <c r="D14" s="33">
        <v>265</v>
      </c>
      <c r="E14" s="27">
        <v>454</v>
      </c>
    </row>
    <row r="15" spans="1:5" x14ac:dyDescent="0.15">
      <c r="A15" s="20">
        <v>37451</v>
      </c>
      <c r="B15" s="23">
        <v>981</v>
      </c>
      <c r="C15" s="23">
        <v>0</v>
      </c>
      <c r="D15" s="33">
        <v>338</v>
      </c>
      <c r="E15" s="27">
        <v>643</v>
      </c>
    </row>
    <row r="16" spans="1:5" x14ac:dyDescent="0.15">
      <c r="A16" s="36">
        <v>37452</v>
      </c>
      <c r="B16" s="23">
        <v>3531</v>
      </c>
      <c r="C16" s="23">
        <v>3463</v>
      </c>
      <c r="D16" s="33">
        <v>915</v>
      </c>
      <c r="E16" s="27">
        <v>2616</v>
      </c>
    </row>
    <row r="17" spans="1:5" x14ac:dyDescent="0.15">
      <c r="A17" s="20">
        <v>37453</v>
      </c>
      <c r="B17" s="23">
        <v>4003</v>
      </c>
      <c r="C17" s="23">
        <v>3018</v>
      </c>
      <c r="D17" s="33">
        <v>794</v>
      </c>
      <c r="E17" s="27">
        <v>3209</v>
      </c>
    </row>
    <row r="18" spans="1:5" x14ac:dyDescent="0.15">
      <c r="A18" s="20">
        <v>37454</v>
      </c>
      <c r="B18" s="23">
        <v>2627</v>
      </c>
      <c r="C18" s="23">
        <v>2981</v>
      </c>
      <c r="D18" s="33">
        <v>851</v>
      </c>
      <c r="E18" s="27">
        <v>1776</v>
      </c>
    </row>
    <row r="19" spans="1:5" x14ac:dyDescent="0.15">
      <c r="A19" s="20">
        <v>37455</v>
      </c>
      <c r="B19" s="23">
        <v>2114</v>
      </c>
      <c r="C19" s="23">
        <v>3496</v>
      </c>
      <c r="D19" s="33">
        <v>722</v>
      </c>
      <c r="E19" s="27">
        <v>1392</v>
      </c>
    </row>
    <row r="20" spans="1:5" x14ac:dyDescent="0.15">
      <c r="A20" s="20">
        <v>37456</v>
      </c>
      <c r="B20" s="23">
        <v>1556</v>
      </c>
      <c r="C20" s="23">
        <v>1068</v>
      </c>
      <c r="D20" s="33">
        <v>518</v>
      </c>
      <c r="E20" s="27">
        <v>1038</v>
      </c>
    </row>
    <row r="21" spans="1:5" x14ac:dyDescent="0.15">
      <c r="A21" s="20">
        <v>37457</v>
      </c>
      <c r="B21" s="23">
        <v>739</v>
      </c>
      <c r="C21" s="23">
        <v>762</v>
      </c>
      <c r="D21" s="33">
        <v>240</v>
      </c>
      <c r="E21" s="27">
        <v>499</v>
      </c>
    </row>
    <row r="22" spans="1:5" x14ac:dyDescent="0.15">
      <c r="A22" s="20">
        <v>37458</v>
      </c>
      <c r="B22" s="23">
        <v>916</v>
      </c>
      <c r="C22" s="23">
        <v>0</v>
      </c>
      <c r="D22" s="33">
        <v>290</v>
      </c>
      <c r="E22" s="27">
        <v>626</v>
      </c>
    </row>
    <row r="23" spans="1:5" x14ac:dyDescent="0.15">
      <c r="A23" s="20">
        <v>37459</v>
      </c>
      <c r="B23" s="23">
        <v>2276</v>
      </c>
      <c r="C23" s="23">
        <v>3060</v>
      </c>
      <c r="D23" s="33">
        <v>741</v>
      </c>
      <c r="E23" s="27">
        <v>1535</v>
      </c>
    </row>
    <row r="24" spans="1:5" x14ac:dyDescent="0.15">
      <c r="A24" s="20">
        <v>37460</v>
      </c>
      <c r="B24" s="23">
        <v>2248</v>
      </c>
      <c r="C24" s="23">
        <v>2306</v>
      </c>
      <c r="D24" s="33">
        <v>783</v>
      </c>
      <c r="E24" s="27">
        <v>1465</v>
      </c>
    </row>
    <row r="25" spans="1:5" x14ac:dyDescent="0.15">
      <c r="A25" s="20">
        <v>37461</v>
      </c>
      <c r="B25" s="23">
        <v>2130</v>
      </c>
      <c r="C25" s="23">
        <v>2285</v>
      </c>
      <c r="D25" s="33">
        <v>776</v>
      </c>
      <c r="E25" s="27">
        <v>1354</v>
      </c>
    </row>
    <row r="26" spans="1:5" x14ac:dyDescent="0.15">
      <c r="A26" s="20">
        <v>37462</v>
      </c>
      <c r="B26" s="23">
        <v>1876</v>
      </c>
      <c r="C26" s="23">
        <v>2894</v>
      </c>
      <c r="D26" s="33">
        <v>627</v>
      </c>
      <c r="E26" s="27">
        <v>1249</v>
      </c>
    </row>
    <row r="27" spans="1:5" x14ac:dyDescent="0.15">
      <c r="A27" s="20">
        <v>37463</v>
      </c>
      <c r="B27" s="24">
        <v>1301</v>
      </c>
      <c r="C27" s="23">
        <v>960</v>
      </c>
      <c r="D27" s="33">
        <v>415</v>
      </c>
      <c r="E27" s="27">
        <v>886</v>
      </c>
    </row>
    <row r="28" spans="1:5" x14ac:dyDescent="0.15">
      <c r="A28" s="20">
        <v>37464</v>
      </c>
      <c r="B28" s="24">
        <v>661</v>
      </c>
      <c r="C28" s="23">
        <v>538</v>
      </c>
      <c r="D28" s="33">
        <v>227</v>
      </c>
      <c r="E28" s="27">
        <v>434</v>
      </c>
    </row>
    <row r="29" spans="1:5" x14ac:dyDescent="0.15">
      <c r="A29" s="20">
        <v>37465</v>
      </c>
      <c r="B29" s="24">
        <v>830</v>
      </c>
      <c r="C29" s="23">
        <v>0</v>
      </c>
      <c r="D29" s="33">
        <v>278</v>
      </c>
      <c r="E29" s="27">
        <v>552</v>
      </c>
    </row>
    <row r="30" spans="1:5" x14ac:dyDescent="0.15">
      <c r="A30" s="36">
        <v>37466</v>
      </c>
      <c r="B30" s="24">
        <v>3370</v>
      </c>
      <c r="C30" s="23">
        <v>3147</v>
      </c>
      <c r="D30" s="33">
        <v>790</v>
      </c>
      <c r="E30" s="27">
        <v>2580</v>
      </c>
    </row>
    <row r="31" spans="1:5" x14ac:dyDescent="0.15">
      <c r="A31" s="20">
        <v>37467</v>
      </c>
      <c r="B31" s="23">
        <v>3898</v>
      </c>
      <c r="C31" s="23">
        <v>2882</v>
      </c>
      <c r="D31" s="33">
        <v>790</v>
      </c>
      <c r="E31" s="27">
        <v>3108</v>
      </c>
    </row>
    <row r="32" spans="1:5" ht="14" thickBot="1" x14ac:dyDescent="0.2">
      <c r="A32" s="21">
        <v>37468</v>
      </c>
      <c r="B32" s="25">
        <v>2803</v>
      </c>
      <c r="C32" s="25">
        <v>3229</v>
      </c>
      <c r="D32" s="35">
        <v>858</v>
      </c>
      <c r="E32" s="29">
        <v>1945</v>
      </c>
    </row>
    <row r="33" spans="1:5" x14ac:dyDescent="0.15">
      <c r="A33" s="54">
        <v>37469</v>
      </c>
      <c r="B33" s="58">
        <f>FORECAST($A33,B$2:B$32,$A$2:$A$32)</f>
        <v>2317.5612903226865</v>
      </c>
      <c r="C33" s="58">
        <f t="shared" ref="C33:E33" si="0">FORECAST($A33,C$2:C$32,$A$2:$A$32)</f>
        <v>2110.6387096773833</v>
      </c>
      <c r="D33" s="59">
        <f t="shared" si="0"/>
        <v>656.85161290323595</v>
      </c>
      <c r="E33" s="60">
        <f t="shared" si="0"/>
        <v>1660.7096774193924</v>
      </c>
    </row>
    <row r="34" spans="1:5" x14ac:dyDescent="0.15">
      <c r="A34" s="55">
        <v>37470</v>
      </c>
      <c r="B34" s="61">
        <f t="shared" ref="B34:E63" si="1">FORECAST($A34,B$2:B$32,$A$2:$A$32)</f>
        <v>2343.5358870968921</v>
      </c>
      <c r="C34" s="61">
        <f t="shared" si="1"/>
        <v>2124.6342741935514</v>
      </c>
      <c r="D34" s="62">
        <f t="shared" si="1"/>
        <v>662.70927419356303</v>
      </c>
      <c r="E34" s="63">
        <f t="shared" si="1"/>
        <v>1680.8266129032709</v>
      </c>
    </row>
    <row r="35" spans="1:5" x14ac:dyDescent="0.15">
      <c r="A35" s="55">
        <v>37471</v>
      </c>
      <c r="B35" s="61">
        <f t="shared" si="1"/>
        <v>2369.5104838709813</v>
      </c>
      <c r="C35" s="61">
        <f t="shared" si="1"/>
        <v>2138.6298387096031</v>
      </c>
      <c r="D35" s="62">
        <f t="shared" si="1"/>
        <v>668.56693548386102</v>
      </c>
      <c r="E35" s="63">
        <f t="shared" si="1"/>
        <v>1700.9435483870329</v>
      </c>
    </row>
    <row r="36" spans="1:5" x14ac:dyDescent="0.15">
      <c r="A36" s="55">
        <v>37472</v>
      </c>
      <c r="B36" s="61">
        <f t="shared" si="1"/>
        <v>2395.4850806451868</v>
      </c>
      <c r="C36" s="61">
        <f t="shared" si="1"/>
        <v>2152.6254032257712</v>
      </c>
      <c r="D36" s="62">
        <f t="shared" si="1"/>
        <v>674.4245967741881</v>
      </c>
      <c r="E36" s="63">
        <f t="shared" si="1"/>
        <v>1721.0604838709114</v>
      </c>
    </row>
    <row r="37" spans="1:5" x14ac:dyDescent="0.15">
      <c r="A37" s="56">
        <v>37473</v>
      </c>
      <c r="B37" s="61">
        <f t="shared" si="1"/>
        <v>2421.4596774193924</v>
      </c>
      <c r="C37" s="64">
        <f t="shared" si="1"/>
        <v>2166.6209677419392</v>
      </c>
      <c r="D37" s="62">
        <f t="shared" si="1"/>
        <v>680.28225806451519</v>
      </c>
      <c r="E37" s="63">
        <f t="shared" si="1"/>
        <v>1741.1774193547899</v>
      </c>
    </row>
    <row r="38" spans="1:5" x14ac:dyDescent="0.15">
      <c r="A38" s="55">
        <v>37474</v>
      </c>
      <c r="B38" s="61">
        <f t="shared" si="1"/>
        <v>2447.434274193598</v>
      </c>
      <c r="C38" s="61">
        <f t="shared" si="1"/>
        <v>2180.6165322579909</v>
      </c>
      <c r="D38" s="62">
        <f t="shared" si="1"/>
        <v>686.13991935484228</v>
      </c>
      <c r="E38" s="63">
        <f t="shared" si="1"/>
        <v>1761.2943548386684</v>
      </c>
    </row>
    <row r="39" spans="1:5" x14ac:dyDescent="0.15">
      <c r="A39" s="55">
        <v>37475</v>
      </c>
      <c r="B39" s="61">
        <f t="shared" si="1"/>
        <v>2473.4088709678035</v>
      </c>
      <c r="C39" s="61">
        <f t="shared" si="1"/>
        <v>2194.612096774159</v>
      </c>
      <c r="D39" s="62">
        <f t="shared" si="1"/>
        <v>691.99758064516936</v>
      </c>
      <c r="E39" s="63">
        <f t="shared" si="1"/>
        <v>1781.4112903225468</v>
      </c>
    </row>
    <row r="40" spans="1:5" x14ac:dyDescent="0.15">
      <c r="A40" s="55">
        <v>37476</v>
      </c>
      <c r="B40" s="61">
        <f t="shared" si="1"/>
        <v>2499.3834677420091</v>
      </c>
      <c r="C40" s="61">
        <f t="shared" si="1"/>
        <v>2208.6076612903271</v>
      </c>
      <c r="D40" s="65">
        <f t="shared" si="1"/>
        <v>697.85524193549645</v>
      </c>
      <c r="E40" s="66">
        <f t="shared" si="1"/>
        <v>1801.5282258064253</v>
      </c>
    </row>
    <row r="41" spans="1:5" x14ac:dyDescent="0.15">
      <c r="A41" s="55">
        <v>37477</v>
      </c>
      <c r="B41" s="61">
        <f t="shared" si="1"/>
        <v>2525.3580645162147</v>
      </c>
      <c r="C41" s="61">
        <f t="shared" si="1"/>
        <v>2222.6032258063788</v>
      </c>
      <c r="D41" s="65">
        <f t="shared" si="1"/>
        <v>703.71290322582354</v>
      </c>
      <c r="E41" s="66">
        <f t="shared" si="1"/>
        <v>1821.6451612903038</v>
      </c>
    </row>
    <row r="42" spans="1:5" x14ac:dyDescent="0.15">
      <c r="A42" s="55">
        <v>37478</v>
      </c>
      <c r="B42" s="61">
        <f t="shared" si="1"/>
        <v>2551.3326612904202</v>
      </c>
      <c r="C42" s="61">
        <f t="shared" si="1"/>
        <v>2236.5987903225468</v>
      </c>
      <c r="D42" s="62">
        <f t="shared" si="1"/>
        <v>709.57056451612152</v>
      </c>
      <c r="E42" s="63">
        <f t="shared" si="1"/>
        <v>1841.7620967741823</v>
      </c>
    </row>
    <row r="43" spans="1:5" x14ac:dyDescent="0.15">
      <c r="A43" s="55">
        <v>37479</v>
      </c>
      <c r="B43" s="61">
        <f t="shared" si="1"/>
        <v>2577.3072580646258</v>
      </c>
      <c r="C43" s="61">
        <f t="shared" si="1"/>
        <v>2250.5943548387149</v>
      </c>
      <c r="D43" s="62">
        <f t="shared" si="1"/>
        <v>715.42822580644861</v>
      </c>
      <c r="E43" s="63">
        <f t="shared" si="1"/>
        <v>1861.8790322580608</v>
      </c>
    </row>
    <row r="44" spans="1:5" x14ac:dyDescent="0.15">
      <c r="A44" s="55">
        <v>37480</v>
      </c>
      <c r="B44" s="61">
        <f t="shared" si="1"/>
        <v>2603.2818548388314</v>
      </c>
      <c r="C44" s="61">
        <f t="shared" si="1"/>
        <v>2264.5899193547666</v>
      </c>
      <c r="D44" s="62">
        <f t="shared" si="1"/>
        <v>721.2858870967757</v>
      </c>
      <c r="E44" s="63">
        <f t="shared" si="1"/>
        <v>1881.9959677419392</v>
      </c>
    </row>
    <row r="45" spans="1:5" x14ac:dyDescent="0.15">
      <c r="A45" s="55">
        <v>37481</v>
      </c>
      <c r="B45" s="61">
        <f t="shared" si="1"/>
        <v>2629.2564516129205</v>
      </c>
      <c r="C45" s="61">
        <f t="shared" si="1"/>
        <v>2278.5854838709347</v>
      </c>
      <c r="D45" s="62">
        <f t="shared" si="1"/>
        <v>727.14354838710278</v>
      </c>
      <c r="E45" s="63">
        <f t="shared" si="1"/>
        <v>1902.1129032258177</v>
      </c>
    </row>
    <row r="46" spans="1:5" x14ac:dyDescent="0.15">
      <c r="A46" s="55">
        <v>37482</v>
      </c>
      <c r="B46" s="61">
        <f t="shared" si="1"/>
        <v>2655.2310483871261</v>
      </c>
      <c r="C46" s="61">
        <f t="shared" si="1"/>
        <v>2292.5810483871028</v>
      </c>
      <c r="D46" s="62">
        <f t="shared" si="1"/>
        <v>733.00120967742987</v>
      </c>
      <c r="E46" s="63">
        <f t="shared" si="1"/>
        <v>1922.2298387096962</v>
      </c>
    </row>
    <row r="47" spans="1:5" x14ac:dyDescent="0.15">
      <c r="A47" s="55">
        <v>37483</v>
      </c>
      <c r="B47" s="61">
        <f t="shared" si="1"/>
        <v>2681.2056451613316</v>
      </c>
      <c r="C47" s="61">
        <f t="shared" si="1"/>
        <v>2306.5766129031545</v>
      </c>
      <c r="D47" s="62">
        <f t="shared" si="1"/>
        <v>738.85887096775696</v>
      </c>
      <c r="E47" s="63">
        <f t="shared" si="1"/>
        <v>1942.3467741935747</v>
      </c>
    </row>
    <row r="48" spans="1:5" x14ac:dyDescent="0.15">
      <c r="A48" s="55">
        <v>37484</v>
      </c>
      <c r="B48" s="61">
        <f t="shared" si="1"/>
        <v>2707.1802419355372</v>
      </c>
      <c r="C48" s="61">
        <f t="shared" si="1"/>
        <v>2320.5721774193225</v>
      </c>
      <c r="D48" s="62">
        <f t="shared" si="1"/>
        <v>744.71653225805494</v>
      </c>
      <c r="E48" s="63">
        <f t="shared" si="1"/>
        <v>1962.4637096774532</v>
      </c>
    </row>
    <row r="49" spans="1:5" x14ac:dyDescent="0.15">
      <c r="A49" s="55">
        <v>37485</v>
      </c>
      <c r="B49" s="61">
        <f t="shared" si="1"/>
        <v>2733.1548387097428</v>
      </c>
      <c r="C49" s="61">
        <f t="shared" si="1"/>
        <v>2334.5677419354906</v>
      </c>
      <c r="D49" s="62">
        <f t="shared" si="1"/>
        <v>750.57419354838203</v>
      </c>
      <c r="E49" s="63">
        <f t="shared" si="1"/>
        <v>1982.5806451613316</v>
      </c>
    </row>
    <row r="50" spans="1:5" x14ac:dyDescent="0.15">
      <c r="A50" s="55">
        <v>37486</v>
      </c>
      <c r="B50" s="61">
        <f t="shared" si="1"/>
        <v>2759.1294354839483</v>
      </c>
      <c r="C50" s="61">
        <f t="shared" si="1"/>
        <v>2348.5633064515423</v>
      </c>
      <c r="D50" s="62">
        <f t="shared" si="1"/>
        <v>756.43185483870911</v>
      </c>
      <c r="E50" s="63">
        <f t="shared" si="1"/>
        <v>2002.6975806450937</v>
      </c>
    </row>
    <row r="51" spans="1:5" x14ac:dyDescent="0.15">
      <c r="A51" s="56">
        <v>37487</v>
      </c>
      <c r="B51" s="61">
        <f t="shared" si="1"/>
        <v>2785.1040322581539</v>
      </c>
      <c r="C51" s="61">
        <f t="shared" si="1"/>
        <v>2362.5588709677104</v>
      </c>
      <c r="D51" s="62">
        <f t="shared" si="1"/>
        <v>762.2895161290362</v>
      </c>
      <c r="E51" s="63">
        <f t="shared" si="1"/>
        <v>2022.8145161289722</v>
      </c>
    </row>
    <row r="52" spans="1:5" x14ac:dyDescent="0.15">
      <c r="A52" s="55">
        <v>37488</v>
      </c>
      <c r="B52" s="61">
        <f t="shared" si="1"/>
        <v>2811.0786290323595</v>
      </c>
      <c r="C52" s="61">
        <f t="shared" si="1"/>
        <v>2376.5544354838785</v>
      </c>
      <c r="D52" s="62">
        <f t="shared" si="1"/>
        <v>768.14717741936329</v>
      </c>
      <c r="E52" s="63">
        <f t="shared" si="1"/>
        <v>2042.9314516128507</v>
      </c>
    </row>
    <row r="53" spans="1:5" x14ac:dyDescent="0.15">
      <c r="A53" s="55">
        <v>37489</v>
      </c>
      <c r="B53" s="61">
        <f t="shared" si="1"/>
        <v>2837.053225806565</v>
      </c>
      <c r="C53" s="61">
        <f t="shared" si="1"/>
        <v>2390.5499999999302</v>
      </c>
      <c r="D53" s="62">
        <f t="shared" si="1"/>
        <v>774.00483870969038</v>
      </c>
      <c r="E53" s="63">
        <f t="shared" si="1"/>
        <v>2063.0483870967291</v>
      </c>
    </row>
    <row r="54" spans="1:5" x14ac:dyDescent="0.15">
      <c r="A54" s="55">
        <v>37490</v>
      </c>
      <c r="B54" s="61">
        <f t="shared" si="1"/>
        <v>2863.0278225806542</v>
      </c>
      <c r="C54" s="61">
        <f t="shared" si="1"/>
        <v>2404.5455645160982</v>
      </c>
      <c r="D54" s="62">
        <f t="shared" si="1"/>
        <v>779.86250000001746</v>
      </c>
      <c r="E54" s="63">
        <f t="shared" si="1"/>
        <v>2083.1653225806076</v>
      </c>
    </row>
    <row r="55" spans="1:5" x14ac:dyDescent="0.15">
      <c r="A55" s="55">
        <v>37491</v>
      </c>
      <c r="B55" s="61">
        <f t="shared" si="1"/>
        <v>2889.0024193548597</v>
      </c>
      <c r="C55" s="61">
        <f t="shared" si="1"/>
        <v>2418.5411290322663</v>
      </c>
      <c r="D55" s="62">
        <f t="shared" si="1"/>
        <v>785.72016129031545</v>
      </c>
      <c r="E55" s="63">
        <f t="shared" si="1"/>
        <v>2103.2822580644861</v>
      </c>
    </row>
    <row r="56" spans="1:5" x14ac:dyDescent="0.15">
      <c r="A56" s="55">
        <v>37492</v>
      </c>
      <c r="B56" s="61">
        <f t="shared" si="1"/>
        <v>2914.9770161290653</v>
      </c>
      <c r="C56" s="61">
        <f t="shared" si="1"/>
        <v>2432.536693548318</v>
      </c>
      <c r="D56" s="62">
        <f t="shared" si="1"/>
        <v>791.57782258064253</v>
      </c>
      <c r="E56" s="63">
        <f t="shared" si="1"/>
        <v>2123.3991935483646</v>
      </c>
    </row>
    <row r="57" spans="1:5" x14ac:dyDescent="0.15">
      <c r="A57" s="55">
        <v>37493</v>
      </c>
      <c r="B57" s="61">
        <f t="shared" si="1"/>
        <v>2940.9516129032709</v>
      </c>
      <c r="C57" s="61">
        <f t="shared" si="1"/>
        <v>2446.5322580644861</v>
      </c>
      <c r="D57" s="62">
        <f t="shared" si="1"/>
        <v>797.43548387096962</v>
      </c>
      <c r="E57" s="63">
        <f t="shared" si="1"/>
        <v>2143.516129032243</v>
      </c>
    </row>
    <row r="58" spans="1:5" x14ac:dyDescent="0.15">
      <c r="A58" s="56">
        <v>37494</v>
      </c>
      <c r="B58" s="67">
        <f t="shared" si="1"/>
        <v>2966.9262096774764</v>
      </c>
      <c r="C58" s="61">
        <f t="shared" si="1"/>
        <v>2460.5278225806542</v>
      </c>
      <c r="D58" s="62">
        <f t="shared" si="1"/>
        <v>803.29314516129671</v>
      </c>
      <c r="E58" s="63">
        <f t="shared" si="1"/>
        <v>2163.6330645161215</v>
      </c>
    </row>
    <row r="59" spans="1:5" x14ac:dyDescent="0.15">
      <c r="A59" s="55">
        <v>37495</v>
      </c>
      <c r="B59" s="67">
        <f t="shared" si="1"/>
        <v>2992.900806451682</v>
      </c>
      <c r="C59" s="61">
        <f t="shared" si="1"/>
        <v>2474.5233870967058</v>
      </c>
      <c r="D59" s="62">
        <f t="shared" si="1"/>
        <v>809.15080645162379</v>
      </c>
      <c r="E59" s="63">
        <f t="shared" si="1"/>
        <v>2183.75</v>
      </c>
    </row>
    <row r="60" spans="1:5" x14ac:dyDescent="0.15">
      <c r="A60" s="55">
        <v>37496</v>
      </c>
      <c r="B60" s="67">
        <f t="shared" si="1"/>
        <v>3018.8754032258876</v>
      </c>
      <c r="C60" s="61">
        <f t="shared" si="1"/>
        <v>2488.5189516128739</v>
      </c>
      <c r="D60" s="62">
        <f t="shared" si="1"/>
        <v>815.00846774195088</v>
      </c>
      <c r="E60" s="63">
        <f t="shared" si="1"/>
        <v>2203.8669354838785</v>
      </c>
    </row>
    <row r="61" spans="1:5" x14ac:dyDescent="0.15">
      <c r="A61" s="55">
        <v>37497</v>
      </c>
      <c r="B61" s="67">
        <f t="shared" si="1"/>
        <v>3044.8500000000931</v>
      </c>
      <c r="C61" s="61">
        <f t="shared" si="1"/>
        <v>2502.514516129042</v>
      </c>
      <c r="D61" s="62">
        <f t="shared" si="1"/>
        <v>820.86612903224886</v>
      </c>
      <c r="E61" s="63">
        <f t="shared" si="1"/>
        <v>2223.983870967757</v>
      </c>
    </row>
    <row r="62" spans="1:5" x14ac:dyDescent="0.15">
      <c r="A62" s="55">
        <v>37498</v>
      </c>
      <c r="B62" s="61">
        <f t="shared" si="1"/>
        <v>3070.8245967742987</v>
      </c>
      <c r="C62" s="61">
        <f t="shared" si="1"/>
        <v>2516.5100806450937</v>
      </c>
      <c r="D62" s="62">
        <f t="shared" si="1"/>
        <v>826.72379032257595</v>
      </c>
      <c r="E62" s="63">
        <f t="shared" si="1"/>
        <v>2244.1008064516354</v>
      </c>
    </row>
    <row r="63" spans="1:5" ht="14" thickBot="1" x14ac:dyDescent="0.2">
      <c r="A63" s="57">
        <v>37499</v>
      </c>
      <c r="B63" s="68">
        <f t="shared" si="1"/>
        <v>3096.7991935485043</v>
      </c>
      <c r="C63" s="68">
        <f t="shared" si="1"/>
        <v>2530.5056451612618</v>
      </c>
      <c r="D63" s="69">
        <f t="shared" si="1"/>
        <v>832.58145161290304</v>
      </c>
      <c r="E63" s="70">
        <f t="shared" si="1"/>
        <v>2264.2177419355139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B550-EF36-544B-8DCC-5A017B9DBCA7}">
  <dimension ref="A1:B105"/>
  <sheetViews>
    <sheetView tabSelected="1" workbookViewId="0">
      <selection activeCell="N8" sqref="N8"/>
    </sheetView>
  </sheetViews>
  <sheetFormatPr baseColWidth="10" defaultRowHeight="13" x14ac:dyDescent="0.15"/>
  <sheetData>
    <row r="1" spans="1:2" ht="16" x14ac:dyDescent="0.25">
      <c r="A1" s="71" t="s">
        <v>16</v>
      </c>
      <c r="B1" t="s">
        <v>17</v>
      </c>
    </row>
    <row r="2" spans="1:2" ht="16" x14ac:dyDescent="0.25">
      <c r="A2" s="71">
        <v>1</v>
      </c>
      <c r="B2">
        <v>102450</v>
      </c>
    </row>
    <row r="3" spans="1:2" ht="16" x14ac:dyDescent="0.25">
      <c r="A3" s="71">
        <v>2</v>
      </c>
      <c r="B3">
        <v>98930</v>
      </c>
    </row>
    <row r="4" spans="1:2" ht="16" x14ac:dyDescent="0.25">
      <c r="A4" s="71">
        <v>3</v>
      </c>
      <c r="B4">
        <v>91550</v>
      </c>
    </row>
    <row r="5" spans="1:2" ht="16" x14ac:dyDescent="0.25">
      <c r="A5" s="71">
        <v>4</v>
      </c>
      <c r="B5">
        <v>111940</v>
      </c>
    </row>
    <row r="6" spans="1:2" ht="16" x14ac:dyDescent="0.25">
      <c r="A6" s="71">
        <v>5</v>
      </c>
      <c r="B6">
        <v>103380</v>
      </c>
    </row>
    <row r="7" spans="1:2" ht="16" x14ac:dyDescent="0.25">
      <c r="A7" s="71">
        <v>6</v>
      </c>
      <c r="B7">
        <v>112120</v>
      </c>
    </row>
    <row r="8" spans="1:2" ht="16" x14ac:dyDescent="0.25">
      <c r="A8" s="71">
        <v>7</v>
      </c>
      <c r="B8">
        <v>105780</v>
      </c>
    </row>
    <row r="9" spans="1:2" ht="16" x14ac:dyDescent="0.25">
      <c r="A9" s="71">
        <v>8</v>
      </c>
      <c r="B9">
        <v>103000</v>
      </c>
    </row>
    <row r="10" spans="1:2" ht="16" x14ac:dyDescent="0.25">
      <c r="A10" s="71">
        <v>9</v>
      </c>
      <c r="B10">
        <v>111920</v>
      </c>
    </row>
    <row r="11" spans="1:2" ht="16" x14ac:dyDescent="0.25">
      <c r="A11" s="71">
        <v>10</v>
      </c>
      <c r="B11">
        <v>106170</v>
      </c>
    </row>
    <row r="12" spans="1:2" ht="16" x14ac:dyDescent="0.25">
      <c r="A12" s="71">
        <v>11</v>
      </c>
      <c r="B12">
        <v>106350</v>
      </c>
    </row>
    <row r="13" spans="1:2" ht="16" x14ac:dyDescent="0.25">
      <c r="A13" s="71">
        <v>12</v>
      </c>
      <c r="B13">
        <v>113920</v>
      </c>
    </row>
    <row r="14" spans="1:2" ht="16" x14ac:dyDescent="0.25">
      <c r="A14" s="71">
        <v>13</v>
      </c>
      <c r="B14">
        <v>126860</v>
      </c>
    </row>
    <row r="15" spans="1:2" ht="16" x14ac:dyDescent="0.25">
      <c r="A15" s="71">
        <v>14</v>
      </c>
      <c r="B15">
        <v>115680</v>
      </c>
    </row>
    <row r="16" spans="1:2" ht="16" x14ac:dyDescent="0.25">
      <c r="A16" s="71">
        <v>15</v>
      </c>
      <c r="B16">
        <v>122040</v>
      </c>
    </row>
    <row r="17" spans="1:2" ht="16" x14ac:dyDescent="0.25">
      <c r="A17" s="71">
        <v>16</v>
      </c>
      <c r="B17">
        <v>134350</v>
      </c>
    </row>
    <row r="18" spans="1:2" ht="16" x14ac:dyDescent="0.25">
      <c r="A18" s="71">
        <v>17</v>
      </c>
      <c r="B18">
        <v>131200</v>
      </c>
    </row>
    <row r="19" spans="1:2" ht="16" x14ac:dyDescent="0.25">
      <c r="A19" s="71">
        <v>18</v>
      </c>
      <c r="B19">
        <v>132990</v>
      </c>
    </row>
    <row r="20" spans="1:2" ht="16" x14ac:dyDescent="0.25">
      <c r="A20" s="71">
        <v>19</v>
      </c>
      <c r="B20">
        <v>126020</v>
      </c>
    </row>
    <row r="21" spans="1:2" ht="16" x14ac:dyDescent="0.25">
      <c r="A21" s="71">
        <v>20</v>
      </c>
      <c r="B21">
        <v>152220</v>
      </c>
    </row>
    <row r="22" spans="1:2" ht="16" x14ac:dyDescent="0.25">
      <c r="A22" s="71">
        <v>21</v>
      </c>
      <c r="B22">
        <v>137350</v>
      </c>
    </row>
    <row r="23" spans="1:2" ht="16" x14ac:dyDescent="0.25">
      <c r="A23" s="71">
        <v>22</v>
      </c>
      <c r="B23">
        <v>132240</v>
      </c>
    </row>
    <row r="24" spans="1:2" ht="16" x14ac:dyDescent="0.25">
      <c r="A24" s="71">
        <v>23</v>
      </c>
      <c r="B24">
        <v>144550</v>
      </c>
    </row>
    <row r="25" spans="1:2" ht="16" x14ac:dyDescent="0.25">
      <c r="A25" s="71">
        <v>24</v>
      </c>
      <c r="B25">
        <v>128730</v>
      </c>
    </row>
    <row r="26" spans="1:2" ht="16" x14ac:dyDescent="0.25">
      <c r="A26" s="71">
        <v>25</v>
      </c>
      <c r="B26">
        <v>137040</v>
      </c>
    </row>
    <row r="27" spans="1:2" ht="16" x14ac:dyDescent="0.25">
      <c r="A27" s="71">
        <v>26</v>
      </c>
      <c r="B27">
        <v>136830</v>
      </c>
    </row>
    <row r="28" spans="1:2" x14ac:dyDescent="0.15">
      <c r="A28">
        <v>27</v>
      </c>
      <c r="B28">
        <v>114980</v>
      </c>
    </row>
    <row r="29" spans="1:2" x14ac:dyDescent="0.15">
      <c r="A29">
        <v>28</v>
      </c>
      <c r="B29">
        <v>130250</v>
      </c>
    </row>
    <row r="30" spans="1:2" x14ac:dyDescent="0.15">
      <c r="A30">
        <v>29</v>
      </c>
      <c r="B30">
        <v>128070</v>
      </c>
    </row>
    <row r="31" spans="1:2" x14ac:dyDescent="0.15">
      <c r="A31">
        <v>30</v>
      </c>
      <c r="B31">
        <v>135970</v>
      </c>
    </row>
    <row r="32" spans="1:2" x14ac:dyDescent="0.15">
      <c r="A32">
        <v>31</v>
      </c>
      <c r="B32">
        <v>142370</v>
      </c>
    </row>
    <row r="33" spans="1:2" x14ac:dyDescent="0.15">
      <c r="A33">
        <v>32</v>
      </c>
      <c r="B33">
        <v>121300</v>
      </c>
    </row>
    <row r="34" spans="1:2" x14ac:dyDescent="0.15">
      <c r="A34">
        <v>33</v>
      </c>
      <c r="B34">
        <v>121380</v>
      </c>
    </row>
    <row r="35" spans="1:2" x14ac:dyDescent="0.15">
      <c r="A35">
        <v>34</v>
      </c>
      <c r="B35">
        <v>128790</v>
      </c>
    </row>
    <row r="36" spans="1:2" x14ac:dyDescent="0.15">
      <c r="A36">
        <v>35</v>
      </c>
      <c r="B36">
        <v>139290</v>
      </c>
    </row>
    <row r="37" spans="1:2" x14ac:dyDescent="0.15">
      <c r="A37">
        <v>36</v>
      </c>
      <c r="B37">
        <v>128530</v>
      </c>
    </row>
    <row r="38" spans="1:2" x14ac:dyDescent="0.15">
      <c r="A38">
        <v>37</v>
      </c>
      <c r="B38">
        <v>139260</v>
      </c>
    </row>
    <row r="39" spans="1:2" x14ac:dyDescent="0.15">
      <c r="A39">
        <v>38</v>
      </c>
      <c r="B39">
        <v>157960</v>
      </c>
    </row>
    <row r="40" spans="1:2" x14ac:dyDescent="0.15">
      <c r="A40">
        <v>39</v>
      </c>
      <c r="B40">
        <v>145310</v>
      </c>
    </row>
    <row r="41" spans="1:2" x14ac:dyDescent="0.15">
      <c r="A41">
        <v>40</v>
      </c>
      <c r="B41">
        <v>150340</v>
      </c>
    </row>
    <row r="42" spans="1:2" x14ac:dyDescent="0.15">
      <c r="A42">
        <v>41</v>
      </c>
      <c r="B42">
        <v>158980</v>
      </c>
    </row>
    <row r="43" spans="1:2" x14ac:dyDescent="0.15">
      <c r="A43">
        <v>42</v>
      </c>
      <c r="B43">
        <v>152690</v>
      </c>
    </row>
    <row r="44" spans="1:2" x14ac:dyDescent="0.15">
      <c r="A44">
        <v>43</v>
      </c>
      <c r="B44">
        <v>157440</v>
      </c>
    </row>
    <row r="45" spans="1:2" x14ac:dyDescent="0.15">
      <c r="A45">
        <v>44</v>
      </c>
      <c r="B45">
        <v>144500</v>
      </c>
    </row>
    <row r="46" spans="1:2" x14ac:dyDescent="0.15">
      <c r="A46">
        <v>45</v>
      </c>
      <c r="B46">
        <v>156340</v>
      </c>
    </row>
    <row r="47" spans="1:2" x14ac:dyDescent="0.15">
      <c r="A47">
        <v>46</v>
      </c>
      <c r="B47">
        <v>137440</v>
      </c>
    </row>
    <row r="48" spans="1:2" x14ac:dyDescent="0.15">
      <c r="A48">
        <v>47</v>
      </c>
      <c r="B48">
        <v>166750</v>
      </c>
    </row>
    <row r="49" spans="1:2" x14ac:dyDescent="0.15">
      <c r="A49">
        <v>48</v>
      </c>
      <c r="B49">
        <v>171640</v>
      </c>
    </row>
    <row r="50" spans="1:2" x14ac:dyDescent="0.15">
      <c r="A50">
        <v>49</v>
      </c>
      <c r="B50">
        <v>170830</v>
      </c>
    </row>
    <row r="51" spans="1:2" x14ac:dyDescent="0.15">
      <c r="A51">
        <v>50</v>
      </c>
      <c r="B51">
        <v>174250</v>
      </c>
    </row>
    <row r="52" spans="1:2" x14ac:dyDescent="0.15">
      <c r="A52">
        <v>51</v>
      </c>
      <c r="B52">
        <v>178480</v>
      </c>
    </row>
    <row r="53" spans="1:2" x14ac:dyDescent="0.15">
      <c r="A53">
        <v>52</v>
      </c>
      <c r="B53">
        <v>178560</v>
      </c>
    </row>
    <row r="54" spans="1:2" x14ac:dyDescent="0.15">
      <c r="A54">
        <v>53</v>
      </c>
      <c r="B54">
        <v>167170</v>
      </c>
    </row>
    <row r="55" spans="1:2" x14ac:dyDescent="0.15">
      <c r="A55">
        <v>54</v>
      </c>
      <c r="B55">
        <v>161200</v>
      </c>
    </row>
    <row r="56" spans="1:2" x14ac:dyDescent="0.15">
      <c r="A56">
        <v>55</v>
      </c>
      <c r="B56">
        <v>166710</v>
      </c>
    </row>
    <row r="57" spans="1:2" x14ac:dyDescent="0.15">
      <c r="A57">
        <v>56</v>
      </c>
      <c r="B57">
        <v>156430</v>
      </c>
    </row>
    <row r="58" spans="1:2" x14ac:dyDescent="0.15">
      <c r="A58">
        <v>57</v>
      </c>
      <c r="B58">
        <v>162440</v>
      </c>
    </row>
    <row r="59" spans="1:2" x14ac:dyDescent="0.15">
      <c r="A59">
        <v>58</v>
      </c>
      <c r="B59">
        <v>177260</v>
      </c>
    </row>
    <row r="60" spans="1:2" x14ac:dyDescent="0.15">
      <c r="A60">
        <v>59</v>
      </c>
      <c r="B60">
        <v>163920</v>
      </c>
    </row>
    <row r="61" spans="1:2" x14ac:dyDescent="0.15">
      <c r="A61">
        <v>60</v>
      </c>
      <c r="B61">
        <v>166040</v>
      </c>
    </row>
    <row r="62" spans="1:2" x14ac:dyDescent="0.15">
      <c r="A62">
        <v>61</v>
      </c>
      <c r="B62">
        <v>182790</v>
      </c>
    </row>
    <row r="63" spans="1:2" x14ac:dyDescent="0.15">
      <c r="A63">
        <v>62</v>
      </c>
      <c r="B63">
        <v>169510</v>
      </c>
    </row>
    <row r="64" spans="1:2" x14ac:dyDescent="0.15">
      <c r="A64">
        <v>63</v>
      </c>
      <c r="B64">
        <v>173940</v>
      </c>
    </row>
    <row r="65" spans="1:2" x14ac:dyDescent="0.15">
      <c r="A65">
        <v>64</v>
      </c>
      <c r="B65">
        <v>179350</v>
      </c>
    </row>
    <row r="66" spans="1:2" x14ac:dyDescent="0.15">
      <c r="A66">
        <v>65</v>
      </c>
      <c r="B66">
        <v>177980</v>
      </c>
    </row>
    <row r="67" spans="1:2" x14ac:dyDescent="0.15">
      <c r="A67">
        <v>66</v>
      </c>
      <c r="B67">
        <v>180180</v>
      </c>
    </row>
    <row r="68" spans="1:2" x14ac:dyDescent="0.15">
      <c r="A68">
        <v>67</v>
      </c>
      <c r="B68">
        <v>188070</v>
      </c>
    </row>
    <row r="69" spans="1:2" x14ac:dyDescent="0.15">
      <c r="A69">
        <v>68</v>
      </c>
      <c r="B69">
        <v>191930</v>
      </c>
    </row>
    <row r="70" spans="1:2" x14ac:dyDescent="0.15">
      <c r="A70">
        <v>69</v>
      </c>
      <c r="B70">
        <v>186070</v>
      </c>
    </row>
    <row r="71" spans="1:2" x14ac:dyDescent="0.15">
      <c r="A71">
        <v>70</v>
      </c>
      <c r="B71">
        <v>171860</v>
      </c>
    </row>
    <row r="72" spans="1:2" x14ac:dyDescent="0.15">
      <c r="A72">
        <v>71</v>
      </c>
      <c r="B72">
        <v>180240</v>
      </c>
    </row>
    <row r="73" spans="1:2" x14ac:dyDescent="0.15">
      <c r="A73">
        <v>72</v>
      </c>
      <c r="B73">
        <v>180910</v>
      </c>
    </row>
    <row r="74" spans="1:2" x14ac:dyDescent="0.15">
      <c r="A74">
        <v>73</v>
      </c>
      <c r="B74">
        <v>185420</v>
      </c>
    </row>
    <row r="75" spans="1:2" x14ac:dyDescent="0.15">
      <c r="A75">
        <v>74</v>
      </c>
      <c r="B75">
        <v>195470</v>
      </c>
    </row>
    <row r="76" spans="1:2" x14ac:dyDescent="0.15">
      <c r="A76">
        <v>75</v>
      </c>
      <c r="B76">
        <v>183680</v>
      </c>
    </row>
    <row r="77" spans="1:2" x14ac:dyDescent="0.15">
      <c r="A77">
        <v>76</v>
      </c>
      <c r="B77">
        <v>190200</v>
      </c>
    </row>
    <row r="78" spans="1:2" x14ac:dyDescent="0.15">
      <c r="A78">
        <v>77</v>
      </c>
      <c r="B78">
        <v>186970</v>
      </c>
    </row>
    <row r="79" spans="1:2" x14ac:dyDescent="0.15">
      <c r="A79">
        <v>78</v>
      </c>
      <c r="B79">
        <v>182330</v>
      </c>
    </row>
    <row r="80" spans="1:2" x14ac:dyDescent="0.15">
      <c r="A80">
        <v>79</v>
      </c>
      <c r="B80">
        <v>181560</v>
      </c>
    </row>
    <row r="81" spans="1:2" x14ac:dyDescent="0.15">
      <c r="A81">
        <v>80</v>
      </c>
      <c r="B81">
        <v>202130</v>
      </c>
    </row>
    <row r="82" spans="1:2" x14ac:dyDescent="0.15">
      <c r="A82">
        <v>81</v>
      </c>
      <c r="B82">
        <v>183740</v>
      </c>
    </row>
    <row r="83" spans="1:2" x14ac:dyDescent="0.15">
      <c r="A83">
        <v>82</v>
      </c>
      <c r="B83">
        <v>191880</v>
      </c>
    </row>
    <row r="84" spans="1:2" x14ac:dyDescent="0.15">
      <c r="A84">
        <v>83</v>
      </c>
      <c r="B84">
        <v>197950</v>
      </c>
    </row>
    <row r="85" spans="1:2" x14ac:dyDescent="0.15">
      <c r="A85">
        <v>84</v>
      </c>
      <c r="B85">
        <v>209040</v>
      </c>
    </row>
    <row r="86" spans="1:2" x14ac:dyDescent="0.15">
      <c r="A86">
        <v>85</v>
      </c>
      <c r="B86">
        <v>203990</v>
      </c>
    </row>
    <row r="87" spans="1:2" x14ac:dyDescent="0.15">
      <c r="A87">
        <v>86</v>
      </c>
      <c r="B87">
        <v>201220</v>
      </c>
    </row>
    <row r="88" spans="1:2" x14ac:dyDescent="0.15">
      <c r="A88">
        <v>87</v>
      </c>
      <c r="B88">
        <v>202370</v>
      </c>
    </row>
    <row r="89" spans="1:2" x14ac:dyDescent="0.15">
      <c r="A89">
        <v>88</v>
      </c>
      <c r="B89">
        <v>201100</v>
      </c>
    </row>
    <row r="90" spans="1:2" x14ac:dyDescent="0.15">
      <c r="A90">
        <v>89</v>
      </c>
      <c r="B90">
        <v>203210</v>
      </c>
    </row>
    <row r="91" spans="1:2" x14ac:dyDescent="0.15">
      <c r="A91">
        <v>90</v>
      </c>
      <c r="B91">
        <v>198770</v>
      </c>
    </row>
    <row r="92" spans="1:2" x14ac:dyDescent="0.15">
      <c r="A92">
        <v>91</v>
      </c>
      <c r="B92">
        <v>171570</v>
      </c>
    </row>
    <row r="93" spans="1:2" x14ac:dyDescent="0.15">
      <c r="A93">
        <v>92</v>
      </c>
      <c r="B93">
        <v>184320</v>
      </c>
    </row>
    <row r="94" spans="1:2" x14ac:dyDescent="0.15">
      <c r="A94">
        <v>93</v>
      </c>
      <c r="B94">
        <v>182460</v>
      </c>
    </row>
    <row r="95" spans="1:2" x14ac:dyDescent="0.15">
      <c r="A95">
        <v>94</v>
      </c>
      <c r="B95">
        <v>173430</v>
      </c>
    </row>
    <row r="96" spans="1:2" x14ac:dyDescent="0.15">
      <c r="A96">
        <v>95</v>
      </c>
      <c r="B96">
        <v>177680</v>
      </c>
    </row>
    <row r="97" spans="1:2" x14ac:dyDescent="0.15">
      <c r="A97">
        <v>96</v>
      </c>
      <c r="B97">
        <v>186460</v>
      </c>
    </row>
    <row r="98" spans="1:2" x14ac:dyDescent="0.15">
      <c r="A98">
        <v>97</v>
      </c>
      <c r="B98">
        <v>185140</v>
      </c>
    </row>
    <row r="99" spans="1:2" x14ac:dyDescent="0.15">
      <c r="A99">
        <v>98</v>
      </c>
      <c r="B99">
        <v>183970</v>
      </c>
    </row>
    <row r="100" spans="1:2" x14ac:dyDescent="0.15">
      <c r="A100">
        <v>99</v>
      </c>
      <c r="B100">
        <v>154630</v>
      </c>
    </row>
    <row r="101" spans="1:2" x14ac:dyDescent="0.15">
      <c r="A101">
        <v>100</v>
      </c>
      <c r="B101">
        <v>174720</v>
      </c>
    </row>
    <row r="102" spans="1:2" x14ac:dyDescent="0.15">
      <c r="A102">
        <v>101</v>
      </c>
      <c r="B102">
        <v>169580</v>
      </c>
    </row>
    <row r="103" spans="1:2" x14ac:dyDescent="0.15">
      <c r="A103">
        <v>102</v>
      </c>
      <c r="B103">
        <v>180310</v>
      </c>
    </row>
    <row r="104" spans="1:2" x14ac:dyDescent="0.15">
      <c r="A104">
        <v>103</v>
      </c>
      <c r="B104">
        <v>154080</v>
      </c>
    </row>
    <row r="105" spans="1:2" x14ac:dyDescent="0.15">
      <c r="A105">
        <v>104</v>
      </c>
      <c r="B105">
        <v>163560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Redshoe.com</vt:lpstr>
      <vt:lpstr>ProLobsters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Sottosanti</dc:creator>
  <cp:lastModifiedBy>Schwefler, Ernest</cp:lastModifiedBy>
  <dcterms:created xsi:type="dcterms:W3CDTF">2002-08-13T19:26:56Z</dcterms:created>
  <dcterms:modified xsi:type="dcterms:W3CDTF">2022-10-17T03:58:43Z</dcterms:modified>
</cp:coreProperties>
</file>