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duart\Desktop\"/>
    </mc:Choice>
  </mc:AlternateContent>
  <bookViews>
    <workbookView xWindow="0" yWindow="0" windowWidth="14380" windowHeight="4100" tabRatio="750"/>
  </bookViews>
  <sheets>
    <sheet name="Summary" sheetId="1" r:id="rId1"/>
    <sheet name="Pivot Tables" sheetId="6" r:id="rId2"/>
    <sheet name="YE2024" sheetId="2" r:id="rId3"/>
    <sheet name="List" sheetId="5" r:id="rId4"/>
  </sheets>
  <definedNames>
    <definedName name="_xlnm._FilterDatabase" localSheetId="2" hidden="1">'YE2024'!$A$1:$I$25</definedName>
    <definedName name="Pivot2024">'Pivot Tables'!$A$3</definedName>
  </definedNames>
  <calcPr calcId="162913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 a="1"/>
  <c r="C13" i="1" s="1"/>
  <c r="G10" i="2" l="1"/>
  <c r="G12" i="2"/>
  <c r="G16" i="2"/>
  <c r="G13" i="2"/>
  <c r="G7" i="2"/>
  <c r="G2" i="2"/>
  <c r="G3" i="2"/>
  <c r="G6" i="2"/>
  <c r="G8" i="2"/>
  <c r="G23" i="2"/>
  <c r="G21" i="2"/>
  <c r="G20" i="2"/>
  <c r="G17" i="2"/>
  <c r="G14" i="2"/>
  <c r="G11" i="2"/>
  <c r="G15" i="2"/>
  <c r="G9" i="2"/>
  <c r="G18" i="2"/>
  <c r="G22" i="2"/>
  <c r="G25" i="2"/>
  <c r="G5" i="2"/>
  <c r="G4" i="2"/>
  <c r="G24" i="2"/>
  <c r="G19" i="2"/>
</calcChain>
</file>

<file path=xl/comments1.xml><?xml version="1.0" encoding="utf-8"?>
<comments xmlns="http://schemas.openxmlformats.org/spreadsheetml/2006/main">
  <authors>
    <author>Duarte, Virginia Paula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Duarte, Virginia Paula:</t>
        </r>
        <r>
          <rPr>
            <sz val="9"/>
            <color indexed="81"/>
            <rFont val="Tahoma"/>
            <family val="2"/>
          </rPr>
          <t xml:space="preserve">
Use Ctrl + Shift + Enter as the old version doesn’t update just by pressing enter</t>
        </r>
      </text>
    </comment>
  </commentList>
</comments>
</file>

<file path=xl/sharedStrings.xml><?xml version="1.0" encoding="utf-8"?>
<sst xmlns="http://schemas.openxmlformats.org/spreadsheetml/2006/main" count="230" uniqueCount="55">
  <si>
    <t>Trader</t>
  </si>
  <si>
    <t>Year</t>
  </si>
  <si>
    <t>Date</t>
  </si>
  <si>
    <t>Product</t>
  </si>
  <si>
    <t>Quatity</t>
  </si>
  <si>
    <t>Price</t>
  </si>
  <si>
    <t>Amount</t>
  </si>
  <si>
    <t>TransactionID</t>
  </si>
  <si>
    <t>Location</t>
  </si>
  <si>
    <t>Oil</t>
  </si>
  <si>
    <t>Gas</t>
  </si>
  <si>
    <t>Lubes</t>
  </si>
  <si>
    <t>Joey Barton</t>
  </si>
  <si>
    <t>Lynn Donalds</t>
  </si>
  <si>
    <t>Mark Smith</t>
  </si>
  <si>
    <t>Jane Anderson</t>
  </si>
  <si>
    <t>Guyana</t>
  </si>
  <si>
    <t>Texas</t>
  </si>
  <si>
    <t>China</t>
  </si>
  <si>
    <t>Nigeria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</si>
  <si>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</si>
  <si>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</si>
  <si>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</si>
  <si>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</si>
  <si>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</si>
  <si>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</si>
  <si>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</si>
  <si>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</si>
  <si>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</si>
  <si>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</si>
  <si>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</si>
  <si>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</si>
  <si>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</si>
  <si>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</si>
  <si>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</si>
  <si>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</si>
  <si>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</si>
  <si>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</si>
  <si>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</si>
  <si>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</si>
  <si>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A-101</t>
  </si>
  <si>
    <t>A-102</t>
  </si>
  <si>
    <t>A-103</t>
  </si>
  <si>
    <t>A-104</t>
  </si>
  <si>
    <t>Andy Owen</t>
  </si>
  <si>
    <t>New Zeland</t>
  </si>
  <si>
    <t>Mexico</t>
  </si>
  <si>
    <t>YEAR</t>
  </si>
  <si>
    <t>PRODUCT</t>
  </si>
  <si>
    <t>TRADER</t>
  </si>
  <si>
    <t>LOCATION</t>
  </si>
  <si>
    <t>Sales Report</t>
  </si>
  <si>
    <t>Grand Total</t>
  </si>
  <si>
    <t>Sum of Amount</t>
  </si>
  <si>
    <t>Sales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</si>
</sst>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Mprint"/>
      <family val="2"/>
    </font>
    <font>
      <sz val="12"/>
      <color theme="1"/>
      <name val="EMprint"/>
      <family val="2"/>
    </font>
    <font>
      <b/>
      <sz val="11"/>
      <color theme="1"/>
      <name val="EMprint"/>
      <family val="2"/>
    </font>
    <font>
      <b/>
      <sz val="14"/>
      <color theme="0"/>
      <name val="EMprint"/>
      <family val="2"/>
    </font>
    <font>
      <b/>
      <sz val="12"/>
      <color theme="1"/>
      <name val="EMprin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2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44" fontId="2" fillId="0" borderId="0" xfId="2" applyFont="1"/>
    <xf numFmtId="0" fontId="4" fillId="0" borderId="0" xfId="0" applyFont="1"/>
    <xf numFmtId="0" fontId="6" fillId="3" borderId="1" xfId="0" applyFont="1" applyFill="1" applyBorder="1"/>
    <xf numFmtId="44" fontId="2" fillId="3" borderId="2" xfId="2" applyFont="1" applyFill="1" applyBorder="1"/>
    <xf numFmtId="0" fontId="0" fillId="0" borderId="0" xfId="0" pivotButton="1"/>
    <xf numFmtId="43" fontId="0" fillId="0" borderId="0" xfId="0" applyNumberFormat="1"/>
    <xf numFmtId="43" fontId="0" fillId="0" borderId="0" xfId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9" fillId="0" borderId="3" xfId="0" applyFont="1" applyBorder="1"/>
    <xf numFmtId="43" fontId="9" fillId="0" borderId="3" xfId="1" applyFont="1" applyBorder="1"/>
    <xf numFmtId="0" fontId="9" fillId="0" borderId="4" xfId="0" applyFont="1" applyBorder="1"/>
    <xf numFmtId="43" fontId="9" fillId="0" borderId="4" xfId="1" applyFont="1" applyBorder="1"/>
  </cellXfs>
  <cellStyles count="3">
    <cellStyle name="Comma" xfId="1" builtinId="3"/>
    <cellStyle name="Currency" xfId="2" builtinId="4"/>
    <cellStyle name="Normal" xfId="0" builtinId="0"/>
  </cellStyles>
  <dxfs count="35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EMpri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arte, Virginia Paula" refreshedDate="45864.55524652778" createdVersion="6" refreshedVersion="6" minRefreshableVersion="3" recordCount="24">
  <cacheSource type="worksheet">
    <worksheetSource name="Table2024"/>
  </cacheSource>
  <cacheFields count="9">
    <cacheField name="Year" numFmtId="0">
      <sharedItems containsSemiMixedTypes="0" containsString="0" containsNumber="1" containsInteger="1" minValue="2024" maxValue="2024" count="1">
        <n v="2024"/>
      </sharedItems>
    </cacheField>
    <cacheField name="Date" numFmtId="16">
      <sharedItems containsSemiMixedTypes="0" containsNonDate="0" containsDate="1" containsString="0" minDate="2025-01-01T00:00:00" maxDate="2025-12-31T00:00:00"/>
    </cacheField>
    <cacheField name="TransactionID" numFmtId="0">
      <sharedItems/>
    </cacheField>
    <cacheField name="Product" numFmtId="0">
      <sharedItems count="3">
        <s v="Gas"/>
        <s v="Lubes"/>
        <s v="Oil"/>
      </sharedItems>
    </cacheField>
    <cacheField name="Quatity" numFmtId="0">
      <sharedItems containsSemiMixedTypes="0" containsString="0" containsNumber="1" containsInteger="1" minValue="250" maxValue="8000"/>
    </cacheField>
    <cacheField name="Price" numFmtId="0">
      <sharedItems containsSemiMixedTypes="0" containsString="0" containsNumber="1" minValue="1.8" maxValue="300"/>
    </cacheField>
    <cacheField name="Amount" numFmtId="44">
      <sharedItems containsSemiMixedTypes="0" containsString="0" containsNumber="1" minValue="1947.5" maxValue="960000"/>
    </cacheField>
    <cacheField name="Trader" numFmtId="0">
      <sharedItems count="5">
        <s v="Andy Owen"/>
        <s v="Mark Smith"/>
        <s v="Joey Barton"/>
        <s v="Jane Anderson"/>
        <s v="Lynn Donalds"/>
      </sharedItems>
    </cacheField>
    <cacheField name="Location" numFmtId="0">
      <sharedItems count="6">
        <s v="New Zeland"/>
        <s v="China"/>
        <s v="Guyana"/>
        <s v="Mexico"/>
        <s v="Texas"/>
        <s v="Niger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d v="2025-01-01T00:00:00"/>
    <s v="A-101"/>
    <x v="0"/>
    <n v="2948"/>
    <n v="2"/>
    <n v="5896"/>
    <x v="0"/>
    <x v="0"/>
  </r>
  <r>
    <x v="0"/>
    <d v="2025-01-03T00:00:00"/>
    <s v="A-102"/>
    <x v="0"/>
    <n v="5070"/>
    <n v="2.12"/>
    <n v="10748.4"/>
    <x v="0"/>
    <x v="0"/>
  </r>
  <r>
    <x v="0"/>
    <d v="2025-02-05T00:00:00"/>
    <s v="A-103"/>
    <x v="1"/>
    <n v="8000"/>
    <n v="120"/>
    <n v="960000"/>
    <x v="1"/>
    <x v="1"/>
  </r>
  <r>
    <x v="0"/>
    <d v="2025-02-10T00:00:00"/>
    <s v="A-104"/>
    <x v="2"/>
    <n v="700"/>
    <n v="45"/>
    <n v="31500"/>
    <x v="2"/>
    <x v="2"/>
  </r>
  <r>
    <x v="0"/>
    <d v="2025-03-17T00:00:00"/>
    <s v="A-105"/>
    <x v="0"/>
    <n v="2485"/>
    <n v="1.8"/>
    <n v="4473"/>
    <x v="3"/>
    <x v="3"/>
  </r>
  <r>
    <x v="0"/>
    <d v="2025-03-31T00:00:00"/>
    <s v="A-106"/>
    <x v="1"/>
    <n v="970"/>
    <n v="180"/>
    <n v="174600"/>
    <x v="0"/>
    <x v="0"/>
  </r>
  <r>
    <x v="0"/>
    <d v="2025-04-09T00:00:00"/>
    <s v="A-107"/>
    <x v="0"/>
    <n v="1025"/>
    <n v="1.9"/>
    <n v="1947.5"/>
    <x v="3"/>
    <x v="2"/>
  </r>
  <r>
    <x v="0"/>
    <d v="2025-04-12T00:00:00"/>
    <s v="A-108"/>
    <x v="1"/>
    <n v="640"/>
    <n v="199"/>
    <n v="127360"/>
    <x v="3"/>
    <x v="4"/>
  </r>
  <r>
    <x v="0"/>
    <d v="2025-05-15T00:00:00"/>
    <s v="A-109"/>
    <x v="2"/>
    <n v="1000"/>
    <n v="48"/>
    <n v="48000"/>
    <x v="0"/>
    <x v="0"/>
  </r>
  <r>
    <x v="0"/>
    <d v="2025-05-23T00:00:00"/>
    <s v="A-110"/>
    <x v="0"/>
    <n v="1033"/>
    <n v="2.7"/>
    <n v="2789.1000000000004"/>
    <x v="3"/>
    <x v="2"/>
  </r>
  <r>
    <x v="0"/>
    <d v="2025-06-19T00:00:00"/>
    <s v="A-111"/>
    <x v="2"/>
    <n v="780"/>
    <n v="49.5"/>
    <n v="38610"/>
    <x v="1"/>
    <x v="3"/>
  </r>
  <r>
    <x v="0"/>
    <d v="2025-06-25T00:00:00"/>
    <s v="A-112"/>
    <x v="1"/>
    <n v="524"/>
    <n v="300"/>
    <n v="157200"/>
    <x v="0"/>
    <x v="3"/>
  </r>
  <r>
    <x v="0"/>
    <d v="2025-07-04T00:00:00"/>
    <s v="A-113"/>
    <x v="0"/>
    <n v="1700"/>
    <n v="3"/>
    <n v="5100"/>
    <x v="1"/>
    <x v="5"/>
  </r>
  <r>
    <x v="0"/>
    <d v="2025-07-11T00:00:00"/>
    <s v="A-114"/>
    <x v="2"/>
    <n v="956"/>
    <n v="50"/>
    <n v="47800"/>
    <x v="2"/>
    <x v="4"/>
  </r>
  <r>
    <x v="0"/>
    <d v="2025-08-06T00:00:00"/>
    <s v="A-115"/>
    <x v="1"/>
    <n v="760"/>
    <n v="250"/>
    <n v="190000"/>
    <x v="0"/>
    <x v="0"/>
  </r>
  <r>
    <x v="0"/>
    <d v="2025-08-08T00:00:00"/>
    <s v="A-116"/>
    <x v="1"/>
    <n v="1390"/>
    <n v="155"/>
    <n v="215450"/>
    <x v="3"/>
    <x v="5"/>
  </r>
  <r>
    <x v="0"/>
    <d v="2025-09-07T00:00:00"/>
    <s v="A-117"/>
    <x v="0"/>
    <n v="3050"/>
    <n v="3.15"/>
    <n v="9607.5"/>
    <x v="3"/>
    <x v="2"/>
  </r>
  <r>
    <x v="0"/>
    <d v="2025-09-13T00:00:00"/>
    <s v="A-118"/>
    <x v="2"/>
    <n v="250"/>
    <n v="51"/>
    <n v="12750"/>
    <x v="2"/>
    <x v="2"/>
  </r>
  <r>
    <x v="0"/>
    <d v="2025-10-14T00:00:00"/>
    <s v="A-119"/>
    <x v="0"/>
    <n v="700"/>
    <n v="3.25"/>
    <n v="2275"/>
    <x v="2"/>
    <x v="2"/>
  </r>
  <r>
    <x v="0"/>
    <d v="2025-10-24T00:00:00"/>
    <s v="A-120"/>
    <x v="1"/>
    <n v="2000"/>
    <n v="170"/>
    <n v="340000"/>
    <x v="4"/>
    <x v="4"/>
  </r>
  <r>
    <x v="0"/>
    <d v="2025-11-04T00:00:00"/>
    <s v="A-121"/>
    <x v="2"/>
    <n v="870"/>
    <n v="55"/>
    <n v="47850"/>
    <x v="4"/>
    <x v="1"/>
  </r>
  <r>
    <x v="0"/>
    <d v="2025-11-04T00:00:00"/>
    <s v="A-122"/>
    <x v="1"/>
    <n v="640"/>
    <n v="120"/>
    <n v="76800"/>
    <x v="3"/>
    <x v="4"/>
  </r>
  <r>
    <x v="0"/>
    <d v="2025-12-25T00:00:00"/>
    <s v="A-123"/>
    <x v="0"/>
    <n v="1000"/>
    <n v="4"/>
    <n v="4000"/>
    <x v="4"/>
    <x v="4"/>
  </r>
  <r>
    <x v="0"/>
    <d v="2025-12-30T00:00:00"/>
    <s v="A-124"/>
    <x v="1"/>
    <n v="580"/>
    <n v="138"/>
    <n v="80040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E21" firstHeaderRow="1" firstDataRow="1" firstDataCol="4"/>
  <pivotFields count="9">
    <pivotField axis="axisRow" compact="0" outline="0" showAll="0" defaultSubtotal="0">
      <items count="1">
        <item x="0"/>
      </items>
    </pivotField>
    <pivotField compact="0" numFmtId="16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numFmtId="44" outline="0" showAll="0"/>
    <pivotField axis="axisRow" compact="0" outline="0" showAll="0" defaultSubtotal="0">
      <items count="5">
        <item x="0"/>
        <item x="3"/>
        <item x="2"/>
        <item x="4"/>
        <item x="1"/>
      </items>
    </pivotField>
    <pivotField axis="axisRow" compact="0" outline="0" showAll="0" defaultSubtotal="0">
      <items count="6">
        <item x="1"/>
        <item x="2"/>
        <item x="3"/>
        <item x="0"/>
        <item x="5"/>
        <item x="4"/>
      </items>
    </pivotField>
  </pivotFields>
  <rowFields count="4">
    <field x="0"/>
    <field x="7"/>
    <field x="8"/>
    <field x="3"/>
  </rowFields>
  <rowItems count="18">
    <i>
      <x/>
      <x/>
      <x v="2"/>
      <x v="1"/>
    </i>
    <i r="2">
      <x v="3"/>
      <x/>
    </i>
    <i r="3">
      <x v="1"/>
    </i>
    <i r="3">
      <x v="2"/>
    </i>
    <i r="1">
      <x v="1"/>
      <x v="1"/>
      <x/>
    </i>
    <i r="2">
      <x v="2"/>
      <x/>
    </i>
    <i r="2">
      <x v="4"/>
      <x v="1"/>
    </i>
    <i r="2">
      <x v="5"/>
      <x v="1"/>
    </i>
    <i r="1">
      <x v="2"/>
      <x v="1"/>
      <x/>
    </i>
    <i r="3">
      <x v="2"/>
    </i>
    <i r="2">
      <x v="5"/>
      <x v="2"/>
    </i>
    <i r="1">
      <x v="3"/>
      <x/>
      <x v="2"/>
    </i>
    <i r="2">
      <x v="5"/>
      <x/>
    </i>
    <i r="3">
      <x v="1"/>
    </i>
    <i r="1">
      <x v="4"/>
      <x/>
      <x v="1"/>
    </i>
    <i r="2">
      <x v="2"/>
      <x v="2"/>
    </i>
    <i r="2">
      <x v="4"/>
      <x/>
    </i>
    <i t="grand">
      <x/>
    </i>
  </rowItems>
  <colItems count="1">
    <i/>
  </colItems>
  <dataFields count="1">
    <dataField name="Sum of Amount" fld="6" baseField="0" baseItem="0" numFmtId="4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2024" displayName="Table2024" ref="A1:I25" totalsRowShown="0" headerRowDxfId="34" dataDxfId="33">
  <autoFilter ref="A1:I25">
    <filterColumn colId="3">
      <filters>
        <filter val="Gas"/>
      </filters>
    </filterColumn>
    <filterColumn colId="7">
      <filters>
        <filter val="Andy Owen"/>
      </filters>
    </filterColumn>
    <filterColumn colId="8">
      <filters>
        <filter val="New Zeland"/>
      </filters>
    </filterColumn>
  </autoFilter>
  <tableColumns count="9">
    <tableColumn id="1" name="Year" dataDxfId="32"/>
    <tableColumn id="2" name="Date" dataDxfId="31"/>
    <tableColumn id="3" name="TransactionID" dataDxfId="30"/>
    <tableColumn id="4" name="Product" dataDxfId="29"/>
    <tableColumn id="5" name="Quatity" dataDxfId="28"/>
    <tableColumn id="6" name="Price" dataDxfId="27"/>
    <tableColumn id="7" name="Amount" dataDxfId="26" dataCellStyle="Currency">
      <calculatedColumnFormula>+E2*F2</calculatedColumnFormula>
    </tableColumn>
    <tableColumn id="8" name="Trader" dataDxfId="25"/>
    <tableColumn id="9" name="Location" dataDxfId="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13"/>
  <sheetViews>
    <sheetView showGridLines="0" tabSelected="1" workbookViewId="0">
      <selection activeCell="C13" sqref="C13"/>
    </sheetView>
  </sheetViews>
  <sheetFormatPr defaultRowHeight="14.5" x14ac:dyDescent="0.35"/>
  <cols>
    <col min="1" max="1" width="8.7265625" style="2"/>
    <col min="2" max="3" width="17.08984375" style="2" customWidth="1"/>
    <col min="4" max="16384" width="8.7265625" style="2"/>
  </cols>
  <sheetData>
    <row r="2" spans="2:3" ht="15" thickBot="1" x14ac:dyDescent="0.4"/>
    <row r="3" spans="2:3" ht="19" thickBot="1" x14ac:dyDescent="0.5">
      <c r="B3" s="12" t="s">
        <v>51</v>
      </c>
      <c r="C3" s="13"/>
    </row>
    <row r="5" spans="2:3" ht="16" x14ac:dyDescent="0.4">
      <c r="B5" s="3" t="s">
        <v>3</v>
      </c>
      <c r="C5" s="2" t="s">
        <v>10</v>
      </c>
    </row>
    <row r="6" spans="2:3" ht="16" x14ac:dyDescent="0.4">
      <c r="B6" s="3"/>
    </row>
    <row r="7" spans="2:3" ht="16" x14ac:dyDescent="0.4">
      <c r="B7" s="3" t="s">
        <v>0</v>
      </c>
      <c r="C7" s="2" t="s">
        <v>44</v>
      </c>
    </row>
    <row r="8" spans="2:3" ht="16" x14ac:dyDescent="0.4">
      <c r="B8" s="3"/>
    </row>
    <row r="9" spans="2:3" ht="16" x14ac:dyDescent="0.4">
      <c r="B9" s="3" t="s">
        <v>8</v>
      </c>
      <c r="C9" s="2" t="s">
        <v>45</v>
      </c>
    </row>
    <row r="10" spans="2:3" ht="16" x14ac:dyDescent="0.4">
      <c r="B10" s="3"/>
    </row>
    <row r="11" spans="2:3" ht="16" x14ac:dyDescent="0.4">
      <c r="B11" s="3" t="s">
        <v>1</v>
      </c>
      <c r="C11" s="2">
        <v>2024</v>
      </c>
    </row>
    <row r="12" spans="2:3" ht="15" thickBot="1" x14ac:dyDescent="0.4"/>
    <row r="13" spans="2:3" ht="16.5" thickBot="1" x14ac:dyDescent="0.45">
      <c r="B13" s="7" t="s">
        <v>54</v>
      </c>
      <c r="C13" s="8">
        <f t="array" ref="C13">INDEX('Pivot Tables'!L:L, MATCH(1, ('Pivot Tables'!K:K=Summary!C5) * ('Pivot Tables'!I:I=Summary!C7) *
  ('Pivot Tables'!J:J=Summary!C9) * ('Pivot Tables'!H:H=Summary!C11), 0))</f>
        <v>16644.400000000001</v>
      </c>
    </row>
  </sheetData>
  <mergeCells count="1">
    <mergeCell ref="B3:C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List!$D$3:$D$5</xm:f>
          </x14:formula1>
          <xm:sqref>C5</xm:sqref>
        </x14:dataValidation>
        <x14:dataValidation type="list" allowBlank="1" showInputMessage="1" showErrorMessage="1">
          <x14:formula1>
            <xm:f>List!$F$3:$F$7</xm:f>
          </x14:formula1>
          <xm:sqref>C7</xm:sqref>
        </x14:dataValidation>
        <x14:dataValidation type="list" allowBlank="1" showInputMessage="1" showErrorMessage="1">
          <x14:formula1>
            <xm:f>List!$H$3:$H$8</xm:f>
          </x14:formula1>
          <xm:sqref>C9</xm:sqref>
        </x14:dataValidation>
        <x14:dataValidation type="list" allowBlank="1" showInputMessage="1" showErrorMessage="1">
          <x14:formula1>
            <xm:f>List!$B$3:$B$4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showGridLines="0" topLeftCell="A3" workbookViewId="0">
      <selection activeCell="K19" sqref="K19"/>
    </sheetView>
  </sheetViews>
  <sheetFormatPr defaultRowHeight="14.5" x14ac:dyDescent="0.35"/>
  <cols>
    <col min="1" max="2" width="15" bestFit="1" customWidth="1"/>
    <col min="3" max="3" width="12.36328125" bestFit="1" customWidth="1"/>
    <col min="4" max="4" width="9.7265625" style="1" customWidth="1"/>
    <col min="5" max="5" width="14" customWidth="1"/>
    <col min="8" max="8" width="10.6328125" bestFit="1" customWidth="1"/>
    <col min="9" max="9" width="13.1796875" bestFit="1" customWidth="1"/>
    <col min="10" max="10" width="10.54296875" bestFit="1" customWidth="1"/>
    <col min="11" max="11" width="7.26953125" bestFit="1" customWidth="1"/>
    <col min="12" max="12" width="13.90625" style="11" bestFit="1" customWidth="1"/>
  </cols>
  <sheetData>
    <row r="3" spans="1:12" x14ac:dyDescent="0.35">
      <c r="A3" s="9" t="s">
        <v>1</v>
      </c>
      <c r="B3" s="9" t="s">
        <v>0</v>
      </c>
      <c r="C3" s="9" t="s">
        <v>8</v>
      </c>
      <c r="D3" s="9" t="s">
        <v>3</v>
      </c>
      <c r="E3" t="s">
        <v>53</v>
      </c>
      <c r="H3" s="14" t="s">
        <v>1</v>
      </c>
      <c r="I3" s="14" t="s">
        <v>0</v>
      </c>
      <c r="J3" s="14" t="s">
        <v>8</v>
      </c>
      <c r="K3" s="14" t="s">
        <v>3</v>
      </c>
      <c r="L3" s="15" t="s">
        <v>53</v>
      </c>
    </row>
    <row r="4" spans="1:12" x14ac:dyDescent="0.35">
      <c r="A4">
        <v>2024</v>
      </c>
      <c r="B4" t="s">
        <v>44</v>
      </c>
      <c r="C4" t="s">
        <v>46</v>
      </c>
      <c r="D4" t="s">
        <v>11</v>
      </c>
      <c r="E4" s="10">
        <v>157200</v>
      </c>
      <c r="H4">
        <v>2024</v>
      </c>
      <c r="I4" t="s">
        <v>44</v>
      </c>
      <c r="J4" t="s">
        <v>46</v>
      </c>
      <c r="K4" t="s">
        <v>11</v>
      </c>
      <c r="L4" s="11">
        <v>157200</v>
      </c>
    </row>
    <row r="5" spans="1:12" x14ac:dyDescent="0.35">
      <c r="C5" t="s">
        <v>45</v>
      </c>
      <c r="D5" t="s">
        <v>10</v>
      </c>
      <c r="E5" s="10">
        <v>16644.400000000001</v>
      </c>
      <c r="H5">
        <v>2024</v>
      </c>
      <c r="I5" t="s">
        <v>44</v>
      </c>
      <c r="J5" t="s">
        <v>45</v>
      </c>
      <c r="K5" t="s">
        <v>10</v>
      </c>
      <c r="L5" s="11">
        <v>16644.400000000001</v>
      </c>
    </row>
    <row r="6" spans="1:12" x14ac:dyDescent="0.35">
      <c r="D6" t="s">
        <v>11</v>
      </c>
      <c r="E6" s="10">
        <v>364600</v>
      </c>
      <c r="H6">
        <v>2024</v>
      </c>
      <c r="I6" t="s">
        <v>44</v>
      </c>
      <c r="J6" t="s">
        <v>45</v>
      </c>
      <c r="K6" t="s">
        <v>11</v>
      </c>
      <c r="L6" s="11">
        <v>364600</v>
      </c>
    </row>
    <row r="7" spans="1:12" x14ac:dyDescent="0.35">
      <c r="D7" t="s">
        <v>9</v>
      </c>
      <c r="E7" s="10">
        <v>48000</v>
      </c>
      <c r="H7">
        <v>2024</v>
      </c>
      <c r="I7" t="s">
        <v>44</v>
      </c>
      <c r="J7" t="s">
        <v>45</v>
      </c>
      <c r="K7" t="s">
        <v>9</v>
      </c>
      <c r="L7" s="11">
        <v>48000</v>
      </c>
    </row>
    <row r="8" spans="1:12" x14ac:dyDescent="0.35">
      <c r="B8" t="s">
        <v>15</v>
      </c>
      <c r="C8" t="s">
        <v>16</v>
      </c>
      <c r="D8" t="s">
        <v>10</v>
      </c>
      <c r="E8" s="10">
        <v>14344.1</v>
      </c>
      <c r="H8">
        <v>2024</v>
      </c>
      <c r="I8" t="s">
        <v>15</v>
      </c>
      <c r="J8" t="s">
        <v>16</v>
      </c>
      <c r="K8" t="s">
        <v>10</v>
      </c>
      <c r="L8" s="11">
        <v>14344.1</v>
      </c>
    </row>
    <row r="9" spans="1:12" x14ac:dyDescent="0.35">
      <c r="C9" t="s">
        <v>46</v>
      </c>
      <c r="D9" t="s">
        <v>10</v>
      </c>
      <c r="E9" s="10">
        <v>4473</v>
      </c>
      <c r="H9">
        <v>2024</v>
      </c>
      <c r="I9" t="s">
        <v>15</v>
      </c>
      <c r="J9" t="s">
        <v>46</v>
      </c>
      <c r="K9" t="s">
        <v>10</v>
      </c>
      <c r="L9" s="11">
        <v>4473</v>
      </c>
    </row>
    <row r="10" spans="1:12" x14ac:dyDescent="0.35">
      <c r="C10" t="s">
        <v>19</v>
      </c>
      <c r="D10" t="s">
        <v>11</v>
      </c>
      <c r="E10" s="10">
        <v>215450</v>
      </c>
      <c r="H10">
        <v>2024</v>
      </c>
      <c r="I10" t="s">
        <v>15</v>
      </c>
      <c r="J10" t="s">
        <v>19</v>
      </c>
      <c r="K10" t="s">
        <v>11</v>
      </c>
      <c r="L10" s="11">
        <v>215450</v>
      </c>
    </row>
    <row r="11" spans="1:12" x14ac:dyDescent="0.35">
      <c r="C11" t="s">
        <v>17</v>
      </c>
      <c r="D11" t="s">
        <v>11</v>
      </c>
      <c r="E11" s="10">
        <v>284200</v>
      </c>
      <c r="H11">
        <v>2024</v>
      </c>
      <c r="I11" t="s">
        <v>15</v>
      </c>
      <c r="J11" t="s">
        <v>17</v>
      </c>
      <c r="K11" t="s">
        <v>11</v>
      </c>
      <c r="L11" s="11">
        <v>284200</v>
      </c>
    </row>
    <row r="12" spans="1:12" x14ac:dyDescent="0.35">
      <c r="B12" t="s">
        <v>12</v>
      </c>
      <c r="C12" t="s">
        <v>16</v>
      </c>
      <c r="D12" t="s">
        <v>10</v>
      </c>
      <c r="E12" s="10">
        <v>2275</v>
      </c>
      <c r="H12">
        <v>2024</v>
      </c>
      <c r="I12" t="s">
        <v>12</v>
      </c>
      <c r="J12" t="s">
        <v>16</v>
      </c>
      <c r="K12" t="s">
        <v>10</v>
      </c>
      <c r="L12" s="11">
        <v>2275</v>
      </c>
    </row>
    <row r="13" spans="1:12" x14ac:dyDescent="0.35">
      <c r="D13" t="s">
        <v>9</v>
      </c>
      <c r="E13" s="10">
        <v>44250</v>
      </c>
      <c r="H13">
        <v>2024</v>
      </c>
      <c r="I13" t="s">
        <v>12</v>
      </c>
      <c r="J13" t="s">
        <v>16</v>
      </c>
      <c r="K13" t="s">
        <v>9</v>
      </c>
      <c r="L13" s="11">
        <v>44250</v>
      </c>
    </row>
    <row r="14" spans="1:12" x14ac:dyDescent="0.35">
      <c r="C14" t="s">
        <v>17</v>
      </c>
      <c r="D14" t="s">
        <v>9</v>
      </c>
      <c r="E14" s="10">
        <v>47800</v>
      </c>
      <c r="H14">
        <v>2024</v>
      </c>
      <c r="I14" t="s">
        <v>12</v>
      </c>
      <c r="J14" t="s">
        <v>17</v>
      </c>
      <c r="K14" t="s">
        <v>9</v>
      </c>
      <c r="L14" s="11">
        <v>47800</v>
      </c>
    </row>
    <row r="15" spans="1:12" x14ac:dyDescent="0.35">
      <c r="B15" t="s">
        <v>13</v>
      </c>
      <c r="C15" t="s">
        <v>18</v>
      </c>
      <c r="D15" t="s">
        <v>9</v>
      </c>
      <c r="E15" s="10">
        <v>47850</v>
      </c>
      <c r="H15">
        <v>2024</v>
      </c>
      <c r="I15" t="s">
        <v>13</v>
      </c>
      <c r="J15" t="s">
        <v>18</v>
      </c>
      <c r="K15" t="s">
        <v>9</v>
      </c>
      <c r="L15" s="11">
        <v>47850</v>
      </c>
    </row>
    <row r="16" spans="1:12" x14ac:dyDescent="0.35">
      <c r="C16" t="s">
        <v>17</v>
      </c>
      <c r="D16" t="s">
        <v>10</v>
      </c>
      <c r="E16" s="10">
        <v>4000</v>
      </c>
      <c r="H16">
        <v>2024</v>
      </c>
      <c r="I16" t="s">
        <v>13</v>
      </c>
      <c r="J16" t="s">
        <v>17</v>
      </c>
      <c r="K16" t="s">
        <v>10</v>
      </c>
      <c r="L16" s="11">
        <v>4000</v>
      </c>
    </row>
    <row r="17" spans="1:12" x14ac:dyDescent="0.35">
      <c r="D17" t="s">
        <v>11</v>
      </c>
      <c r="E17" s="10">
        <v>340000</v>
      </c>
      <c r="H17">
        <v>2024</v>
      </c>
      <c r="I17" t="s">
        <v>13</v>
      </c>
      <c r="J17" t="s">
        <v>17</v>
      </c>
      <c r="K17" t="s">
        <v>11</v>
      </c>
      <c r="L17" s="11">
        <v>340000</v>
      </c>
    </row>
    <row r="18" spans="1:12" x14ac:dyDescent="0.35">
      <c r="B18" t="s">
        <v>14</v>
      </c>
      <c r="C18" t="s">
        <v>18</v>
      </c>
      <c r="D18" t="s">
        <v>11</v>
      </c>
      <c r="E18" s="10">
        <v>960000</v>
      </c>
      <c r="H18">
        <v>2024</v>
      </c>
      <c r="I18" t="s">
        <v>14</v>
      </c>
      <c r="J18" t="s">
        <v>18</v>
      </c>
      <c r="K18" t="s">
        <v>11</v>
      </c>
      <c r="L18" s="11">
        <v>960000</v>
      </c>
    </row>
    <row r="19" spans="1:12" x14ac:dyDescent="0.35">
      <c r="C19" t="s">
        <v>46</v>
      </c>
      <c r="D19" t="s">
        <v>9</v>
      </c>
      <c r="E19" s="10">
        <v>38610</v>
      </c>
      <c r="H19">
        <v>2024</v>
      </c>
      <c r="I19" t="s">
        <v>14</v>
      </c>
      <c r="J19" t="s">
        <v>46</v>
      </c>
      <c r="K19" t="s">
        <v>9</v>
      </c>
      <c r="L19" s="11">
        <v>38610</v>
      </c>
    </row>
    <row r="20" spans="1:12" x14ac:dyDescent="0.35">
      <c r="C20" t="s">
        <v>19</v>
      </c>
      <c r="D20" t="s">
        <v>10</v>
      </c>
      <c r="E20" s="10">
        <v>5100</v>
      </c>
      <c r="H20">
        <v>2024</v>
      </c>
      <c r="I20" t="s">
        <v>14</v>
      </c>
      <c r="J20" t="s">
        <v>19</v>
      </c>
      <c r="K20" t="s">
        <v>10</v>
      </c>
      <c r="L20" s="11">
        <v>5100</v>
      </c>
    </row>
    <row r="21" spans="1:12" x14ac:dyDescent="0.35">
      <c r="A21" t="s">
        <v>52</v>
      </c>
      <c r="D21"/>
      <c r="E21" s="10">
        <v>2594796.5</v>
      </c>
      <c r="H21" s="16" t="s">
        <v>52</v>
      </c>
      <c r="I21" s="16"/>
      <c r="J21" s="16"/>
      <c r="K21" s="16"/>
      <c r="L21" s="17">
        <v>2594796.5</v>
      </c>
    </row>
    <row r="22" spans="1:12" x14ac:dyDescent="0.35">
      <c r="D22"/>
    </row>
    <row r="23" spans="1:12" x14ac:dyDescent="0.35">
      <c r="D2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D3" sqref="D3"/>
    </sheetView>
  </sheetViews>
  <sheetFormatPr defaultRowHeight="14.5" x14ac:dyDescent="0.35"/>
  <cols>
    <col min="1" max="9" width="15.7265625" style="2" customWidth="1"/>
    <col min="10" max="16384" width="8.7265625" style="2"/>
  </cols>
  <sheetData>
    <row r="1" spans="1:9" x14ac:dyDescent="0.35">
      <c r="A1" s="2" t="s">
        <v>1</v>
      </c>
      <c r="B1" s="2" t="s">
        <v>2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8</v>
      </c>
    </row>
    <row r="2" spans="1:9" x14ac:dyDescent="0.35">
      <c r="A2" s="2">
        <v>2024</v>
      </c>
      <c r="B2" s="4">
        <v>45658</v>
      </c>
      <c r="C2" s="2" t="s">
        <v>40</v>
      </c>
      <c r="D2" s="2" t="s">
        <v>10</v>
      </c>
      <c r="E2" s="2">
        <v>2948</v>
      </c>
      <c r="F2" s="2">
        <v>2</v>
      </c>
      <c r="G2" s="5">
        <f t="shared" ref="G2:G3" si="0">+E2*F2</f>
        <v>5896</v>
      </c>
      <c r="H2" s="2" t="s">
        <v>44</v>
      </c>
      <c r="I2" s="2" t="s">
        <v>45</v>
      </c>
    </row>
    <row r="3" spans="1:9" x14ac:dyDescent="0.35">
      <c r="A3" s="2">
        <v>2024</v>
      </c>
      <c r="B3" s="4">
        <v>45660</v>
      </c>
      <c r="C3" s="2" t="s">
        <v>41</v>
      </c>
      <c r="D3" s="2" t="s">
        <v>10</v>
      </c>
      <c r="E3" s="2">
        <v>5070</v>
      </c>
      <c r="F3" s="2">
        <v>2.12</v>
      </c>
      <c r="G3" s="5">
        <f t="shared" si="0"/>
        <v>10748.4</v>
      </c>
      <c r="H3" s="2" t="s">
        <v>44</v>
      </c>
      <c r="I3" s="2" t="s">
        <v>45</v>
      </c>
    </row>
    <row r="4" spans="1:9" hidden="1" x14ac:dyDescent="0.35">
      <c r="A4" s="2">
        <v>2024</v>
      </c>
      <c r="B4" s="4">
        <v>45693</v>
      </c>
      <c r="C4" s="2" t="s">
        <v>42</v>
      </c>
      <c r="D4" s="2" t="s">
        <v>11</v>
      </c>
      <c r="E4" s="2">
        <v>8000</v>
      </c>
      <c r="F4" s="2">
        <v>120</v>
      </c>
      <c r="G4" s="5">
        <f t="shared" ref="G4:G16" si="1">+E4*F4</f>
        <v>960000</v>
      </c>
      <c r="H4" s="2" t="s">
        <v>14</v>
      </c>
      <c r="I4" s="2" t="s">
        <v>18</v>
      </c>
    </row>
    <row r="5" spans="1:9" hidden="1" x14ac:dyDescent="0.35">
      <c r="A5" s="2">
        <v>2024</v>
      </c>
      <c r="B5" s="4">
        <v>45698</v>
      </c>
      <c r="C5" s="2" t="s">
        <v>43</v>
      </c>
      <c r="D5" s="2" t="s">
        <v>9</v>
      </c>
      <c r="E5" s="2">
        <v>700</v>
      </c>
      <c r="F5" s="2">
        <v>45</v>
      </c>
      <c r="G5" s="5">
        <f t="shared" si="1"/>
        <v>31500</v>
      </c>
      <c r="H5" s="2" t="s">
        <v>12</v>
      </c>
      <c r="I5" s="2" t="s">
        <v>16</v>
      </c>
    </row>
    <row r="6" spans="1:9" hidden="1" x14ac:dyDescent="0.35">
      <c r="A6" s="2">
        <v>2024</v>
      </c>
      <c r="B6" s="4">
        <v>45733</v>
      </c>
      <c r="C6" s="2" t="s">
        <v>30</v>
      </c>
      <c r="D6" s="2" t="s">
        <v>10</v>
      </c>
      <c r="E6" s="2">
        <v>2485</v>
      </c>
      <c r="F6" s="2">
        <v>1.8</v>
      </c>
      <c r="G6" s="5">
        <f t="shared" ref="G6:G8" si="2">+E6*F6</f>
        <v>4473</v>
      </c>
      <c r="H6" s="2" t="s">
        <v>15</v>
      </c>
      <c r="I6" s="2" t="s">
        <v>46</v>
      </c>
    </row>
    <row r="7" spans="1:9" hidden="1" x14ac:dyDescent="0.35">
      <c r="A7" s="2">
        <v>2024</v>
      </c>
      <c r="B7" s="4">
        <v>45747</v>
      </c>
      <c r="C7" s="2" t="s">
        <v>31</v>
      </c>
      <c r="D7" s="2" t="s">
        <v>11</v>
      </c>
      <c r="E7" s="2">
        <v>970</v>
      </c>
      <c r="F7" s="2">
        <v>180</v>
      </c>
      <c r="G7" s="5">
        <f t="shared" si="1"/>
        <v>174600</v>
      </c>
      <c r="H7" s="2" t="s">
        <v>44</v>
      </c>
      <c r="I7" s="2" t="s">
        <v>45</v>
      </c>
    </row>
    <row r="8" spans="1:9" hidden="1" x14ac:dyDescent="0.35">
      <c r="A8" s="2">
        <v>2024</v>
      </c>
      <c r="B8" s="4">
        <v>45756</v>
      </c>
      <c r="C8" s="2" t="s">
        <v>32</v>
      </c>
      <c r="D8" s="2" t="s">
        <v>10</v>
      </c>
      <c r="E8" s="2">
        <v>1025</v>
      </c>
      <c r="F8" s="2">
        <v>1.9</v>
      </c>
      <c r="G8" s="5">
        <f t="shared" si="2"/>
        <v>1947.5</v>
      </c>
      <c r="H8" s="2" t="s">
        <v>15</v>
      </c>
      <c r="I8" s="2" t="s">
        <v>16</v>
      </c>
    </row>
    <row r="9" spans="1:9" hidden="1" x14ac:dyDescent="0.35">
      <c r="A9" s="2">
        <v>2024</v>
      </c>
      <c r="B9" s="4">
        <v>45759</v>
      </c>
      <c r="C9" s="2" t="s">
        <v>33</v>
      </c>
      <c r="D9" s="2" t="s">
        <v>11</v>
      </c>
      <c r="E9" s="2">
        <v>640</v>
      </c>
      <c r="F9" s="2">
        <v>199</v>
      </c>
      <c r="G9" s="5">
        <f t="shared" si="1"/>
        <v>127360</v>
      </c>
      <c r="H9" s="2" t="s">
        <v>15</v>
      </c>
      <c r="I9" s="2" t="s">
        <v>17</v>
      </c>
    </row>
    <row r="10" spans="1:9" hidden="1" x14ac:dyDescent="0.35">
      <c r="A10" s="2">
        <v>2024</v>
      </c>
      <c r="B10" s="4">
        <v>45792</v>
      </c>
      <c r="C10" s="2" t="s">
        <v>34</v>
      </c>
      <c r="D10" s="2" t="s">
        <v>9</v>
      </c>
      <c r="E10" s="2">
        <v>1000</v>
      </c>
      <c r="F10" s="2">
        <v>48</v>
      </c>
      <c r="G10" s="5">
        <f>+E10*F10</f>
        <v>48000</v>
      </c>
      <c r="H10" s="2" t="s">
        <v>44</v>
      </c>
      <c r="I10" s="2" t="s">
        <v>45</v>
      </c>
    </row>
    <row r="11" spans="1:9" hidden="1" x14ac:dyDescent="0.35">
      <c r="A11" s="2">
        <v>2024</v>
      </c>
      <c r="B11" s="4">
        <v>45800</v>
      </c>
      <c r="C11" s="2" t="s">
        <v>35</v>
      </c>
      <c r="D11" s="2" t="s">
        <v>10</v>
      </c>
      <c r="E11" s="2">
        <v>1033</v>
      </c>
      <c r="F11" s="2">
        <v>2.7</v>
      </c>
      <c r="G11" s="5">
        <f t="shared" si="1"/>
        <v>2789.1000000000004</v>
      </c>
      <c r="H11" s="2" t="s">
        <v>15</v>
      </c>
      <c r="I11" s="2" t="s">
        <v>16</v>
      </c>
    </row>
    <row r="12" spans="1:9" hidden="1" x14ac:dyDescent="0.35">
      <c r="A12" s="2">
        <v>2024</v>
      </c>
      <c r="B12" s="4">
        <v>45827</v>
      </c>
      <c r="C12" s="2" t="s">
        <v>36</v>
      </c>
      <c r="D12" s="2" t="s">
        <v>9</v>
      </c>
      <c r="E12" s="2">
        <v>780</v>
      </c>
      <c r="F12" s="2">
        <v>49.5</v>
      </c>
      <c r="G12" s="5">
        <f>+E12*F12</f>
        <v>38610</v>
      </c>
      <c r="H12" s="2" t="s">
        <v>14</v>
      </c>
      <c r="I12" s="2" t="s">
        <v>46</v>
      </c>
    </row>
    <row r="13" spans="1:9" hidden="1" x14ac:dyDescent="0.35">
      <c r="A13" s="2">
        <v>2024</v>
      </c>
      <c r="B13" s="4">
        <v>45833</v>
      </c>
      <c r="C13" s="2" t="s">
        <v>37</v>
      </c>
      <c r="D13" s="2" t="s">
        <v>11</v>
      </c>
      <c r="E13" s="2">
        <v>524</v>
      </c>
      <c r="F13" s="2">
        <v>300</v>
      </c>
      <c r="G13" s="5">
        <f t="shared" si="1"/>
        <v>157200</v>
      </c>
      <c r="H13" s="2" t="s">
        <v>44</v>
      </c>
      <c r="I13" s="2" t="s">
        <v>46</v>
      </c>
    </row>
    <row r="14" spans="1:9" hidden="1" x14ac:dyDescent="0.35">
      <c r="A14" s="2">
        <v>2024</v>
      </c>
      <c r="B14" s="4">
        <v>45842</v>
      </c>
      <c r="C14" s="2" t="s">
        <v>38</v>
      </c>
      <c r="D14" s="2" t="s">
        <v>10</v>
      </c>
      <c r="E14" s="2">
        <v>1700</v>
      </c>
      <c r="F14" s="2">
        <v>3</v>
      </c>
      <c r="G14" s="5">
        <f>+E14*F14</f>
        <v>5100</v>
      </c>
      <c r="H14" s="2" t="s">
        <v>14</v>
      </c>
      <c r="I14" s="2" t="s">
        <v>19</v>
      </c>
    </row>
    <row r="15" spans="1:9" hidden="1" x14ac:dyDescent="0.35">
      <c r="A15" s="2">
        <v>2024</v>
      </c>
      <c r="B15" s="4">
        <v>45849</v>
      </c>
      <c r="C15" s="2" t="s">
        <v>39</v>
      </c>
      <c r="D15" s="2" t="s">
        <v>9</v>
      </c>
      <c r="E15" s="2">
        <v>956</v>
      </c>
      <c r="F15" s="2">
        <v>50</v>
      </c>
      <c r="G15" s="5">
        <f>+E15*F15</f>
        <v>47800</v>
      </c>
      <c r="H15" s="2" t="s">
        <v>12</v>
      </c>
      <c r="I15" s="2" t="s">
        <v>17</v>
      </c>
    </row>
    <row r="16" spans="1:9" hidden="1" x14ac:dyDescent="0.35">
      <c r="A16" s="2">
        <v>2024</v>
      </c>
      <c r="B16" s="4">
        <v>45875</v>
      </c>
      <c r="C16" s="2" t="s">
        <v>20</v>
      </c>
      <c r="D16" s="2" t="s">
        <v>11</v>
      </c>
      <c r="E16" s="2">
        <v>760</v>
      </c>
      <c r="F16" s="2">
        <v>250</v>
      </c>
      <c r="G16" s="5">
        <f t="shared" si="1"/>
        <v>190000</v>
      </c>
      <c r="H16" s="2" t="s">
        <v>44</v>
      </c>
      <c r="I16" s="2" t="s">
        <v>45</v>
      </c>
    </row>
    <row r="17" spans="1:9" hidden="1" x14ac:dyDescent="0.35">
      <c r="A17" s="2">
        <v>2024</v>
      </c>
      <c r="B17" s="4">
        <v>45877</v>
      </c>
      <c r="C17" s="2" t="s">
        <v>21</v>
      </c>
      <c r="D17" s="2" t="s">
        <v>11</v>
      </c>
      <c r="E17" s="2">
        <v>1390</v>
      </c>
      <c r="F17" s="2">
        <v>155</v>
      </c>
      <c r="G17" s="5">
        <f t="shared" ref="G17:G22" si="3">+E17*F17</f>
        <v>215450</v>
      </c>
      <c r="H17" s="2" t="s">
        <v>15</v>
      </c>
      <c r="I17" s="2" t="s">
        <v>19</v>
      </c>
    </row>
    <row r="18" spans="1:9" hidden="1" x14ac:dyDescent="0.35">
      <c r="A18" s="2">
        <v>2024</v>
      </c>
      <c r="B18" s="4">
        <v>45907</v>
      </c>
      <c r="C18" s="2" t="s">
        <v>22</v>
      </c>
      <c r="D18" s="2" t="s">
        <v>10</v>
      </c>
      <c r="E18" s="2">
        <v>3050</v>
      </c>
      <c r="F18" s="2">
        <v>3.15</v>
      </c>
      <c r="G18" s="5">
        <f t="shared" si="3"/>
        <v>9607.5</v>
      </c>
      <c r="H18" s="2" t="s">
        <v>15</v>
      </c>
      <c r="I18" s="2" t="s">
        <v>16</v>
      </c>
    </row>
    <row r="19" spans="1:9" hidden="1" x14ac:dyDescent="0.35">
      <c r="A19" s="2">
        <v>2024</v>
      </c>
      <c r="B19" s="4">
        <v>45913</v>
      </c>
      <c r="C19" s="2" t="s">
        <v>23</v>
      </c>
      <c r="D19" s="2" t="s">
        <v>9</v>
      </c>
      <c r="E19" s="2">
        <v>250</v>
      </c>
      <c r="F19" s="2">
        <v>51</v>
      </c>
      <c r="G19" s="5">
        <f t="shared" si="3"/>
        <v>12750</v>
      </c>
      <c r="H19" s="2" t="s">
        <v>12</v>
      </c>
      <c r="I19" s="2" t="s">
        <v>16</v>
      </c>
    </row>
    <row r="20" spans="1:9" hidden="1" x14ac:dyDescent="0.35">
      <c r="A20" s="2">
        <v>2024</v>
      </c>
      <c r="B20" s="4">
        <v>45944</v>
      </c>
      <c r="C20" s="2" t="s">
        <v>24</v>
      </c>
      <c r="D20" s="2" t="s">
        <v>10</v>
      </c>
      <c r="E20" s="2">
        <v>700</v>
      </c>
      <c r="F20" s="2">
        <v>3.25</v>
      </c>
      <c r="G20" s="5">
        <f t="shared" si="3"/>
        <v>2275</v>
      </c>
      <c r="H20" s="2" t="s">
        <v>12</v>
      </c>
      <c r="I20" s="2" t="s">
        <v>16</v>
      </c>
    </row>
    <row r="21" spans="1:9" hidden="1" x14ac:dyDescent="0.35">
      <c r="A21" s="2">
        <v>2024</v>
      </c>
      <c r="B21" s="4">
        <v>45954</v>
      </c>
      <c r="C21" s="2" t="s">
        <v>25</v>
      </c>
      <c r="D21" s="2" t="s">
        <v>11</v>
      </c>
      <c r="E21" s="2">
        <v>2000</v>
      </c>
      <c r="F21" s="2">
        <v>170</v>
      </c>
      <c r="G21" s="5">
        <f t="shared" si="3"/>
        <v>340000</v>
      </c>
      <c r="H21" s="2" t="s">
        <v>13</v>
      </c>
      <c r="I21" s="2" t="s">
        <v>17</v>
      </c>
    </row>
    <row r="22" spans="1:9" hidden="1" x14ac:dyDescent="0.35">
      <c r="A22" s="2">
        <v>2024</v>
      </c>
      <c r="B22" s="4">
        <v>45965</v>
      </c>
      <c r="C22" s="2" t="s">
        <v>26</v>
      </c>
      <c r="D22" s="2" t="s">
        <v>9</v>
      </c>
      <c r="E22" s="2">
        <v>870</v>
      </c>
      <c r="F22" s="2">
        <v>55</v>
      </c>
      <c r="G22" s="5">
        <f t="shared" si="3"/>
        <v>47850</v>
      </c>
      <c r="H22" s="2" t="s">
        <v>13</v>
      </c>
      <c r="I22" s="2" t="s">
        <v>18</v>
      </c>
    </row>
    <row r="23" spans="1:9" hidden="1" x14ac:dyDescent="0.35">
      <c r="A23" s="2">
        <v>2024</v>
      </c>
      <c r="B23" s="4">
        <v>45965</v>
      </c>
      <c r="C23" s="2" t="s">
        <v>27</v>
      </c>
      <c r="D23" s="2" t="s">
        <v>11</v>
      </c>
      <c r="E23" s="2">
        <v>640</v>
      </c>
      <c r="F23" s="2">
        <v>120</v>
      </c>
      <c r="G23" s="5">
        <f t="shared" ref="G23" si="4">+E23*F23</f>
        <v>76800</v>
      </c>
      <c r="H23" s="2" t="s">
        <v>15</v>
      </c>
      <c r="I23" s="2" t="s">
        <v>17</v>
      </c>
    </row>
    <row r="24" spans="1:9" hidden="1" x14ac:dyDescent="0.35">
      <c r="A24" s="2">
        <v>2024</v>
      </c>
      <c r="B24" s="4">
        <v>46016</v>
      </c>
      <c r="C24" s="2" t="s">
        <v>28</v>
      </c>
      <c r="D24" s="2" t="s">
        <v>10</v>
      </c>
      <c r="E24" s="2">
        <v>1000</v>
      </c>
      <c r="F24" s="2">
        <v>4</v>
      </c>
      <c r="G24" s="5">
        <f>+E24*F24</f>
        <v>4000</v>
      </c>
      <c r="H24" s="2" t="s">
        <v>13</v>
      </c>
      <c r="I24" s="2" t="s">
        <v>17</v>
      </c>
    </row>
    <row r="25" spans="1:9" hidden="1" x14ac:dyDescent="0.35">
      <c r="A25" s="2">
        <v>2024</v>
      </c>
      <c r="B25" s="4">
        <v>46021</v>
      </c>
      <c r="C25" s="2" t="s">
        <v>29</v>
      </c>
      <c r="D25" s="2" t="s">
        <v>11</v>
      </c>
      <c r="E25" s="2">
        <v>580</v>
      </c>
      <c r="F25" s="2">
        <v>138</v>
      </c>
      <c r="G25" s="5">
        <f>+E25*F25</f>
        <v>80040</v>
      </c>
      <c r="H25" s="2" t="s">
        <v>15</v>
      </c>
      <c r="I25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workbookViewId="0">
      <selection activeCell="F19" sqref="F19"/>
    </sheetView>
  </sheetViews>
  <sheetFormatPr defaultRowHeight="14.5" x14ac:dyDescent="0.35"/>
  <cols>
    <col min="1" max="3" width="8.7265625" style="2"/>
    <col min="4" max="4" width="9.453125" style="2" customWidth="1"/>
    <col min="5" max="5" width="8.7265625" style="2"/>
    <col min="6" max="6" width="13.1796875" style="2" bestFit="1" customWidth="1"/>
    <col min="7" max="7" width="8.7265625" style="2"/>
    <col min="8" max="8" width="10.54296875" style="2" bestFit="1" customWidth="1"/>
    <col min="9" max="16384" width="8.7265625" style="2"/>
  </cols>
  <sheetData>
    <row r="2" spans="2:8" x14ac:dyDescent="0.35">
      <c r="B2" s="6" t="s">
        <v>47</v>
      </c>
      <c r="D2" s="6" t="s">
        <v>48</v>
      </c>
      <c r="F2" s="6" t="s">
        <v>49</v>
      </c>
      <c r="H2" s="6" t="s">
        <v>50</v>
      </c>
    </row>
    <row r="3" spans="2:8" x14ac:dyDescent="0.35">
      <c r="B3" s="2">
        <v>2024</v>
      </c>
      <c r="D3" s="2" t="s">
        <v>11</v>
      </c>
      <c r="F3" s="2" t="s">
        <v>44</v>
      </c>
      <c r="H3" s="2" t="s">
        <v>45</v>
      </c>
    </row>
    <row r="4" spans="2:8" x14ac:dyDescent="0.35">
      <c r="B4" s="2">
        <v>2025</v>
      </c>
      <c r="D4" s="2" t="s">
        <v>9</v>
      </c>
      <c r="F4" s="2" t="s">
        <v>14</v>
      </c>
      <c r="H4" s="2" t="s">
        <v>18</v>
      </c>
    </row>
    <row r="5" spans="2:8" x14ac:dyDescent="0.35">
      <c r="D5" s="2" t="s">
        <v>10</v>
      </c>
      <c r="F5" s="2" t="s">
        <v>12</v>
      </c>
      <c r="H5" s="2" t="s">
        <v>16</v>
      </c>
    </row>
    <row r="6" spans="2:8" x14ac:dyDescent="0.35">
      <c r="F6" s="2" t="s">
        <v>15</v>
      </c>
      <c r="H6" s="2" t="s">
        <v>46</v>
      </c>
    </row>
    <row r="7" spans="2:8" x14ac:dyDescent="0.35">
      <c r="F7" s="2" t="s">
        <v>13</v>
      </c>
      <c r="H7" s="2" t="s">
        <v>17</v>
      </c>
    </row>
    <row r="8" spans="2:8" x14ac:dyDescent="0.35">
      <c r="H8" s="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05ED1-57A5-4605-A83B-BA26A2468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Pivot Tables</vt:lpstr>
      <vt:lpstr>YE2024</vt:lpstr>
      <vt:lpstr>List</vt:lpstr>
      <vt:lpstr>Pivot2024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Duarte, Virginia Paula</dc:creator>
  <cp:lastModifiedBy>Duarte, Virginia Paula</cp:lastModifiedBy>
  <dcterms:created xsi:type="dcterms:W3CDTF">2025-07-26T14:20:09Z</dcterms:created>
  <dcterms:modified xsi:type="dcterms:W3CDTF">2025-07-26T16:27:49Z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640371603</vt:i4>
  </property>
  <property fmtid="{D5CDD505-2E9C-101B-9397-08002B2CF9AE}" pid="3" name="_NewReviewCycle">
    <vt:lpwstr/>
  </property>
  <property fmtid="{D5CDD505-2E9C-101B-9397-08002B2CF9AE}" pid="4" name="_EmailSubject">
    <vt:lpwstr>PROJECT</vt:lpwstr>
  </property>
  <property fmtid="{D5CDD505-2E9C-101B-9397-08002B2CF9AE}" pid="5" name="_AuthorEmail">
    <vt:lpwstr>virginia.p.duarte@exxonmobil.com</vt:lpwstr>
  </property>
  <property fmtid="{D5CDD505-2E9C-101B-9397-08002B2CF9AE}" pid="6" name="_AuthorEmailDisplayName">
    <vt:lpwstr>Duarte, Virginia Paula</vt:lpwstr>
  </property>
</Properties>
</file>