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1 Line of Best Fit" sheetId="2" state="visible" r:id="rId3"/>
    <sheet name="2 Changing the Line of Best Fit" sheetId="3" state="visible" r:id="rId4"/>
    <sheet name="3 Optimal Line" sheetId="4" state="visible" r:id="rId5"/>
    <sheet name="4 Making Predic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<sst xmlns="http://schemas.openxmlformats.org/spreadsheetml/2006/main" count="65" uniqueCount="37">
  <si>
    <t xml:space="preserve">Regression Analyis: Fundamentals and Practical Applications</t>
  </si>
  <si>
    <t xml:space="preserve">Basic Regression Calculations - Blank Workbook</t>
  </si>
  <si>
    <t xml:space="preserve">Notes</t>
  </si>
  <si>
    <t xml:space="preserve">This Excel model is for educational purposes only and should not be used for any other reason.</t>
  </si>
  <si>
    <t xml:space="preserve">All content is Copyright material of CFI Education Inc.</t>
  </si>
  <si>
    <t xml:space="preserve">https://corporatefinanceinstitute.com/</t>
  </si>
  <si>
    <t xml:space="preserve">© 2019 CFI Education Inc.</t>
  </si>
  <si>
    <t xml:space="preserve">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</si>
  <si>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 xml:space="preserve">Linear Regression - Line of Best Fit</t>
  </si>
  <si>
    <t xml:space="preserve">Raw Data</t>
  </si>
  <si>
    <t xml:space="preserve">Task: Create a scatter plot and trend line</t>
  </si>
  <si>
    <t xml:space="preserve">YearsExperience</t>
  </si>
  <si>
    <t xml:space="preserve">Salary</t>
  </si>
  <si>
    <t xml:space="preserve">1) Plot Years of Experience (X) against Salary (Y) using a basic scatter chart.</t>
  </si>
  <si>
    <t xml:space="preserve">Linear Regression - Manual Calculations</t>
  </si>
  <si>
    <t xml:space="preserve">Regression</t>
  </si>
  <si>
    <t xml:space="preserve">Regression Parameters</t>
  </si>
  <si>
    <t xml:space="preserve">Regression Line</t>
  </si>
  <si>
    <t xml:space="preserve">Error</t>
  </si>
  <si>
    <t xml:space="preserve">Squared Error</t>
  </si>
  <si>
    <t xml:space="preserve">Sum of Squared Errors</t>
  </si>
  <si>
    <t xml:space="preserve">Intercept</t>
  </si>
  <si>
    <t xml:space="preserve">Slope</t>
  </si>
  <si>
    <t xml:space="preserve">Task: Manually create a line of best fit, using the example parameters</t>
  </si>
  <si>
    <t xml:space="preserve">1) Use the example parameters to construct an example line of best fit</t>
  </si>
  <si>
    <t xml:space="preserve">2) Experiment with the values of slope and intercept to see what effect it has on the sum of squared errors</t>
  </si>
  <si>
    <t xml:space="preserve">Linear Regression - Calculating Parameters using Formulas</t>
  </si>
  <si>
    <t xml:space="preserve">Helper Functions</t>
  </si>
  <si>
    <t xml:space="preserve">Mean of X</t>
  </si>
  <si>
    <t xml:space="preserve">Mean of Y</t>
  </si>
  <si>
    <t xml:space="preserve">Task: Calculate the optimal regression parameters: intercept an slope using the formulas provided</t>
  </si>
  <si>
    <t xml:space="preserve">1) Notice that the intercept and slope can both be calculated mathematically, using the above formulas.</t>
  </si>
  <si>
    <t xml:space="preserve">2) The mean of X inputs and the mean of Y outputs are used as part of the formula.</t>
  </si>
  <si>
    <t xml:space="preserve">Linear Regression - Making Predictions</t>
  </si>
  <si>
    <t xml:space="preserve">Task: See how the regression line can be used to make predictions</t>
  </si>
  <si>
    <t xml:space="preserve">1) Add new data points and see what predictions are made</t>
  </si>
  <si>
    <t xml:space="preserve">`</t>
  </si>
</sst>
</file>

<file path=xl/styles.xml><?xml version="1.0" encoding="utf-8"?>
<styleSheet xmlns="http://schemas.openxmlformats.org/spreadsheetml/2006/main">
  <numFmts count="5">
    <numFmt numFmtId="164" formatCode="General"/>
    <numFmt numFmtId="165" formatCode="#,##0"/>
    <numFmt numFmtId="166" formatCode="_-* #,##0_-;\-* #,##0_-;_-* \-??_-;_-@_-"/>
    <numFmt numFmtId="167" formatCode="_-* #,##0.00_-;\-* #,##0.00_-;_-* \-??_-;_-@_-"/>
    <numFmt numFmtId="168" formatCode="#,##0.00"/>
  </numFmts>
  <fonts count="26">
    <font>
      <sz val="11"/>
      <color rgb="FF000000"/>
      <name val="Calibri"/>
      <family val="2"/>
      <charset val="1"/>
    </font>
    <font>
      <sz val="10"/>
      <name val="Arial"/>
      <family val="0"/>
    </font>
    <font>
      <sz val="10"/>
      <name val="Arial"/>
      <family val="0"/>
    </font>
    <font>
      <sz val="10"/>
      <name val="Arial"/>
      <family val="0"/>
    </font>
    <font>
      <u val="single"/>
      <sz val="10"/>
      <color rgb="FF0563C1"/>
      <name val="Arial"/>
      <family val="2"/>
      <charset val="1"/>
    </font>
    <font>
      <sz val="11"/>
      <color rgb="FF000000"/>
      <name val="Arial"/>
      <family val="0"/>
      <charset val="1"/>
    </font>
    <font>
      <b val="true"/>
      <sz val="14"/>
      <color rgb="FF000000"/>
      <name val="Arial"/>
      <family val="0"/>
      <charset val="1"/>
    </font>
    <font>
      <b val="true"/>
      <sz val="20"/>
      <color rgb="FF0070C0"/>
      <name val="Arial"/>
      <family val="2"/>
      <charset val="1"/>
    </font>
    <font>
      <b val="true"/>
      <sz val="11"/>
      <color rgb="FF000000"/>
      <name val="Arial"/>
      <family val="0"/>
      <charset val="1"/>
    </font>
    <font>
      <sz val="12"/>
      <color rgb="FF000000"/>
      <name val="Arial"/>
      <family val="0"/>
      <charset val="1"/>
    </font>
    <font>
      <u val="single"/>
      <sz val="12"/>
      <color rgb="FF000000"/>
      <name val="Arial"/>
      <family val="0"/>
      <charset val="1"/>
    </font>
    <font>
      <sz val="11"/>
      <color rgb="FF132E57"/>
      <name val="Arial"/>
      <family val="0"/>
      <charset val="1"/>
    </font>
    <font>
      <sz val="12"/>
      <color rgb="FF132E57"/>
      <name val="Arial"/>
      <family val="0"/>
      <charset val="1"/>
    </font>
    <font>
      <b val="true"/>
      <sz val="16"/>
      <color rgb="FFFFFFFF"/>
      <name val="Calibri"/>
      <family val="2"/>
      <charset val="1"/>
    </font>
    <font>
      <sz val="16"/>
      <color rgb="FFFFFFFF"/>
      <name val="Calibri"/>
      <family val="2"/>
      <charset val="1"/>
    </font>
    <font>
      <sz val="16"/>
      <color rgb="FF000000"/>
      <name val="Calibri"/>
      <family val="2"/>
      <charset val="1"/>
    </font>
    <font>
      <b val="true"/>
      <sz val="11"/>
      <color rgb="FF000000"/>
      <name val="Calibri"/>
      <family val="2"/>
      <charset val="1"/>
    </font>
    <font>
      <b val="true"/>
      <sz val="11"/>
      <color rgb="FFFFFFFF"/>
      <name val="Calibri"/>
      <family val="2"/>
      <charset val="1"/>
    </font>
    <font>
      <sz val="10"/>
      <name val="Arial"/>
      <family val="2"/>
    </font>
    <font>
      <sz val="11"/>
      <color rgb="FF9C5700"/>
      <name val="Calibri"/>
      <family val="2"/>
      <charset val="1"/>
    </font>
    <font>
      <sz val="11"/>
      <color rgb="FF255BAC"/>
      <name val="Calibri"/>
      <family val="2"/>
      <charset val="1"/>
    </font>
    <font>
      <sz val="11"/>
      <color rgb="FF006100"/>
      <name val="Calibri"/>
      <family val="2"/>
      <charset val="1"/>
    </font>
    <font>
      <sz val="14"/>
      <color rgb="FF595959"/>
      <name val="Calibri"/>
      <family val="2"/>
    </font>
    <font>
      <sz val="9"/>
      <color rgb="FF595959"/>
      <name val="Calibri"/>
      <family val="2"/>
    </font>
    <font>
      <sz val="10"/>
      <color rgb="FF595959"/>
      <name val="Calibri"/>
      <family val="2"/>
    </font>
    <font>
      <b val="true"/>
      <sz val="11"/>
      <color rgb="FFFB7F47"/>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C6EFCE"/>
        <bgColor rgb="FFD9D9D9"/>
      </patternFill>
    </fill>
    <fill>
      <patternFill patternType="solid">
        <fgColor rgb="FF255BAC"/>
        <bgColor rgb="FF0563C1"/>
      </patternFill>
    </fill>
    <fill>
      <patternFill patternType="solid">
        <fgColor rgb="FFFFFFFF"/>
        <bgColor rgb="FFFFFFCC"/>
      </patternFill>
    </fill>
    <fill>
      <patternFill patternType="solid">
        <fgColor rgb="FFD8D8D8"/>
        <bgColor rgb="FFD9D9D9"/>
      </patternFill>
    </fill>
    <fill>
      <patternFill patternType="solid">
        <fgColor rgb="FF132E57"/>
        <bgColor rgb="FF333333"/>
      </patternFill>
    </fill>
    <fill>
      <patternFill patternType="solid">
        <fgColor rgb="FFD9D9D9"/>
        <bgColor rgb="FFD8D8D8"/>
      </patternFill>
    </fill>
    <fill>
      <patternFill patternType="solid">
        <fgColor rgb="FFBFBFBF"/>
        <bgColor rgb="FFB3B3B3"/>
      </patternFill>
    </fill>
  </fills>
  <borders count="2">
    <border diagonalUp="false" diagonalDown="false">
      <left/>
      <right/>
      <top/>
      <bottom/>
      <diagonal/>
    </border>
    <border diagonalUp="false" diagonalDown="false">
      <left/>
      <right/>
      <top/>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2" borderId="0" applyFont="true" applyBorder="false" applyAlignment="true" applyProtection="false">
      <alignment horizontal="general" vertical="bottom" textRotation="0" wrapText="false" indent="0" shrinkToFit="false"/>
    </xf>
    <xf numFmtId="164" fontId="21" fillId="3"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5" fillId="4" borderId="0" xfId="21" applyFont="false" applyBorder="false" applyAlignment="false" applyProtection="false">
      <alignment horizontal="general" vertical="bottom" textRotation="0" wrapText="false" indent="0" shrinkToFit="false"/>
      <protection locked="true" hidden="false"/>
    </xf>
    <xf numFmtId="164" fontId="5" fillId="5" borderId="0" xfId="21" applyFont="false" applyBorder="false" applyAlignment="false" applyProtection="false">
      <alignment horizontal="general" vertical="bottom" textRotation="0" wrapText="false" indent="0" shrinkToFit="false"/>
      <protection locked="true" hidden="false"/>
    </xf>
    <xf numFmtId="164" fontId="6" fillId="5" borderId="0" xfId="21" applyFont="true" applyBorder="false" applyAlignment="false" applyProtection="false">
      <alignment horizontal="general" vertical="bottom" textRotation="0" wrapText="false" indent="0" shrinkToFit="false"/>
      <protection locked="true" hidden="false"/>
    </xf>
    <xf numFmtId="164" fontId="7" fillId="5"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bottom" textRotation="0" wrapText="false" indent="0" shrinkToFit="false"/>
      <protection locked="true" hidden="false"/>
    </xf>
    <xf numFmtId="164" fontId="9" fillId="5"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1" fillId="6" borderId="0" xfId="21" applyFont="true" applyBorder="false" applyAlignment="false" applyProtection="false">
      <alignment horizontal="general" vertical="bottom" textRotation="0" wrapText="false" indent="0" shrinkToFit="false"/>
      <protection locked="true" hidden="false"/>
    </xf>
    <xf numFmtId="164" fontId="12" fillId="6" borderId="0" xfId="21" applyFont="true" applyBorder="true" applyAlignment="true" applyProtection="false">
      <alignment horizontal="left" vertical="center" textRotation="0" wrapText="true" indent="0" shrinkToFit="false"/>
      <protection locked="true" hidden="false"/>
    </xf>
    <xf numFmtId="164" fontId="13" fillId="7" borderId="0" xfId="0" applyFont="true" applyBorder="false" applyAlignment="false" applyProtection="false">
      <alignment horizontal="general" vertical="bottom" textRotation="0" wrapText="false" indent="0" shrinkToFit="false"/>
      <protection locked="true" hidden="false"/>
    </xf>
    <xf numFmtId="164" fontId="14" fillId="7" borderId="0" xfId="0" applyFont="true" applyBorder="false" applyAlignment="false" applyProtection="false">
      <alignment horizontal="general" vertical="bottom" textRotation="0" wrapText="false" indent="0" shrinkToFit="false"/>
      <protection locked="true" hidden="false"/>
    </xf>
    <xf numFmtId="164" fontId="15" fillId="7" borderId="0" xfId="0" applyFont="true" applyBorder="false" applyAlignment="false" applyProtection="false">
      <alignment horizontal="general" vertical="bottom" textRotation="0" wrapText="false" indent="0" shrinkToFit="false"/>
      <protection locked="true" hidden="false"/>
    </xf>
    <xf numFmtId="164" fontId="16"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17" fillId="4" borderId="0" xfId="0" applyFont="true" applyBorder="false" applyAlignment="false" applyProtection="false">
      <alignment horizontal="general" vertical="bottom" textRotation="0" wrapText="false" indent="0" shrinkToFit="false"/>
      <protection locked="true" hidden="false"/>
    </xf>
    <xf numFmtId="164" fontId="16"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right" vertical="bottom" textRotation="0" wrapText="false" indent="0" shrinkToFit="false"/>
      <protection locked="true" hidden="false"/>
    </xf>
    <xf numFmtId="164" fontId="0" fillId="9" borderId="0" xfId="0" applyFont="true" applyBorder="false" applyAlignment="true" applyProtection="false">
      <alignment horizontal="right" vertical="bottom" textRotation="0" wrapText="false" indent="0" shrinkToFit="false"/>
      <protection locked="true" hidden="false"/>
    </xf>
    <xf numFmtId="165" fontId="20" fillId="5" borderId="0" xfId="23" applyFont="true" applyBorder="true" applyAlignment="true" applyProtection="true">
      <alignment horizontal="general" vertical="bottom" textRotation="0" wrapText="false" indent="0" shrinkToFit="false"/>
      <protection locked="true" hidden="false"/>
    </xf>
    <xf numFmtId="166" fontId="21" fillId="3" borderId="0" xfId="24" applyFont="false" applyBorder="true" applyAlignment="true" applyProtection="true">
      <alignment horizontal="general" vertical="bottom" textRotation="0" wrapText="false" indent="0" shrinkToFit="false"/>
      <protection locked="true" hidden="false"/>
    </xf>
    <xf numFmtId="164" fontId="20" fillId="5" borderId="0" xfId="0" applyFont="true" applyBorder="false" applyAlignment="false" applyProtection="false">
      <alignment horizontal="general" vertical="bottom" textRotation="0" wrapText="false" indent="0" shrinkToFit="false"/>
      <protection locked="true" hidden="false"/>
    </xf>
    <xf numFmtId="166" fontId="0" fillId="0" borderId="0" xfId="15"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5" fontId="20" fillId="0" borderId="0" xfId="23" applyFont="true" applyBorder="true" applyAlignment="true" applyProtection="true">
      <alignment horizontal="general" vertical="bottom" textRotation="0" wrapText="false" indent="0" shrinkToFit="false"/>
      <protection locked="true" hidden="false"/>
    </xf>
    <xf numFmtId="166" fontId="20" fillId="0" borderId="0" xfId="15" applyFont="true" applyBorder="true" applyAlignment="true" applyProtection="true">
      <alignment horizontal="general" vertical="bottom" textRotation="0" wrapText="false" indent="0" shrinkToFit="false"/>
      <protection locked="true" hidden="false"/>
    </xf>
    <xf numFmtId="167" fontId="21" fillId="3" borderId="0" xfId="24" applyFont="fals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20" fillId="5" borderId="0" xfId="23" applyFont="true" applyBorder="true" applyAlignment="true" applyProtection="true">
      <alignment horizontal="general" vertical="bottom" textRotation="0" wrapText="false" indent="0" shrinkToFit="false"/>
      <protection locked="true" hidden="false"/>
    </xf>
    <xf numFmtId="166" fontId="20" fillId="5" borderId="0" xfId="23"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20" fillId="0" borderId="1" xfId="23" applyFont="true" applyBorder="true" applyAlignment="true" applyProtection="true">
      <alignment horizontal="general"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21" fillId="3" borderId="0" xfId="24" applyFont="false" applyBorder="true" applyAlignment="true" applyProtection="true">
      <alignment horizontal="general" vertical="bottom" textRotation="0" wrapText="false" indent="0" shrinkToFit="false"/>
      <protection locked="true" hidden="false"/>
    </xf>
    <xf numFmtId="165" fontId="25" fillId="5" borderId="0" xfId="23" applyFont="true" applyBorder="true" applyAlignment="true" applyProtection="tru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Hyperlink 2 2" xfId="20"/>
    <cellStyle name="Normal 2" xfId="21"/>
    <cellStyle name="Normal 2 2 2" xfId="22"/>
    <cellStyle name="Excel Built-in Neutral" xfId="23"/>
    <cellStyle name="Excel Built-in Good" xfId="24"/>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70C0"/>
      <rgbColor rgb="FFBFBFBF"/>
      <rgbColor rgb="FF808080"/>
      <rgbColor rgb="FF9999FF"/>
      <rgbColor rgb="FF993366"/>
      <rgbColor rgb="FFFFFFCC"/>
      <rgbColor rgb="FFCCFFFF"/>
      <rgbColor rgb="FF660066"/>
      <rgbColor rgb="FFFB7F47"/>
      <rgbColor rgb="FF0563C1"/>
      <rgbColor rgb="FFD8D8D8"/>
      <rgbColor rgb="FF000080"/>
      <rgbColor rgb="FFFF00FF"/>
      <rgbColor rgb="FFFFFF00"/>
      <rgbColor rgb="FF00FFFF"/>
      <rgbColor rgb="FF800080"/>
      <rgbColor rgb="FF800000"/>
      <rgbColor rgb="FF255BAC"/>
      <rgbColor rgb="FF0000FF"/>
      <rgbColor rgb="FF00CCFF"/>
      <rgbColor rgb="FFCCFFFF"/>
      <rgbColor rgb="FFC6EFCE"/>
      <rgbColor rgb="FFFFEB9C"/>
      <rgbColor rgb="FF99CCFF"/>
      <rgbColor rgb="FFFF99CC"/>
      <rgbColor rgb="FFCC99FF"/>
      <rgbColor rgb="FFD9D9D9"/>
      <rgbColor rgb="FF4472C4"/>
      <rgbColor rgb="FF33CCCC"/>
      <rgbColor rgb="FF99CC00"/>
      <rgbColor rgb="FFFFCC00"/>
      <rgbColor rgb="FFFF9900"/>
      <rgbColor rgb="FFED7D31"/>
      <rgbColor rgb="FF595959"/>
      <rgbColor rgb="FFB3B3B3"/>
      <rgbColor rgb="FF132E57"/>
      <rgbColor rgb="FF339966"/>
      <rgbColor rgb="FF003300"/>
      <rgbColor rgb="FF333300"/>
      <rgbColor rgb="FF9C5700"/>
      <rgbColor rgb="FF993366"/>
      <rgbColor rgb="FF00458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tx>
            <c:strRef>
              <c:f>'1 Line of Best Fit'!$C$5</c:f>
              <c:strCache>
                <c:ptCount val="1"/>
                <c:pt idx="0">
                  <c:v>Salary</c:v>
                </c:pt>
              </c:strCache>
            </c:strRef>
          </c:tx>
          <c:spPr>
            <a:solidFill>
              <a:srgbClr val="004586"/>
            </a:solidFill>
            <a:ln w="28800">
              <a:noFill/>
            </a:ln>
          </c:spPr>
          <c:marker>
            <c:symbol val="square"/>
            <c:size val="8"/>
            <c:spPr>
              <a:solidFill>
                <a:srgbClr val="004586"/>
              </a:solidFill>
            </c:spPr>
          </c:marker>
          <c:dLbls>
            <c:txPr>
              <a:bodyPr/>
              <a:lstStyle/>
              <a:p>
                <a:pPr>
                  <a:defRPr b="0" sz="1000" spc="-1" strike="noStrike">
                    <a:latin typeface="Arial"/>
                  </a:defRPr>
                </a:pPr>
              </a:p>
            </c:txPr>
            <c:showLegendKey val="0"/>
            <c:showVal val="0"/>
            <c:showCatName val="0"/>
            <c:showSerName val="0"/>
            <c:showPercent val="0"/>
            <c:separator> </c:separator>
            <c:showLeaderLines val="0"/>
          </c:dLbls>
          <c:trendline>
            <c:spPr>
              <a:ln>
                <a:solidFill>
                  <a:srgbClr val="004586"/>
                </a:solidFill>
              </a:ln>
            </c:spPr>
            <c:trendlineType val="linear"/>
            <c:forward val="0"/>
            <c:backward val="0"/>
            <c:dispRSqr val="0"/>
            <c:dispEq val="1"/>
          </c:trendline>
          <c:xVal>
            <c:numRef>
              <c:f>'1 Line of Best Fit'!$B$6:$B$35</c:f>
              <c:numCache>
                <c:formatCode>General</c:formatCode>
                <c:ptCount val="30"/>
                <c:pt idx="0">
                  <c:v>1.1</c:v>
                </c:pt>
                <c:pt idx="1">
                  <c:v>1.3</c:v>
                </c:pt>
                <c:pt idx="2">
                  <c:v>1.5</c:v>
                </c:pt>
                <c:pt idx="3">
                  <c:v>2</c:v>
                </c:pt>
                <c:pt idx="4">
                  <c:v>2.2</c:v>
                </c:pt>
                <c:pt idx="5">
                  <c:v>2.9</c:v>
                </c:pt>
                <c:pt idx="6">
                  <c:v>3</c:v>
                </c:pt>
                <c:pt idx="7">
                  <c:v>3.2</c:v>
                </c:pt>
                <c:pt idx="8">
                  <c:v>3.2</c:v>
                </c:pt>
                <c:pt idx="9">
                  <c:v>3.7</c:v>
                </c:pt>
                <c:pt idx="10">
                  <c:v>3.9</c:v>
                </c:pt>
                <c:pt idx="11">
                  <c:v>4</c:v>
                </c:pt>
                <c:pt idx="12">
                  <c:v>4</c:v>
                </c:pt>
                <c:pt idx="13">
                  <c:v>4.1</c:v>
                </c:pt>
                <c:pt idx="14">
                  <c:v>4.5</c:v>
                </c:pt>
                <c:pt idx="15">
                  <c:v>4.9</c:v>
                </c:pt>
                <c:pt idx="16">
                  <c:v>5.1</c:v>
                </c:pt>
                <c:pt idx="17">
                  <c:v>5.3</c:v>
                </c:pt>
                <c:pt idx="18">
                  <c:v>5.9</c:v>
                </c:pt>
                <c:pt idx="19">
                  <c:v>6</c:v>
                </c:pt>
                <c:pt idx="20">
                  <c:v>6.8</c:v>
                </c:pt>
                <c:pt idx="21">
                  <c:v>7.1</c:v>
                </c:pt>
                <c:pt idx="22">
                  <c:v>7.9</c:v>
                </c:pt>
                <c:pt idx="23">
                  <c:v>8.2</c:v>
                </c:pt>
                <c:pt idx="24">
                  <c:v>8.7</c:v>
                </c:pt>
                <c:pt idx="25">
                  <c:v>9</c:v>
                </c:pt>
                <c:pt idx="26">
                  <c:v>9.5</c:v>
                </c:pt>
                <c:pt idx="27">
                  <c:v>9.6</c:v>
                </c:pt>
                <c:pt idx="28">
                  <c:v>10.3</c:v>
                </c:pt>
                <c:pt idx="29">
                  <c:v>10.5</c:v>
                </c:pt>
              </c:numCache>
            </c:numRef>
          </c:xVal>
          <c:yVal>
            <c:numRef>
              <c:f>'1 Line of Best Fit'!$C$6:$C$35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ser>
        <c:axId val="40498185"/>
        <c:axId val="25013044"/>
      </c:scatterChart>
      <c:valAx>
        <c:axId val="40498185"/>
        <c:scaling>
          <c:orientation val="minMax"/>
        </c:scaling>
        <c:delete val="0"/>
        <c:axPos val="b"/>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25013044"/>
        <c:crosses val="autoZero"/>
        <c:crossBetween val="midCat"/>
      </c:valAx>
      <c:valAx>
        <c:axId val="25013044"/>
        <c:scaling>
          <c:orientation val="minMax"/>
        </c:scaling>
        <c:delete val="0"/>
        <c:axPos val="l"/>
        <c:majorGridlines>
          <c:spPr>
            <a:ln>
              <a:solidFill>
                <a:srgbClr val="b3b3b3"/>
              </a:solidFill>
            </a:ln>
          </c:spPr>
        </c:majorGridlines>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40498185"/>
        <c:crosses val="autoZero"/>
        <c:crossBetween val="midCat"/>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span"/>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GB" sz="1400" spc="-1" strike="noStrike">
                <a:solidFill>
                  <a:srgbClr val="595959"/>
                </a:solidFill>
                <a:latin typeface="Calibri"/>
              </a:defRPr>
            </a:pPr>
            <a:r>
              <a:rPr b="0" lang="en-GB" sz="1400" spc="-1" strike="noStrike">
                <a:solidFill>
                  <a:srgbClr val="595959"/>
                </a:solidFill>
                <a:latin typeface="Calibri"/>
              </a:rPr>
              <a:t>Regression Line</a:t>
            </a:r>
          </a:p>
        </c:rich>
      </c:tx>
      <c:overlay val="0"/>
      <c:spPr>
        <a:noFill/>
        <a:ln>
          <a:noFill/>
        </a:ln>
      </c:spPr>
    </c:title>
    <c:autoTitleDeleted val="0"/>
    <c:plotArea>
      <c:scatterChart>
        <c:scatterStyle val="lineMarker"/>
        <c:varyColors val="0"/>
        <c:ser>
          <c:idx val="0"/>
          <c:order val="0"/>
          <c:tx>
            <c:strRef>
              <c:f>'2 Changing the Line of Best Fit'!$C$5</c:f>
              <c:strCache>
                <c:ptCount val="1"/>
                <c:pt idx="0">
                  <c:v>Salary</c:v>
                </c:pt>
              </c:strCache>
            </c:strRef>
          </c:tx>
          <c:spPr>
            <a:solidFill>
              <a:srgbClr val="255bac"/>
            </a:solidFill>
            <a:ln w="19080">
              <a:noFill/>
            </a:ln>
          </c:spPr>
          <c:marker>
            <c:symbol val="circle"/>
            <c:size val="5"/>
            <c:spPr>
              <a:solidFill>
                <a:srgbClr val="255bac"/>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'2 Changing the Line of Best Fit'!$B$6:$B$35</c:f>
              <c:numCache>
                <c:formatCode>General</c:formatCode>
                <c:ptCount val="30"/>
                <c:pt idx="0">
                  <c:v>1.1</c:v>
                </c:pt>
                <c:pt idx="1">
                  <c:v>1.3</c:v>
                </c:pt>
                <c:pt idx="2">
                  <c:v>1.5</c:v>
                </c:pt>
                <c:pt idx="3">
                  <c:v>2</c:v>
                </c:pt>
                <c:pt idx="4">
                  <c:v>2.2</c:v>
                </c:pt>
                <c:pt idx="5">
                  <c:v>2.9</c:v>
                </c:pt>
                <c:pt idx="6">
                  <c:v>3</c:v>
                </c:pt>
                <c:pt idx="7">
                  <c:v>3.2</c:v>
                </c:pt>
                <c:pt idx="8">
                  <c:v>3.2</c:v>
                </c:pt>
                <c:pt idx="9">
                  <c:v>3.7</c:v>
                </c:pt>
                <c:pt idx="10">
                  <c:v>3.9</c:v>
                </c:pt>
                <c:pt idx="11">
                  <c:v>4</c:v>
                </c:pt>
                <c:pt idx="12">
                  <c:v>4</c:v>
                </c:pt>
                <c:pt idx="13">
                  <c:v>4.1</c:v>
                </c:pt>
                <c:pt idx="14">
                  <c:v>4.5</c:v>
                </c:pt>
                <c:pt idx="15">
                  <c:v>4.9</c:v>
                </c:pt>
                <c:pt idx="16">
                  <c:v>5.1</c:v>
                </c:pt>
                <c:pt idx="17">
                  <c:v>5.3</c:v>
                </c:pt>
                <c:pt idx="18">
                  <c:v>5.9</c:v>
                </c:pt>
                <c:pt idx="19">
                  <c:v>6</c:v>
                </c:pt>
                <c:pt idx="20">
                  <c:v>6.8</c:v>
                </c:pt>
                <c:pt idx="21">
                  <c:v>7.1</c:v>
                </c:pt>
                <c:pt idx="22">
                  <c:v>7.9</c:v>
                </c:pt>
                <c:pt idx="23">
                  <c:v>8.2</c:v>
                </c:pt>
                <c:pt idx="24">
                  <c:v>8.7</c:v>
                </c:pt>
                <c:pt idx="25">
                  <c:v>9</c:v>
                </c:pt>
                <c:pt idx="26">
                  <c:v>9.5</c:v>
                </c:pt>
                <c:pt idx="27">
                  <c:v>9.6</c:v>
                </c:pt>
                <c:pt idx="28">
                  <c:v>10.3</c:v>
                </c:pt>
                <c:pt idx="29">
                  <c:v>10.5</c:v>
                </c:pt>
              </c:numCache>
            </c:numRef>
          </c:xVal>
          <c:yVal>
            <c:numRef>
              <c:f>'2 Changing the Line of Best Fit'!$C$6:$C$35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ser>
        <c:ser>
          <c:idx val="1"/>
          <c:order val="1"/>
          <c:tx>
            <c:strRef>
              <c:f>'2 Changing the Line of Best Fit'!$D$5</c:f>
              <c:strCache>
                <c:ptCount val="1"/>
                <c:pt idx="0">
                  <c:v>Regression Line</c:v>
                </c:pt>
              </c:strCache>
            </c:strRef>
          </c:tx>
          <c:spPr>
            <a:solidFill>
              <a:srgbClr val="fb7f47"/>
            </a:solidFill>
            <a:ln cap="rnd" w="19080">
              <a:solidFill>
                <a:srgbClr val="fb7f47"/>
              </a:solidFill>
              <a:prstDash val="dash"/>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'2 Changing the Line of Best Fit'!$B$6:$B$35</c:f>
              <c:numCache>
                <c:formatCode>General</c:formatCode>
                <c:ptCount val="30"/>
                <c:pt idx="0">
                  <c:v>1.1</c:v>
                </c:pt>
                <c:pt idx="1">
                  <c:v>1.3</c:v>
                </c:pt>
                <c:pt idx="2">
                  <c:v>1.5</c:v>
                </c:pt>
                <c:pt idx="3">
                  <c:v>2</c:v>
                </c:pt>
                <c:pt idx="4">
                  <c:v>2.2</c:v>
                </c:pt>
                <c:pt idx="5">
                  <c:v>2.9</c:v>
                </c:pt>
                <c:pt idx="6">
                  <c:v>3</c:v>
                </c:pt>
                <c:pt idx="7">
                  <c:v>3.2</c:v>
                </c:pt>
                <c:pt idx="8">
                  <c:v>3.2</c:v>
                </c:pt>
                <c:pt idx="9">
                  <c:v>3.7</c:v>
                </c:pt>
                <c:pt idx="10">
                  <c:v>3.9</c:v>
                </c:pt>
                <c:pt idx="11">
                  <c:v>4</c:v>
                </c:pt>
                <c:pt idx="12">
                  <c:v>4</c:v>
                </c:pt>
                <c:pt idx="13">
                  <c:v>4.1</c:v>
                </c:pt>
                <c:pt idx="14">
                  <c:v>4.5</c:v>
                </c:pt>
                <c:pt idx="15">
                  <c:v>4.9</c:v>
                </c:pt>
                <c:pt idx="16">
                  <c:v>5.1</c:v>
                </c:pt>
                <c:pt idx="17">
                  <c:v>5.3</c:v>
                </c:pt>
                <c:pt idx="18">
                  <c:v>5.9</c:v>
                </c:pt>
                <c:pt idx="19">
                  <c:v>6</c:v>
                </c:pt>
                <c:pt idx="20">
                  <c:v>6.8</c:v>
                </c:pt>
                <c:pt idx="21">
                  <c:v>7.1</c:v>
                </c:pt>
                <c:pt idx="22">
                  <c:v>7.9</c:v>
                </c:pt>
                <c:pt idx="23">
                  <c:v>8.2</c:v>
                </c:pt>
                <c:pt idx="24">
                  <c:v>8.7</c:v>
                </c:pt>
                <c:pt idx="25">
                  <c:v>9</c:v>
                </c:pt>
                <c:pt idx="26">
                  <c:v>9.5</c:v>
                </c:pt>
                <c:pt idx="27">
                  <c:v>9.6</c:v>
                </c:pt>
                <c:pt idx="28">
                  <c:v>10.3</c:v>
                </c:pt>
                <c:pt idx="29">
                  <c:v>10.5</c:v>
                </c:pt>
              </c:numCache>
            </c:numRef>
          </c:xVal>
          <c:yVal>
            <c:numRef>
              <c:f>'2 Changing the Line of Best Fit'!$D$6:$D$35</c:f>
              <c:numCache>
                <c:formatCode>General</c:formatCode>
                <c:ptCount val="30"/>
                <c:pt idx="0">
                  <c:v>24900</c:v>
                </c:pt>
                <c:pt idx="1">
                  <c:v>26700</c:v>
                </c:pt>
                <c:pt idx="2">
                  <c:v>28500</c:v>
                </c:pt>
                <c:pt idx="3">
                  <c:v>33000</c:v>
                </c:pt>
                <c:pt idx="4">
                  <c:v>34800</c:v>
                </c:pt>
                <c:pt idx="5">
                  <c:v>41100</c:v>
                </c:pt>
                <c:pt idx="6">
                  <c:v>42000</c:v>
                </c:pt>
                <c:pt idx="7">
                  <c:v>43800</c:v>
                </c:pt>
                <c:pt idx="8">
                  <c:v>43800</c:v>
                </c:pt>
                <c:pt idx="9">
                  <c:v>48300</c:v>
                </c:pt>
                <c:pt idx="10">
                  <c:v>50100</c:v>
                </c:pt>
                <c:pt idx="11">
                  <c:v>51000</c:v>
                </c:pt>
                <c:pt idx="12">
                  <c:v>51000</c:v>
                </c:pt>
                <c:pt idx="13">
                  <c:v>51900</c:v>
                </c:pt>
                <c:pt idx="14">
                  <c:v>55500</c:v>
                </c:pt>
                <c:pt idx="15">
                  <c:v>59100</c:v>
                </c:pt>
                <c:pt idx="16">
                  <c:v>60900</c:v>
                </c:pt>
                <c:pt idx="17">
                  <c:v>62700</c:v>
                </c:pt>
                <c:pt idx="18">
                  <c:v>68100</c:v>
                </c:pt>
                <c:pt idx="19">
                  <c:v>69000</c:v>
                </c:pt>
                <c:pt idx="20">
                  <c:v>76200</c:v>
                </c:pt>
                <c:pt idx="21">
                  <c:v>78900</c:v>
                </c:pt>
                <c:pt idx="22">
                  <c:v>86100</c:v>
                </c:pt>
                <c:pt idx="23">
                  <c:v>88800</c:v>
                </c:pt>
                <c:pt idx="24">
                  <c:v>93300</c:v>
                </c:pt>
                <c:pt idx="25">
                  <c:v>96000</c:v>
                </c:pt>
                <c:pt idx="26">
                  <c:v>100500</c:v>
                </c:pt>
                <c:pt idx="27">
                  <c:v>101400</c:v>
                </c:pt>
                <c:pt idx="28">
                  <c:v>107700</c:v>
                </c:pt>
                <c:pt idx="29">
                  <c:v>109500</c:v>
                </c:pt>
              </c:numCache>
            </c:numRef>
          </c:yVal>
          <c:smooth val="0"/>
        </c:ser>
        <c:axId val="58591679"/>
        <c:axId val="94895430"/>
      </c:scatterChart>
      <c:valAx>
        <c:axId val="58591679"/>
        <c:scaling>
          <c:orientation val="minMax"/>
        </c:scaling>
        <c:delete val="0"/>
        <c:axPos val="b"/>
        <c:majorGridlines>
          <c:spPr>
            <a:ln w="9360">
              <a:solidFill>
                <a:srgbClr val="d9d9d9"/>
              </a:solidFill>
              <a:round/>
            </a:ln>
          </c:spPr>
        </c:majorGridlines>
        <c:title>
          <c:tx>
            <c:rich>
              <a:bodyPr rot="0"/>
              <a:lstStyle/>
              <a:p>
                <a:pPr>
                  <a:defRPr b="0" lang="en-GB" sz="1000" spc="-1" strike="noStrike">
                    <a:solidFill>
                      <a:srgbClr val="595959"/>
                    </a:solidFill>
                    <a:latin typeface="Calibri"/>
                  </a:defRPr>
                </a:pPr>
                <a:r>
                  <a:rPr b="0" lang="en-GB" sz="1000" spc="-1" strike="noStrike">
                    <a:solidFill>
                      <a:srgbClr val="595959"/>
                    </a:solidFill>
                    <a:latin typeface="Calibri"/>
                  </a:rPr>
                  <a:t>Years Experience</a:t>
                </a:r>
              </a:p>
            </c:rich>
          </c:tx>
          <c:overlay val="0"/>
          <c:spPr>
            <a:noFill/>
            <a:ln>
              <a:noFill/>
            </a:ln>
          </c:spPr>
        </c:title>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94895430"/>
        <c:crosses val="autoZero"/>
        <c:crossBetween val="midCat"/>
      </c:valAx>
      <c:valAx>
        <c:axId val="94895430"/>
        <c:scaling>
          <c:orientation val="minMax"/>
        </c:scaling>
        <c:delete val="0"/>
        <c:axPos val="l"/>
        <c:majorGridlines>
          <c:spPr>
            <a:ln w="9360">
              <a:solidFill>
                <a:srgbClr val="d9d9d9"/>
              </a:solidFill>
              <a:round/>
            </a:ln>
          </c:spPr>
        </c:majorGridlines>
        <c:title>
          <c:tx>
            <c:rich>
              <a:bodyPr rot="-5400000"/>
              <a:lstStyle/>
              <a:p>
                <a:pPr>
                  <a:defRPr b="0" lang="en-GB" sz="1000" spc="-1" strike="noStrike">
                    <a:solidFill>
                      <a:srgbClr val="595959"/>
                    </a:solidFill>
                    <a:latin typeface="Calibri"/>
                  </a:defRPr>
                </a:pPr>
                <a:r>
                  <a:rPr b="0" lang="en-GB" sz="1000" spc="-1" strike="noStrike">
                    <a:solidFill>
                      <a:srgbClr val="595959"/>
                    </a:solidFill>
                    <a:latin typeface="Calibri"/>
                  </a:rPr>
                  <a:t>Salary ($)</a:t>
                </a:r>
              </a:p>
            </c:rich>
          </c:tx>
          <c:overlay val="0"/>
          <c:spPr>
            <a:noFill/>
            <a:ln>
              <a:noFill/>
            </a:ln>
          </c:spPr>
        </c:title>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58591679"/>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GB" sz="1400" spc="-1" strike="noStrike">
                <a:solidFill>
                  <a:srgbClr val="595959"/>
                </a:solidFill>
                <a:latin typeface="Calibri"/>
              </a:defRPr>
            </a:pPr>
            <a:r>
              <a:rPr b="0" lang="en-GB" sz="1400" spc="-1" strike="noStrike">
                <a:solidFill>
                  <a:srgbClr val="595959"/>
                </a:solidFill>
                <a:latin typeface="Calibri"/>
              </a:rPr>
              <a:t>Regression Line</a:t>
            </a:r>
          </a:p>
        </c:rich>
      </c:tx>
      <c:overlay val="0"/>
      <c:spPr>
        <a:noFill/>
        <a:ln>
          <a:noFill/>
        </a:ln>
      </c:spPr>
    </c:title>
    <c:autoTitleDeleted val="0"/>
    <c:plotArea>
      <c:scatterChart>
        <c:scatterStyle val="lineMarker"/>
        <c:varyColors val="0"/>
        <c:ser>
          <c:idx val="0"/>
          <c:order val="0"/>
          <c:tx>
            <c:strRef>
              <c:f>'3 Optimal Line'!$C$5</c:f>
              <c:strCache>
                <c:ptCount val="1"/>
                <c:pt idx="0">
                  <c:v>Salary</c:v>
                </c:pt>
              </c:strCache>
            </c:strRef>
          </c:tx>
          <c:spPr>
            <a:solidFill>
              <a:srgbClr val="4472c4"/>
            </a:solidFill>
            <a:ln w="19080">
              <a:noFill/>
            </a:ln>
          </c:spPr>
          <c:marker>
            <c:symbol val="circle"/>
            <c:size val="5"/>
            <c:spPr>
              <a:solidFill>
                <a:srgbClr val="4472c4"/>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'3 Optimal Line'!$B$6:$B$35</c:f>
              <c:numCache>
                <c:formatCode>General</c:formatCode>
                <c:ptCount val="30"/>
                <c:pt idx="0">
                  <c:v>1.1</c:v>
                </c:pt>
                <c:pt idx="1">
                  <c:v>1.3</c:v>
                </c:pt>
                <c:pt idx="2">
                  <c:v>1.5</c:v>
                </c:pt>
                <c:pt idx="3">
                  <c:v>2</c:v>
                </c:pt>
                <c:pt idx="4">
                  <c:v>2.2</c:v>
                </c:pt>
                <c:pt idx="5">
                  <c:v>2.9</c:v>
                </c:pt>
                <c:pt idx="6">
                  <c:v>3</c:v>
                </c:pt>
                <c:pt idx="7">
                  <c:v>3.2</c:v>
                </c:pt>
                <c:pt idx="8">
                  <c:v>3.2</c:v>
                </c:pt>
                <c:pt idx="9">
                  <c:v>3.7</c:v>
                </c:pt>
                <c:pt idx="10">
                  <c:v>3.9</c:v>
                </c:pt>
                <c:pt idx="11">
                  <c:v>4</c:v>
                </c:pt>
                <c:pt idx="12">
                  <c:v>4</c:v>
                </c:pt>
                <c:pt idx="13">
                  <c:v>4.1</c:v>
                </c:pt>
                <c:pt idx="14">
                  <c:v>4.5</c:v>
                </c:pt>
                <c:pt idx="15">
                  <c:v>4.9</c:v>
                </c:pt>
                <c:pt idx="16">
                  <c:v>5.1</c:v>
                </c:pt>
                <c:pt idx="17">
                  <c:v>5.3</c:v>
                </c:pt>
                <c:pt idx="18">
                  <c:v>5.9</c:v>
                </c:pt>
                <c:pt idx="19">
                  <c:v>6</c:v>
                </c:pt>
                <c:pt idx="20">
                  <c:v>6.8</c:v>
                </c:pt>
                <c:pt idx="21">
                  <c:v>7.1</c:v>
                </c:pt>
                <c:pt idx="22">
                  <c:v>7.9</c:v>
                </c:pt>
                <c:pt idx="23">
                  <c:v>8.2</c:v>
                </c:pt>
                <c:pt idx="24">
                  <c:v>8.7</c:v>
                </c:pt>
                <c:pt idx="25">
                  <c:v>9</c:v>
                </c:pt>
                <c:pt idx="26">
                  <c:v>9.5</c:v>
                </c:pt>
                <c:pt idx="27">
                  <c:v>9.6</c:v>
                </c:pt>
                <c:pt idx="28">
                  <c:v>10.3</c:v>
                </c:pt>
                <c:pt idx="29">
                  <c:v>10.5</c:v>
                </c:pt>
              </c:numCache>
            </c:numRef>
          </c:xVal>
          <c:yVal>
            <c:numRef>
              <c:f>'3 Optimal Line'!$C$6:$C$35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ser>
        <c:ser>
          <c:idx val="1"/>
          <c:order val="1"/>
          <c:tx>
            <c:strRef>
              <c:f>'3 Optimal Line'!$D$5</c:f>
              <c:strCache>
                <c:ptCount val="1"/>
                <c:pt idx="0">
                  <c:v>Regression Line</c:v>
                </c:pt>
              </c:strCache>
            </c:strRef>
          </c:tx>
          <c:spPr>
            <a:solidFill>
              <a:srgbClr val="ed7d31"/>
            </a:solidFill>
            <a:ln cap="rnd" w="19080">
              <a:solidFill>
                <a:srgbClr val="ed7d31"/>
              </a:solidFill>
              <a:prstDash val="dash"/>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'3 Optimal Line'!$B$6:$B$35</c:f>
              <c:numCache>
                <c:formatCode>General</c:formatCode>
                <c:ptCount val="30"/>
                <c:pt idx="0">
                  <c:v>1.1</c:v>
                </c:pt>
                <c:pt idx="1">
                  <c:v>1.3</c:v>
                </c:pt>
                <c:pt idx="2">
                  <c:v>1.5</c:v>
                </c:pt>
                <c:pt idx="3">
                  <c:v>2</c:v>
                </c:pt>
                <c:pt idx="4">
                  <c:v>2.2</c:v>
                </c:pt>
                <c:pt idx="5">
                  <c:v>2.9</c:v>
                </c:pt>
                <c:pt idx="6">
                  <c:v>3</c:v>
                </c:pt>
                <c:pt idx="7">
                  <c:v>3.2</c:v>
                </c:pt>
                <c:pt idx="8">
                  <c:v>3.2</c:v>
                </c:pt>
                <c:pt idx="9">
                  <c:v>3.7</c:v>
                </c:pt>
                <c:pt idx="10">
                  <c:v>3.9</c:v>
                </c:pt>
                <c:pt idx="11">
                  <c:v>4</c:v>
                </c:pt>
                <c:pt idx="12">
                  <c:v>4</c:v>
                </c:pt>
                <c:pt idx="13">
                  <c:v>4.1</c:v>
                </c:pt>
                <c:pt idx="14">
                  <c:v>4.5</c:v>
                </c:pt>
                <c:pt idx="15">
                  <c:v>4.9</c:v>
                </c:pt>
                <c:pt idx="16">
                  <c:v>5.1</c:v>
                </c:pt>
                <c:pt idx="17">
                  <c:v>5.3</c:v>
                </c:pt>
                <c:pt idx="18">
                  <c:v>5.9</c:v>
                </c:pt>
                <c:pt idx="19">
                  <c:v>6</c:v>
                </c:pt>
                <c:pt idx="20">
                  <c:v>6.8</c:v>
                </c:pt>
                <c:pt idx="21">
                  <c:v>7.1</c:v>
                </c:pt>
                <c:pt idx="22">
                  <c:v>7.9</c:v>
                </c:pt>
                <c:pt idx="23">
                  <c:v>8.2</c:v>
                </c:pt>
                <c:pt idx="24">
                  <c:v>8.7</c:v>
                </c:pt>
                <c:pt idx="25">
                  <c:v>9</c:v>
                </c:pt>
                <c:pt idx="26">
                  <c:v>9.5</c:v>
                </c:pt>
                <c:pt idx="27">
                  <c:v>9.6</c:v>
                </c:pt>
                <c:pt idx="28">
                  <c:v>10.3</c:v>
                </c:pt>
                <c:pt idx="29">
                  <c:v>10.5</c:v>
                </c:pt>
              </c:numCache>
            </c:numRef>
          </c:xVal>
          <c:yVal>
            <c:numRef>
              <c:f>'3 Optimal Line'!$D$6:$D$35</c:f>
              <c:numCache>
                <c:formatCode>General</c:formatCode>
                <c:ptCount val="30"/>
                <c:pt idx="0">
                  <c:v>36187.1587522693</c:v>
                </c:pt>
                <c:pt idx="1">
                  <c:v>38077.1512165603</c:v>
                </c:pt>
                <c:pt idx="2">
                  <c:v>39967.1436808513</c:v>
                </c:pt>
                <c:pt idx="3">
                  <c:v>44692.1248415788</c:v>
                </c:pt>
                <c:pt idx="4">
                  <c:v>46582.1173058699</c:v>
                </c:pt>
                <c:pt idx="5">
                  <c:v>53197.0909308884</c:v>
                </c:pt>
                <c:pt idx="6">
                  <c:v>54142.0871630339</c:v>
                </c:pt>
                <c:pt idx="7">
                  <c:v>56032.0796273249</c:v>
                </c:pt>
                <c:pt idx="8">
                  <c:v>56032.0796273249</c:v>
                </c:pt>
                <c:pt idx="9">
                  <c:v>60757.0607880525</c:v>
                </c:pt>
                <c:pt idx="10">
                  <c:v>62647.0532523435</c:v>
                </c:pt>
                <c:pt idx="11">
                  <c:v>63592.049484489</c:v>
                </c:pt>
                <c:pt idx="12">
                  <c:v>63592.049484489</c:v>
                </c:pt>
                <c:pt idx="13">
                  <c:v>64537.0457166345</c:v>
                </c:pt>
                <c:pt idx="14">
                  <c:v>68317.0306452165</c:v>
                </c:pt>
                <c:pt idx="15">
                  <c:v>72097.0155737986</c:v>
                </c:pt>
                <c:pt idx="16">
                  <c:v>73987.0080380896</c:v>
                </c:pt>
                <c:pt idx="17">
                  <c:v>75877.0005023806</c:v>
                </c:pt>
                <c:pt idx="18">
                  <c:v>81546.9778952537</c:v>
                </c:pt>
                <c:pt idx="19">
                  <c:v>82491.9741273992</c:v>
                </c:pt>
                <c:pt idx="20">
                  <c:v>90051.9439845632</c:v>
                </c:pt>
                <c:pt idx="21">
                  <c:v>92886.9326809997</c:v>
                </c:pt>
                <c:pt idx="22">
                  <c:v>100446.902538164</c:v>
                </c:pt>
                <c:pt idx="23">
                  <c:v>103281.8912346</c:v>
                </c:pt>
                <c:pt idx="24">
                  <c:v>108006.872395328</c:v>
                </c:pt>
                <c:pt idx="25">
                  <c:v>110841.861091764</c:v>
                </c:pt>
                <c:pt idx="26">
                  <c:v>115566.842252492</c:v>
                </c:pt>
                <c:pt idx="27">
                  <c:v>116511.838484637</c:v>
                </c:pt>
                <c:pt idx="28">
                  <c:v>123126.812109656</c:v>
                </c:pt>
                <c:pt idx="29">
                  <c:v>125016.804573947</c:v>
                </c:pt>
              </c:numCache>
            </c:numRef>
          </c:yVal>
          <c:smooth val="0"/>
        </c:ser>
        <c:axId val="27746273"/>
        <c:axId val="98129067"/>
      </c:scatterChart>
      <c:valAx>
        <c:axId val="27746273"/>
        <c:scaling>
          <c:orientation val="minMax"/>
        </c:scaling>
        <c:delete val="0"/>
        <c:axPos val="b"/>
        <c:majorGridlines>
          <c:spPr>
            <a:ln w="9360">
              <a:solidFill>
                <a:srgbClr val="d9d9d9"/>
              </a:solidFill>
              <a:round/>
            </a:ln>
          </c:spPr>
        </c:majorGridlines>
        <c:title>
          <c:tx>
            <c:rich>
              <a:bodyPr rot="0"/>
              <a:lstStyle/>
              <a:p>
                <a:pPr>
                  <a:defRPr b="0" lang="en-GB" sz="1000" spc="-1" strike="noStrike">
                    <a:solidFill>
                      <a:srgbClr val="595959"/>
                    </a:solidFill>
                    <a:latin typeface="Calibri"/>
                  </a:defRPr>
                </a:pPr>
                <a:r>
                  <a:rPr b="0" lang="en-GB" sz="1000" spc="-1" strike="noStrike">
                    <a:solidFill>
                      <a:srgbClr val="595959"/>
                    </a:solidFill>
                    <a:latin typeface="Calibri"/>
                  </a:rPr>
                  <a:t>Years Experience</a:t>
                </a:r>
              </a:p>
            </c:rich>
          </c:tx>
          <c:overlay val="0"/>
          <c:spPr>
            <a:noFill/>
            <a:ln>
              <a:noFill/>
            </a:ln>
          </c:spPr>
        </c:title>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98129067"/>
        <c:crosses val="autoZero"/>
        <c:crossBetween val="midCat"/>
      </c:valAx>
      <c:valAx>
        <c:axId val="98129067"/>
        <c:scaling>
          <c:orientation val="minMax"/>
        </c:scaling>
        <c:delete val="0"/>
        <c:axPos val="l"/>
        <c:majorGridlines>
          <c:spPr>
            <a:ln w="9360">
              <a:solidFill>
                <a:srgbClr val="d9d9d9"/>
              </a:solidFill>
              <a:round/>
            </a:ln>
          </c:spPr>
        </c:majorGridlines>
        <c:title>
          <c:tx>
            <c:rich>
              <a:bodyPr rot="-5400000"/>
              <a:lstStyle/>
              <a:p>
                <a:pPr>
                  <a:defRPr b="0" lang="en-GB" sz="1000" spc="-1" strike="noStrike">
                    <a:solidFill>
                      <a:srgbClr val="595959"/>
                    </a:solidFill>
                    <a:latin typeface="Calibri"/>
                  </a:defRPr>
                </a:pPr>
                <a:r>
                  <a:rPr b="0" lang="en-GB" sz="1000" spc="-1" strike="noStrike">
                    <a:solidFill>
                      <a:srgbClr val="595959"/>
                    </a:solidFill>
                    <a:latin typeface="Calibri"/>
                  </a:rPr>
                  <a:t>Salary ($)</a:t>
                </a:r>
              </a:p>
            </c:rich>
          </c:tx>
          <c:overlay val="0"/>
          <c:spPr>
            <a:noFill/>
            <a:ln>
              <a:noFill/>
            </a:ln>
          </c:spPr>
        </c:title>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27746273"/>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GB" sz="1400" spc="-1" strike="noStrike">
                <a:solidFill>
                  <a:srgbClr val="595959"/>
                </a:solidFill>
                <a:latin typeface="Calibri"/>
              </a:defRPr>
            </a:pPr>
            <a:r>
              <a:rPr b="0" lang="en-GB" sz="1400" spc="-1" strike="noStrike">
                <a:solidFill>
                  <a:srgbClr val="595959"/>
                </a:solidFill>
                <a:latin typeface="Calibri"/>
              </a:rPr>
              <a:t>Regression Line</a:t>
            </a:r>
          </a:p>
        </c:rich>
      </c:tx>
      <c:overlay val="0"/>
      <c:spPr>
        <a:noFill/>
        <a:ln>
          <a:noFill/>
        </a:ln>
      </c:spPr>
    </c:title>
    <c:autoTitleDeleted val="0"/>
    <c:plotArea>
      <c:scatterChart>
        <c:scatterStyle val="lineMarker"/>
        <c:varyColors val="0"/>
        <c:ser>
          <c:idx val="0"/>
          <c:order val="0"/>
          <c:tx>
            <c:strRef>
              <c:f>'4 Making Predictions'!$C$5</c:f>
              <c:strCache>
                <c:ptCount val="1"/>
                <c:pt idx="0">
                  <c:v>Salary</c:v>
                </c:pt>
              </c:strCache>
            </c:strRef>
          </c:tx>
          <c:spPr>
            <a:solidFill>
              <a:srgbClr val="255bac"/>
            </a:solidFill>
            <a:ln w="19080">
              <a:noFill/>
            </a:ln>
          </c:spPr>
          <c:marker>
            <c:symbol val="circle"/>
            <c:size val="5"/>
            <c:spPr>
              <a:solidFill>
                <a:srgbClr val="255bac"/>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'4 Making Predictions'!$B$6:$B$35</c:f>
              <c:numCache>
                <c:formatCode>General</c:formatCode>
                <c:ptCount val="30"/>
                <c:pt idx="0">
                  <c:v>1.1</c:v>
                </c:pt>
                <c:pt idx="1">
                  <c:v>1.3</c:v>
                </c:pt>
                <c:pt idx="2">
                  <c:v>1.5</c:v>
                </c:pt>
                <c:pt idx="3">
                  <c:v>2</c:v>
                </c:pt>
                <c:pt idx="4">
                  <c:v>2.2</c:v>
                </c:pt>
                <c:pt idx="5">
                  <c:v>2.9</c:v>
                </c:pt>
                <c:pt idx="6">
                  <c:v>3</c:v>
                </c:pt>
                <c:pt idx="7">
                  <c:v>3.2</c:v>
                </c:pt>
                <c:pt idx="8">
                  <c:v>3.2</c:v>
                </c:pt>
                <c:pt idx="9">
                  <c:v>3.7</c:v>
                </c:pt>
                <c:pt idx="10">
                  <c:v>3.9</c:v>
                </c:pt>
                <c:pt idx="11">
                  <c:v>4</c:v>
                </c:pt>
                <c:pt idx="12">
                  <c:v>4</c:v>
                </c:pt>
                <c:pt idx="13">
                  <c:v>4.1</c:v>
                </c:pt>
                <c:pt idx="14">
                  <c:v>4.5</c:v>
                </c:pt>
                <c:pt idx="15">
                  <c:v>4.9</c:v>
                </c:pt>
                <c:pt idx="16">
                  <c:v>5.1</c:v>
                </c:pt>
                <c:pt idx="17">
                  <c:v>5.3</c:v>
                </c:pt>
                <c:pt idx="18">
                  <c:v>5.9</c:v>
                </c:pt>
                <c:pt idx="19">
                  <c:v>6</c:v>
                </c:pt>
                <c:pt idx="20">
                  <c:v>6.8</c:v>
                </c:pt>
                <c:pt idx="21">
                  <c:v>7.1</c:v>
                </c:pt>
                <c:pt idx="22">
                  <c:v>7.9</c:v>
                </c:pt>
                <c:pt idx="23">
                  <c:v>8.2</c:v>
                </c:pt>
                <c:pt idx="24">
                  <c:v>8.7</c:v>
                </c:pt>
                <c:pt idx="25">
                  <c:v>9</c:v>
                </c:pt>
                <c:pt idx="26">
                  <c:v>9.5</c:v>
                </c:pt>
                <c:pt idx="27">
                  <c:v>9.6</c:v>
                </c:pt>
                <c:pt idx="28">
                  <c:v>10.3</c:v>
                </c:pt>
                <c:pt idx="29">
                  <c:v>10.5</c:v>
                </c:pt>
              </c:numCache>
            </c:numRef>
          </c:xVal>
          <c:yVal>
            <c:numRef>
              <c:f>'4 Making Predictions'!$C$6:$C$35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ser>
        <c:ser>
          <c:idx val="1"/>
          <c:order val="1"/>
          <c:tx>
            <c:strRef>
              <c:f>'4 Making Predictions'!$D$5</c:f>
              <c:strCache>
                <c:ptCount val="1"/>
                <c:pt idx="0">
                  <c:v>Regression Line</c:v>
                </c:pt>
              </c:strCache>
            </c:strRef>
          </c:tx>
          <c:spPr>
            <a:solidFill>
              <a:srgbClr val="fb7f47"/>
            </a:solidFill>
            <a:ln cap="rnd" w="19080">
              <a:solidFill>
                <a:srgbClr val="fb7f47"/>
              </a:solidFill>
              <a:prstDash val="dash"/>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'4 Making Predictions'!$B$6:$B$35</c:f>
              <c:numCache>
                <c:formatCode>General</c:formatCode>
                <c:ptCount val="30"/>
                <c:pt idx="0">
                  <c:v>1.1</c:v>
                </c:pt>
                <c:pt idx="1">
                  <c:v>1.3</c:v>
                </c:pt>
                <c:pt idx="2">
                  <c:v>1.5</c:v>
                </c:pt>
                <c:pt idx="3">
                  <c:v>2</c:v>
                </c:pt>
                <c:pt idx="4">
                  <c:v>2.2</c:v>
                </c:pt>
                <c:pt idx="5">
                  <c:v>2.9</c:v>
                </c:pt>
                <c:pt idx="6">
                  <c:v>3</c:v>
                </c:pt>
                <c:pt idx="7">
                  <c:v>3.2</c:v>
                </c:pt>
                <c:pt idx="8">
                  <c:v>3.2</c:v>
                </c:pt>
                <c:pt idx="9">
                  <c:v>3.7</c:v>
                </c:pt>
                <c:pt idx="10">
                  <c:v>3.9</c:v>
                </c:pt>
                <c:pt idx="11">
                  <c:v>4</c:v>
                </c:pt>
                <c:pt idx="12">
                  <c:v>4</c:v>
                </c:pt>
                <c:pt idx="13">
                  <c:v>4.1</c:v>
                </c:pt>
                <c:pt idx="14">
                  <c:v>4.5</c:v>
                </c:pt>
                <c:pt idx="15">
                  <c:v>4.9</c:v>
                </c:pt>
                <c:pt idx="16">
                  <c:v>5.1</c:v>
                </c:pt>
                <c:pt idx="17">
                  <c:v>5.3</c:v>
                </c:pt>
                <c:pt idx="18">
                  <c:v>5.9</c:v>
                </c:pt>
                <c:pt idx="19">
                  <c:v>6</c:v>
                </c:pt>
                <c:pt idx="20">
                  <c:v>6.8</c:v>
                </c:pt>
                <c:pt idx="21">
                  <c:v>7.1</c:v>
                </c:pt>
                <c:pt idx="22">
                  <c:v>7.9</c:v>
                </c:pt>
                <c:pt idx="23">
                  <c:v>8.2</c:v>
                </c:pt>
                <c:pt idx="24">
                  <c:v>8.7</c:v>
                </c:pt>
                <c:pt idx="25">
                  <c:v>9</c:v>
                </c:pt>
                <c:pt idx="26">
                  <c:v>9.5</c:v>
                </c:pt>
                <c:pt idx="27">
                  <c:v>9.6</c:v>
                </c:pt>
                <c:pt idx="28">
                  <c:v>10.3</c:v>
                </c:pt>
                <c:pt idx="29">
                  <c:v>10.5</c:v>
                </c:pt>
              </c:numCache>
            </c:numRef>
          </c:xVal>
          <c:yVal>
            <c:numRef>
              <c:f>'4 Making Predictions'!$D$6:$D$35</c:f>
              <c:numCache>
                <c:formatCode>General</c:formatCode>
                <c:ptCount val="30"/>
                <c:pt idx="0">
                  <c:v>36187.1587522693</c:v>
                </c:pt>
                <c:pt idx="1">
                  <c:v>38077.1512165603</c:v>
                </c:pt>
                <c:pt idx="2">
                  <c:v>39967.1436808513</c:v>
                </c:pt>
                <c:pt idx="3">
                  <c:v>44692.1248415788</c:v>
                </c:pt>
                <c:pt idx="4">
                  <c:v>46582.1173058699</c:v>
                </c:pt>
                <c:pt idx="5">
                  <c:v>53197.0909308884</c:v>
                </c:pt>
                <c:pt idx="6">
                  <c:v>54142.0871630339</c:v>
                </c:pt>
                <c:pt idx="7">
                  <c:v>56032.0796273249</c:v>
                </c:pt>
                <c:pt idx="8">
                  <c:v>56032.0796273249</c:v>
                </c:pt>
                <c:pt idx="9">
                  <c:v>60757.0607880525</c:v>
                </c:pt>
                <c:pt idx="10">
                  <c:v>62647.0532523435</c:v>
                </c:pt>
                <c:pt idx="11">
                  <c:v>63592.049484489</c:v>
                </c:pt>
                <c:pt idx="12">
                  <c:v>63592.049484489</c:v>
                </c:pt>
                <c:pt idx="13">
                  <c:v>64537.0457166345</c:v>
                </c:pt>
                <c:pt idx="14">
                  <c:v>68317.0306452165</c:v>
                </c:pt>
                <c:pt idx="15">
                  <c:v>72097.0155737986</c:v>
                </c:pt>
                <c:pt idx="16">
                  <c:v>73987.0080380896</c:v>
                </c:pt>
                <c:pt idx="17">
                  <c:v>75877.0005023806</c:v>
                </c:pt>
                <c:pt idx="18">
                  <c:v>81546.9778952537</c:v>
                </c:pt>
                <c:pt idx="19">
                  <c:v>82491.9741273992</c:v>
                </c:pt>
                <c:pt idx="20">
                  <c:v>90051.9439845632</c:v>
                </c:pt>
                <c:pt idx="21">
                  <c:v>92886.9326809997</c:v>
                </c:pt>
                <c:pt idx="22">
                  <c:v>100446.902538164</c:v>
                </c:pt>
                <c:pt idx="23">
                  <c:v>103281.8912346</c:v>
                </c:pt>
                <c:pt idx="24">
                  <c:v>108006.872395328</c:v>
                </c:pt>
                <c:pt idx="25">
                  <c:v>110841.861091764</c:v>
                </c:pt>
                <c:pt idx="26">
                  <c:v>115566.842252492</c:v>
                </c:pt>
                <c:pt idx="27">
                  <c:v>116511.838484637</c:v>
                </c:pt>
                <c:pt idx="28">
                  <c:v>123126.812109656</c:v>
                </c:pt>
                <c:pt idx="29">
                  <c:v>125016.804573947</c:v>
                </c:pt>
              </c:numCache>
            </c:numRef>
          </c:yVal>
          <c:smooth val="0"/>
        </c:ser>
        <c:ser>
          <c:idx val="2"/>
          <c:order val="2"/>
          <c:tx>
            <c:strRef>
              <c:f>"Predicted Points"</c:f>
              <c:strCache>
                <c:ptCount val="1"/>
                <c:pt idx="0">
                  <c:v>Predicted Points</c:v>
                </c:pt>
              </c:strCache>
            </c:strRef>
          </c:tx>
          <c:spPr>
            <a:solidFill>
              <a:srgbClr val="fb7f47"/>
            </a:solidFill>
            <a:ln w="19080">
              <a:noFill/>
            </a:ln>
          </c:spPr>
          <c:marker>
            <c:symbol val="circle"/>
            <c:size val="8"/>
            <c:spPr>
              <a:solidFill>
                <a:srgbClr val="fb7f47"/>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'4 Making Predictions'!$B$36:$B$40</c:f>
              <c:numCache>
                <c:formatCode>General</c:formatCode>
                <c:ptCount val="5"/>
              </c:numCache>
            </c:numRef>
          </c:xVal>
          <c:yVal>
            <c:numRef>
              <c:f>'4 Making Predictions'!$C$36:$C$40</c:f>
              <c:numCache>
                <c:formatCode>General</c:formatCode>
                <c:ptCount val="5"/>
                <c:pt idx="0">
                  <c:v>25792.2001986687</c:v>
                </c:pt>
                <c:pt idx="1">
                  <c:v>25792.2001986687</c:v>
                </c:pt>
                <c:pt idx="2">
                  <c:v>25792.2001986687</c:v>
                </c:pt>
                <c:pt idx="3">
                  <c:v>25792.2001986687</c:v>
                </c:pt>
                <c:pt idx="4">
                  <c:v>25792.2001986687</c:v>
                </c:pt>
              </c:numCache>
            </c:numRef>
          </c:yVal>
          <c:smooth val="0"/>
        </c:ser>
        <c:axId val="77757362"/>
        <c:axId val="29012533"/>
      </c:scatterChart>
      <c:valAx>
        <c:axId val="77757362"/>
        <c:scaling>
          <c:orientation val="minMax"/>
        </c:scaling>
        <c:delete val="0"/>
        <c:axPos val="b"/>
        <c:majorGridlines>
          <c:spPr>
            <a:ln w="9360">
              <a:solidFill>
                <a:srgbClr val="d9d9d9"/>
              </a:solidFill>
              <a:round/>
            </a:ln>
          </c:spPr>
        </c:majorGridlines>
        <c:title>
          <c:tx>
            <c:rich>
              <a:bodyPr rot="0"/>
              <a:lstStyle/>
              <a:p>
                <a:pPr>
                  <a:defRPr b="0" lang="en-GB" sz="1000" spc="-1" strike="noStrike">
                    <a:solidFill>
                      <a:srgbClr val="595959"/>
                    </a:solidFill>
                    <a:latin typeface="Calibri"/>
                  </a:defRPr>
                </a:pPr>
                <a:r>
                  <a:rPr b="0" lang="en-GB" sz="1000" spc="-1" strike="noStrike">
                    <a:solidFill>
                      <a:srgbClr val="595959"/>
                    </a:solidFill>
                    <a:latin typeface="Calibri"/>
                  </a:rPr>
                  <a:t>Years Experience</a:t>
                </a:r>
              </a:p>
            </c:rich>
          </c:tx>
          <c:overlay val="0"/>
          <c:spPr>
            <a:noFill/>
            <a:ln>
              <a:noFill/>
            </a:ln>
          </c:spPr>
        </c:title>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29012533"/>
        <c:crosses val="autoZero"/>
        <c:crossBetween val="midCat"/>
      </c:valAx>
      <c:valAx>
        <c:axId val="29012533"/>
        <c:scaling>
          <c:orientation val="minMax"/>
        </c:scaling>
        <c:delete val="0"/>
        <c:axPos val="l"/>
        <c:majorGridlines>
          <c:spPr>
            <a:ln w="9360">
              <a:solidFill>
                <a:srgbClr val="d9d9d9"/>
              </a:solidFill>
              <a:round/>
            </a:ln>
          </c:spPr>
        </c:majorGridlines>
        <c:title>
          <c:tx>
            <c:rich>
              <a:bodyPr rot="-5400000"/>
              <a:lstStyle/>
              <a:p>
                <a:pPr>
                  <a:defRPr b="0" lang="en-GB" sz="1000" spc="-1" strike="noStrike">
                    <a:solidFill>
                      <a:srgbClr val="595959"/>
                    </a:solidFill>
                    <a:latin typeface="Calibri"/>
                  </a:defRPr>
                </a:pPr>
                <a:r>
                  <a:rPr b="0" lang="en-GB" sz="1000" spc="-1" strike="noStrike">
                    <a:solidFill>
                      <a:srgbClr val="595959"/>
                    </a:solidFill>
                    <a:latin typeface="Calibri"/>
                  </a:rPr>
                  <a:t>Salary ($)</a:t>
                </a:r>
              </a:p>
            </c:rich>
          </c:tx>
          <c:overlay val="0"/>
          <c:spPr>
            <a:noFill/>
            <a:ln>
              <a:noFill/>
            </a:ln>
          </c:spPr>
        </c:title>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77757362"/>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3.xml.rels><?xml version="1.0" encoding="UTF-8"?>
<Relationships xmlns="http://schemas.openxmlformats.org/package/2006/relationships"><Relationship Id="rId1" Type="http://schemas.openxmlformats.org/officeDocument/2006/relationships/chart" Target="../charts/chart2.xml"/>
</Relationships>
</file>

<file path=xl/drawings/_rels/drawing4.xml.rels><?xml version="1.0" encoding="UTF-8"?>
<Relationships xmlns="http://schemas.openxmlformats.org/package/2006/relationships"><Relationship Id="rId1" Type="http://schemas.openxmlformats.org/officeDocument/2006/relationships/chart" Target="../charts/chart3.xml"/>
</Relationships>
</file>

<file path=xl/drawings/_rels/drawing5.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740880</xdr:colOff>
      <xdr:row>4</xdr:row>
      <xdr:rowOff>150120</xdr:rowOff>
    </xdr:from>
    <xdr:to>
      <xdr:col>4</xdr:col>
      <xdr:colOff>31320</xdr:colOff>
      <xdr:row>12</xdr:row>
      <xdr:rowOff>82080</xdr:rowOff>
    </xdr:to>
    <xdr:pic>
      <xdr:nvPicPr>
        <xdr:cNvPr id="0" name="Google Shape;246;p51" descr="Business Intelligence &amp; Data Analyst (BIDA)™ Certification | LinkedIn"/>
        <xdr:cNvPicPr/>
      </xdr:nvPicPr>
      <xdr:blipFill>
        <a:blip r:embed="rId1"/>
        <a:stretch/>
      </xdr:blipFill>
      <xdr:spPr>
        <a:xfrm>
          <a:off x="1071000" y="835920"/>
          <a:ext cx="1969920" cy="13035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36360</xdr:colOff>
      <xdr:row>4</xdr:row>
      <xdr:rowOff>31320</xdr:rowOff>
    </xdr:from>
    <xdr:to>
      <xdr:col>14</xdr:col>
      <xdr:colOff>1103760</xdr:colOff>
      <xdr:row>34</xdr:row>
      <xdr:rowOff>57600</xdr:rowOff>
    </xdr:to>
    <xdr:graphicFrame>
      <xdr:nvGraphicFramePr>
        <xdr:cNvPr id="1" name=""/>
        <xdr:cNvGraphicFramePr/>
      </xdr:nvGraphicFramePr>
      <xdr:xfrm>
        <a:off x="2128680" y="629280"/>
        <a:ext cx="9706320" cy="5741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350640</xdr:colOff>
      <xdr:row>12</xdr:row>
      <xdr:rowOff>163800</xdr:rowOff>
    </xdr:from>
    <xdr:to>
      <xdr:col>16</xdr:col>
      <xdr:colOff>677880</xdr:colOff>
      <xdr:row>30</xdr:row>
      <xdr:rowOff>11160</xdr:rowOff>
    </xdr:to>
    <xdr:graphicFrame>
      <xdr:nvGraphicFramePr>
        <xdr:cNvPr id="2" name="Chart 1"/>
        <xdr:cNvGraphicFramePr/>
      </xdr:nvGraphicFramePr>
      <xdr:xfrm>
        <a:off x="8462520" y="2285640"/>
        <a:ext cx="7255080" cy="3276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3960</xdr:colOff>
      <xdr:row>12</xdr:row>
      <xdr:rowOff>68760</xdr:rowOff>
    </xdr:from>
    <xdr:to>
      <xdr:col>16</xdr:col>
      <xdr:colOff>685440</xdr:colOff>
      <xdr:row>29</xdr:row>
      <xdr:rowOff>99000</xdr:rowOff>
    </xdr:to>
    <xdr:graphicFrame>
      <xdr:nvGraphicFramePr>
        <xdr:cNvPr id="3" name="Chart 1"/>
        <xdr:cNvGraphicFramePr/>
      </xdr:nvGraphicFramePr>
      <xdr:xfrm>
        <a:off x="8828280" y="2190600"/>
        <a:ext cx="7466400" cy="3268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3960</xdr:colOff>
      <xdr:row>12</xdr:row>
      <xdr:rowOff>68760</xdr:rowOff>
    </xdr:from>
    <xdr:to>
      <xdr:col>16</xdr:col>
      <xdr:colOff>685440</xdr:colOff>
      <xdr:row>29</xdr:row>
      <xdr:rowOff>99000</xdr:rowOff>
    </xdr:to>
    <xdr:graphicFrame>
      <xdr:nvGraphicFramePr>
        <xdr:cNvPr id="4" name="Chart 1"/>
        <xdr:cNvGraphicFramePr/>
      </xdr:nvGraphicFramePr>
      <xdr:xfrm>
        <a:off x="8649360" y="2190600"/>
        <a:ext cx="7466400" cy="3268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orporatefinanceinstitute.com/"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43" colorId="64" zoomScale="100" zoomScaleNormal="100" zoomScalePageLayoutView="100" workbookViewId="0">
      <selection pane="topLeft" activeCell="M20" activeCellId="0" sqref="M20"/>
    </sheetView>
  </sheetViews>
  <sheetFormatPr defaultColWidth="14.4296875" defaultRowHeight="15" zeroHeight="false" outlineLevelRow="0" outlineLevelCol="0"/>
  <cols>
    <col collapsed="false" customWidth="true" hidden="false" outlineLevel="0" max="1" min="1" style="1" width="3.71"/>
    <col collapsed="false" customWidth="true" hidden="false" outlineLevel="0" max="2" min="2" style="1" width="12.28"/>
    <col collapsed="false" customWidth="true" hidden="false" outlineLevel="0" max="3" min="3" style="1" width="5.57"/>
    <col collapsed="false" customWidth="true" hidden="false" outlineLevel="0" max="17" min="4" style="1" width="12.28"/>
    <col collapsed="false" customWidth="true" hidden="false" outlineLevel="0" max="18" min="18" style="1" width="4.57"/>
    <col collapsed="false" customWidth="true" hidden="false" outlineLevel="0" max="26" min="19" style="1" width="12.28"/>
    <col collapsed="false" customWidth="false" hidden="false" outlineLevel="0" max="1024" min="27" style="1" width="14.43"/>
  </cols>
  <sheetData>
    <row r="1" customFormat="false" ht="13.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3.5"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3.5" hidden="false" customHeight="tru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3.5" hidden="false" customHeight="true" outlineLevel="0" collapsed="false">
      <c r="A4" s="2"/>
      <c r="B4" s="3"/>
      <c r="C4" s="3"/>
      <c r="D4" s="3"/>
      <c r="E4" s="3"/>
      <c r="F4" s="3"/>
      <c r="G4" s="3"/>
      <c r="H4" s="3"/>
      <c r="I4" s="3"/>
      <c r="J4" s="3"/>
      <c r="K4" s="3"/>
      <c r="L4" s="3"/>
      <c r="M4" s="3"/>
      <c r="N4" s="3"/>
      <c r="O4" s="3"/>
      <c r="P4" s="3"/>
      <c r="Q4" s="3"/>
      <c r="R4" s="2"/>
      <c r="S4" s="2"/>
      <c r="T4" s="2"/>
      <c r="U4" s="2"/>
      <c r="V4" s="2"/>
      <c r="W4" s="2"/>
      <c r="X4" s="2"/>
      <c r="Y4" s="2"/>
      <c r="Z4" s="2"/>
    </row>
    <row r="5" customFormat="false" ht="13.5" hidden="false" customHeight="true" outlineLevel="0" collapsed="false">
      <c r="A5" s="2"/>
      <c r="B5" s="3"/>
      <c r="C5" s="3"/>
      <c r="D5" s="3"/>
      <c r="E5" s="3"/>
      <c r="F5" s="3"/>
      <c r="G5" s="3"/>
      <c r="H5" s="3"/>
      <c r="I5" s="3"/>
      <c r="J5" s="3"/>
      <c r="K5" s="3"/>
      <c r="L5" s="3"/>
      <c r="M5" s="3"/>
      <c r="N5" s="3"/>
      <c r="O5" s="3"/>
      <c r="P5" s="3"/>
      <c r="Q5" s="3"/>
      <c r="R5" s="2"/>
      <c r="S5" s="2"/>
      <c r="T5" s="2"/>
      <c r="U5" s="2"/>
      <c r="V5" s="2"/>
      <c r="W5" s="2"/>
      <c r="X5" s="2"/>
      <c r="Y5" s="2"/>
      <c r="Z5" s="2"/>
    </row>
    <row r="6" customFormat="false" ht="13.5" hidden="false" customHeight="true" outlineLevel="0" collapsed="false">
      <c r="A6" s="2"/>
      <c r="B6" s="3"/>
      <c r="C6" s="3"/>
      <c r="D6" s="3"/>
      <c r="E6" s="3"/>
      <c r="F6" s="3"/>
      <c r="G6" s="3"/>
      <c r="H6" s="3"/>
      <c r="I6" s="3"/>
      <c r="J6" s="3"/>
      <c r="K6" s="3"/>
      <c r="L6" s="3"/>
      <c r="M6" s="3"/>
      <c r="N6" s="3"/>
      <c r="O6" s="3"/>
      <c r="P6" s="3"/>
      <c r="Q6" s="3"/>
      <c r="R6" s="2"/>
      <c r="S6" s="2"/>
      <c r="T6" s="2"/>
      <c r="U6" s="2"/>
      <c r="V6" s="2"/>
      <c r="W6" s="2"/>
      <c r="X6" s="2"/>
      <c r="Y6" s="2"/>
      <c r="Z6" s="2"/>
    </row>
    <row r="7" customFormat="false" ht="13.5" hidden="false" customHeight="true" outlineLevel="0" collapsed="false">
      <c r="A7" s="2"/>
      <c r="B7" s="3"/>
      <c r="C7" s="3"/>
      <c r="D7" s="3"/>
      <c r="E7" s="3"/>
      <c r="F7" s="3"/>
      <c r="G7" s="3"/>
      <c r="H7" s="3"/>
      <c r="I7" s="3"/>
      <c r="J7" s="3"/>
      <c r="K7" s="3"/>
      <c r="L7" s="3"/>
      <c r="M7" s="3"/>
      <c r="N7" s="3"/>
      <c r="O7" s="3"/>
      <c r="P7" s="3"/>
      <c r="Q7" s="3"/>
      <c r="R7" s="2"/>
      <c r="S7" s="2"/>
      <c r="T7" s="2"/>
      <c r="U7" s="2"/>
      <c r="V7" s="2"/>
      <c r="W7" s="2"/>
      <c r="X7" s="2"/>
      <c r="Y7" s="2"/>
      <c r="Z7" s="2"/>
    </row>
    <row r="8" customFormat="false" ht="13.5" hidden="false" customHeight="true" outlineLevel="0" collapsed="false">
      <c r="A8" s="2"/>
      <c r="B8" s="3"/>
      <c r="C8" s="3"/>
      <c r="D8" s="3"/>
      <c r="E8" s="3"/>
      <c r="F8" s="3"/>
      <c r="G8" s="3"/>
      <c r="H8" s="3"/>
      <c r="I8" s="3"/>
      <c r="J8" s="3"/>
      <c r="K8" s="3"/>
      <c r="L8" s="3"/>
      <c r="M8" s="3"/>
      <c r="N8" s="3"/>
      <c r="O8" s="3"/>
      <c r="P8" s="3"/>
      <c r="Q8" s="3"/>
      <c r="R8" s="2"/>
      <c r="S8" s="2"/>
      <c r="T8" s="2"/>
      <c r="U8" s="2"/>
      <c r="V8" s="2"/>
      <c r="W8" s="2"/>
      <c r="X8" s="2"/>
      <c r="Y8" s="2"/>
      <c r="Z8" s="2"/>
    </row>
    <row r="9" customFormat="false" ht="13.5" hidden="false" customHeight="true" outlineLevel="0" collapsed="false">
      <c r="A9" s="2"/>
      <c r="B9" s="3"/>
      <c r="C9" s="3"/>
      <c r="D9" s="3"/>
      <c r="E9" s="3"/>
      <c r="F9" s="3"/>
      <c r="G9" s="3"/>
      <c r="H9" s="3"/>
      <c r="I9" s="3"/>
      <c r="J9" s="3"/>
      <c r="K9" s="3"/>
      <c r="L9" s="3"/>
      <c r="M9" s="3"/>
      <c r="N9" s="3"/>
      <c r="O9" s="3"/>
      <c r="P9" s="3"/>
      <c r="Q9" s="3"/>
      <c r="R9" s="2"/>
      <c r="S9" s="2"/>
      <c r="T9" s="2"/>
      <c r="U9" s="2"/>
      <c r="V9" s="2"/>
      <c r="W9" s="2"/>
      <c r="X9" s="2"/>
      <c r="Y9" s="2"/>
      <c r="Z9" s="2"/>
    </row>
    <row r="10" customFormat="false" ht="13.5" hidden="false" customHeight="true" outlineLevel="0" collapsed="false">
      <c r="A10" s="2"/>
      <c r="B10" s="3"/>
      <c r="C10" s="3"/>
      <c r="D10" s="3"/>
      <c r="E10" s="3"/>
      <c r="F10" s="3"/>
      <c r="G10" s="3"/>
      <c r="H10" s="3"/>
      <c r="I10" s="3"/>
      <c r="J10" s="3"/>
      <c r="K10" s="3"/>
      <c r="L10" s="3"/>
      <c r="M10" s="3"/>
      <c r="N10" s="3"/>
      <c r="O10" s="3"/>
      <c r="P10" s="3"/>
      <c r="Q10" s="3"/>
      <c r="R10" s="2"/>
      <c r="S10" s="2"/>
      <c r="T10" s="2"/>
      <c r="U10" s="2"/>
      <c r="V10" s="2"/>
      <c r="W10" s="2"/>
      <c r="X10" s="2"/>
      <c r="Y10" s="2"/>
      <c r="Z10" s="2"/>
    </row>
    <row r="11" customFormat="false" ht="13.5" hidden="false" customHeight="true" outlineLevel="0" collapsed="false">
      <c r="A11" s="2"/>
      <c r="B11" s="3"/>
      <c r="C11" s="3"/>
      <c r="D11" s="3"/>
      <c r="E11" s="3"/>
      <c r="F11" s="3"/>
      <c r="G11" s="3"/>
      <c r="H11" s="3"/>
      <c r="I11" s="3"/>
      <c r="J11" s="3"/>
      <c r="K11" s="3"/>
      <c r="L11" s="3"/>
      <c r="M11" s="3"/>
      <c r="N11" s="3"/>
      <c r="O11" s="3"/>
      <c r="P11" s="3"/>
      <c r="Q11" s="3"/>
      <c r="R11" s="2"/>
      <c r="S11" s="2"/>
      <c r="T11" s="2"/>
      <c r="U11" s="2"/>
      <c r="V11" s="2"/>
      <c r="W11" s="2"/>
      <c r="X11" s="2"/>
      <c r="Y11" s="2"/>
      <c r="Z11" s="2"/>
    </row>
    <row r="12" customFormat="false" ht="13.5" hidden="false" customHeight="true" outlineLevel="0" collapsed="false">
      <c r="A12" s="2"/>
      <c r="B12" s="3"/>
      <c r="C12" s="3"/>
      <c r="D12" s="3"/>
      <c r="E12" s="3"/>
      <c r="F12" s="3"/>
      <c r="G12" s="3"/>
      <c r="H12" s="3"/>
      <c r="I12" s="3"/>
      <c r="J12" s="3"/>
      <c r="K12" s="3"/>
      <c r="L12" s="3"/>
      <c r="M12" s="3"/>
      <c r="N12" s="3"/>
      <c r="O12" s="3"/>
      <c r="P12" s="3"/>
      <c r="Q12" s="3"/>
      <c r="R12" s="2"/>
      <c r="S12" s="2"/>
      <c r="T12" s="2"/>
      <c r="U12" s="2"/>
      <c r="V12" s="2"/>
      <c r="W12" s="2"/>
      <c r="X12" s="2"/>
      <c r="Y12" s="2"/>
      <c r="Z12" s="2"/>
    </row>
    <row r="13" customFormat="false" ht="13.5" hidden="false" customHeight="true" outlineLevel="0" collapsed="false">
      <c r="A13" s="2"/>
      <c r="B13" s="3"/>
      <c r="C13" s="3"/>
      <c r="D13" s="3"/>
      <c r="E13" s="3"/>
      <c r="F13" s="3"/>
      <c r="G13" s="3"/>
      <c r="H13" s="3"/>
      <c r="I13" s="3"/>
      <c r="J13" s="3"/>
      <c r="K13" s="3"/>
      <c r="L13" s="3"/>
      <c r="M13" s="3"/>
      <c r="N13" s="3"/>
      <c r="O13" s="3"/>
      <c r="P13" s="3"/>
      <c r="Q13" s="3"/>
      <c r="R13" s="2"/>
      <c r="S13" s="2"/>
      <c r="T13" s="2"/>
      <c r="U13" s="2"/>
      <c r="V13" s="2"/>
      <c r="W13" s="2"/>
      <c r="X13" s="2"/>
      <c r="Y13" s="2"/>
      <c r="Z13" s="2"/>
    </row>
    <row r="14" customFormat="false" ht="13.5" hidden="false" customHeight="true" outlineLevel="0" collapsed="false">
      <c r="A14" s="2"/>
      <c r="B14" s="3"/>
      <c r="C14" s="3"/>
      <c r="D14" s="3"/>
      <c r="E14" s="3"/>
      <c r="F14" s="3"/>
      <c r="G14" s="3"/>
      <c r="H14" s="3"/>
      <c r="I14" s="3"/>
      <c r="J14" s="3"/>
      <c r="K14" s="3"/>
      <c r="L14" s="3"/>
      <c r="M14" s="3"/>
      <c r="N14" s="3"/>
      <c r="O14" s="3"/>
      <c r="P14" s="3"/>
      <c r="Q14" s="3"/>
      <c r="R14" s="2"/>
      <c r="S14" s="2"/>
      <c r="T14" s="2"/>
      <c r="U14" s="2"/>
      <c r="V14" s="2"/>
      <c r="W14" s="2"/>
      <c r="X14" s="2"/>
      <c r="Y14" s="2"/>
      <c r="Z14" s="2"/>
    </row>
    <row r="15" customFormat="false" ht="13.5" hidden="false" customHeight="true" outlineLevel="0" collapsed="false">
      <c r="A15" s="2"/>
      <c r="B15" s="3"/>
      <c r="C15" s="3"/>
      <c r="D15" s="3"/>
      <c r="E15" s="3"/>
      <c r="F15" s="3"/>
      <c r="G15" s="3"/>
      <c r="H15" s="3"/>
      <c r="I15" s="3"/>
      <c r="J15" s="3"/>
      <c r="K15" s="3"/>
      <c r="L15" s="3"/>
      <c r="M15" s="3"/>
      <c r="N15" s="3"/>
      <c r="O15" s="3"/>
      <c r="P15" s="3"/>
      <c r="Q15" s="3"/>
      <c r="R15" s="2"/>
      <c r="S15" s="2"/>
      <c r="T15" s="2"/>
      <c r="U15" s="2"/>
      <c r="V15" s="2"/>
      <c r="W15" s="2"/>
      <c r="X15" s="2"/>
      <c r="Y15" s="2"/>
      <c r="Z15" s="2"/>
    </row>
    <row r="16" customFormat="false" ht="13.5" hidden="false" customHeight="true" outlineLevel="0" collapsed="false">
      <c r="A16" s="2"/>
      <c r="B16" s="3"/>
      <c r="C16" s="3"/>
      <c r="D16" s="3"/>
      <c r="E16" s="3"/>
      <c r="F16" s="3"/>
      <c r="G16" s="3"/>
      <c r="H16" s="3"/>
      <c r="I16" s="3"/>
      <c r="J16" s="3"/>
      <c r="K16" s="3"/>
      <c r="L16" s="3"/>
      <c r="M16" s="3"/>
      <c r="N16" s="3"/>
      <c r="O16" s="3"/>
      <c r="P16" s="3"/>
      <c r="Q16" s="3"/>
      <c r="R16" s="2"/>
      <c r="S16" s="2"/>
      <c r="T16" s="2"/>
      <c r="U16" s="2"/>
      <c r="V16" s="2"/>
      <c r="W16" s="2"/>
      <c r="X16" s="2"/>
      <c r="Y16" s="2"/>
      <c r="Z16" s="2"/>
    </row>
    <row r="17" customFormat="false" ht="13.5" hidden="false" customHeight="true" outlineLevel="0" collapsed="false">
      <c r="A17" s="2"/>
      <c r="B17" s="3"/>
      <c r="C17" s="3"/>
      <c r="D17" s="3"/>
      <c r="E17" s="3"/>
      <c r="F17" s="3"/>
      <c r="G17" s="3"/>
      <c r="H17" s="3"/>
      <c r="I17" s="3"/>
      <c r="J17" s="3"/>
      <c r="K17" s="3"/>
      <c r="L17" s="3"/>
      <c r="M17" s="3"/>
      <c r="N17" s="3"/>
      <c r="O17" s="3"/>
      <c r="P17" s="3"/>
      <c r="Q17" s="3"/>
      <c r="R17" s="2"/>
      <c r="S17" s="2"/>
      <c r="T17" s="2"/>
      <c r="U17" s="2"/>
      <c r="V17" s="2"/>
      <c r="W17" s="2"/>
      <c r="X17" s="2"/>
      <c r="Y17" s="2"/>
      <c r="Z17" s="2"/>
    </row>
    <row r="18" customFormat="false" ht="18.95" hidden="false" customHeight="true" outlineLevel="0" collapsed="false">
      <c r="A18" s="2"/>
      <c r="B18" s="3"/>
      <c r="C18" s="4" t="s">
        <v>0</v>
      </c>
      <c r="D18" s="3"/>
      <c r="E18" s="3"/>
      <c r="F18" s="3"/>
      <c r="G18" s="3"/>
      <c r="H18" s="3"/>
      <c r="I18" s="3"/>
      <c r="J18" s="3"/>
      <c r="K18" s="3"/>
      <c r="L18" s="3"/>
      <c r="M18" s="3"/>
      <c r="N18" s="3"/>
      <c r="O18" s="3"/>
      <c r="P18" s="3"/>
      <c r="Q18" s="3"/>
      <c r="R18" s="2"/>
      <c r="S18" s="2"/>
      <c r="T18" s="2"/>
      <c r="U18" s="2"/>
      <c r="V18" s="2"/>
      <c r="W18" s="2"/>
      <c r="X18" s="2"/>
      <c r="Y18" s="2"/>
      <c r="Z18" s="2"/>
    </row>
    <row r="19" customFormat="false" ht="29.45" hidden="false" customHeight="true" outlineLevel="0" collapsed="false">
      <c r="A19" s="2"/>
      <c r="B19" s="3"/>
      <c r="C19" s="5" t="s">
        <v>1</v>
      </c>
      <c r="D19" s="3"/>
      <c r="E19" s="3"/>
      <c r="F19" s="3"/>
      <c r="G19" s="3"/>
      <c r="H19" s="3"/>
      <c r="I19" s="3"/>
      <c r="J19" s="3"/>
      <c r="K19" s="3"/>
      <c r="L19" s="3"/>
      <c r="M19" s="3"/>
      <c r="N19" s="3"/>
      <c r="O19" s="3"/>
      <c r="P19" s="3"/>
      <c r="Q19" s="3"/>
      <c r="R19" s="2"/>
      <c r="S19" s="2"/>
      <c r="T19" s="2"/>
      <c r="U19" s="2"/>
      <c r="V19" s="2"/>
      <c r="W19" s="2"/>
      <c r="X19" s="2"/>
      <c r="Y19" s="2"/>
      <c r="Z19" s="2"/>
    </row>
    <row r="20" customFormat="false" ht="13.5" hidden="false" customHeight="true" outlineLevel="0" collapsed="false">
      <c r="A20" s="2"/>
      <c r="B20" s="3"/>
      <c r="C20" s="6"/>
      <c r="D20" s="3"/>
      <c r="E20" s="3"/>
      <c r="F20" s="3"/>
      <c r="G20" s="3"/>
      <c r="H20" s="3"/>
      <c r="I20" s="3"/>
      <c r="J20" s="3"/>
      <c r="K20" s="3"/>
      <c r="L20" s="3"/>
      <c r="M20" s="3"/>
      <c r="N20" s="3"/>
      <c r="O20" s="3"/>
      <c r="P20" s="3"/>
      <c r="Q20" s="3"/>
      <c r="R20" s="2"/>
      <c r="S20" s="2"/>
      <c r="T20" s="2"/>
      <c r="U20" s="2"/>
      <c r="V20" s="2"/>
      <c r="W20" s="2"/>
      <c r="X20" s="2"/>
      <c r="Y20" s="2"/>
      <c r="Z20" s="2"/>
    </row>
    <row r="21" customFormat="false" ht="13.5" hidden="false" customHeight="true" outlineLevel="0" collapsed="false">
      <c r="A21" s="2"/>
      <c r="B21" s="3"/>
      <c r="C21" s="3"/>
      <c r="D21" s="3"/>
      <c r="E21" s="3"/>
      <c r="F21" s="3"/>
      <c r="G21" s="3"/>
      <c r="H21" s="3"/>
      <c r="I21" s="3"/>
      <c r="J21" s="3"/>
      <c r="K21" s="3"/>
      <c r="L21" s="3"/>
      <c r="M21" s="3"/>
      <c r="N21" s="3"/>
      <c r="O21" s="3"/>
      <c r="P21" s="3"/>
      <c r="Q21" s="3"/>
      <c r="R21" s="2"/>
      <c r="S21" s="2"/>
      <c r="T21" s="2"/>
      <c r="U21" s="2"/>
      <c r="V21" s="2"/>
      <c r="W21" s="2"/>
      <c r="X21" s="2"/>
      <c r="Y21" s="2"/>
      <c r="Z21" s="2"/>
    </row>
    <row r="22" customFormat="false" ht="13.5" hidden="false" customHeight="true" outlineLevel="0" collapsed="false">
      <c r="A22" s="2"/>
      <c r="B22" s="3"/>
      <c r="C22" s="3"/>
      <c r="D22" s="3"/>
      <c r="E22" s="3"/>
      <c r="F22" s="3"/>
      <c r="G22" s="3"/>
      <c r="H22" s="3"/>
      <c r="I22" s="3"/>
      <c r="J22" s="3"/>
      <c r="K22" s="3"/>
      <c r="L22" s="3"/>
      <c r="M22" s="3"/>
      <c r="N22" s="3"/>
      <c r="O22" s="3"/>
      <c r="P22" s="3"/>
      <c r="Q22" s="3"/>
      <c r="R22" s="2"/>
      <c r="S22" s="2"/>
      <c r="T22" s="2"/>
      <c r="U22" s="2"/>
      <c r="V22" s="2"/>
      <c r="W22" s="2"/>
      <c r="X22" s="2"/>
      <c r="Y22" s="2"/>
      <c r="Z22" s="2"/>
    </row>
    <row r="23" customFormat="false" ht="13.5" hidden="false" customHeight="true" outlineLevel="0" collapsed="false">
      <c r="A23" s="2"/>
      <c r="B23" s="3"/>
      <c r="C23" s="3"/>
      <c r="D23" s="3"/>
      <c r="E23" s="3"/>
      <c r="F23" s="3"/>
      <c r="G23" s="3"/>
      <c r="H23" s="3"/>
      <c r="I23" s="3"/>
      <c r="J23" s="3"/>
      <c r="K23" s="3"/>
      <c r="L23" s="3"/>
      <c r="M23" s="3"/>
      <c r="N23" s="3"/>
      <c r="O23" s="3"/>
      <c r="P23" s="3"/>
      <c r="Q23" s="3"/>
      <c r="R23" s="2"/>
      <c r="S23" s="2"/>
      <c r="T23" s="2"/>
      <c r="U23" s="2"/>
      <c r="V23" s="2"/>
      <c r="W23" s="2"/>
      <c r="X23" s="2"/>
      <c r="Y23" s="2"/>
      <c r="Z23" s="2"/>
    </row>
    <row r="24" customFormat="false" ht="13.5" hidden="false" customHeight="true" outlineLevel="0" collapsed="false">
      <c r="A24" s="2"/>
      <c r="B24" s="3"/>
      <c r="C24" s="3"/>
      <c r="D24" s="3"/>
      <c r="E24" s="3"/>
      <c r="F24" s="3"/>
      <c r="G24" s="3"/>
      <c r="H24" s="3"/>
      <c r="I24" s="3"/>
      <c r="J24" s="3"/>
      <c r="K24" s="3"/>
      <c r="L24" s="3"/>
      <c r="M24" s="3"/>
      <c r="N24" s="3"/>
      <c r="O24" s="3"/>
      <c r="P24" s="3"/>
      <c r="Q24" s="3"/>
      <c r="R24" s="2"/>
      <c r="S24" s="2"/>
      <c r="T24" s="2"/>
      <c r="U24" s="2"/>
      <c r="V24" s="2"/>
      <c r="W24" s="2"/>
      <c r="X24" s="2"/>
      <c r="Y24" s="2"/>
      <c r="Z24" s="2"/>
    </row>
    <row r="25" customFormat="false" ht="13.5" hidden="false" customHeight="true" outlineLevel="0" collapsed="false">
      <c r="A25" s="2"/>
      <c r="B25" s="3"/>
      <c r="C25" s="3"/>
      <c r="D25" s="3"/>
      <c r="E25" s="3"/>
      <c r="F25" s="3"/>
      <c r="G25" s="3"/>
      <c r="H25" s="3"/>
      <c r="I25" s="3"/>
      <c r="J25" s="3"/>
      <c r="K25" s="3"/>
      <c r="L25" s="3"/>
      <c r="M25" s="3"/>
      <c r="N25" s="3"/>
      <c r="O25" s="3"/>
      <c r="P25" s="3"/>
      <c r="Q25" s="3"/>
      <c r="R25" s="2"/>
      <c r="S25" s="2"/>
      <c r="T25" s="2"/>
      <c r="U25" s="2"/>
      <c r="V25" s="2"/>
      <c r="W25" s="2"/>
      <c r="X25" s="2"/>
      <c r="Y25" s="2"/>
      <c r="Z25" s="2"/>
    </row>
    <row r="26" customFormat="false" ht="13.5" hidden="false" customHeight="true" outlineLevel="0" collapsed="false">
      <c r="A26" s="2"/>
      <c r="B26" s="3"/>
      <c r="C26" s="7" t="s">
        <v>2</v>
      </c>
      <c r="D26" s="3"/>
      <c r="E26" s="3"/>
      <c r="F26" s="3"/>
      <c r="G26" s="3"/>
      <c r="H26" s="3"/>
      <c r="I26" s="3"/>
      <c r="J26" s="3"/>
      <c r="K26" s="3"/>
      <c r="L26" s="3"/>
      <c r="M26" s="3"/>
      <c r="N26" s="3"/>
      <c r="O26" s="3"/>
      <c r="P26" s="3"/>
      <c r="Q26" s="3"/>
      <c r="R26" s="2"/>
      <c r="S26" s="2"/>
      <c r="T26" s="2"/>
      <c r="U26" s="2"/>
      <c r="V26" s="2"/>
      <c r="W26" s="2"/>
      <c r="X26" s="2"/>
      <c r="Y26" s="2"/>
      <c r="Z26" s="2"/>
    </row>
    <row r="27" customFormat="false" ht="13.5" hidden="false" customHeight="true" outlineLevel="0" collapsed="false">
      <c r="A27" s="2"/>
      <c r="B27" s="3"/>
      <c r="C27" s="7" t="s">
        <v>3</v>
      </c>
      <c r="D27" s="3"/>
      <c r="E27" s="3"/>
      <c r="F27" s="3"/>
      <c r="G27" s="3"/>
      <c r="H27" s="3"/>
      <c r="I27" s="3"/>
      <c r="J27" s="3"/>
      <c r="K27" s="3"/>
      <c r="L27" s="3"/>
      <c r="M27" s="3"/>
      <c r="N27" s="3"/>
      <c r="O27" s="3"/>
      <c r="P27" s="3"/>
      <c r="Q27" s="3"/>
      <c r="R27" s="2"/>
      <c r="S27" s="2"/>
      <c r="T27" s="2"/>
      <c r="U27" s="2"/>
      <c r="V27" s="2"/>
      <c r="W27" s="2"/>
      <c r="X27" s="2"/>
      <c r="Y27" s="2"/>
      <c r="Z27" s="2"/>
    </row>
    <row r="28" customFormat="false" ht="13.5" hidden="false" customHeight="true" outlineLevel="0" collapsed="false">
      <c r="A28" s="2"/>
      <c r="B28" s="3"/>
      <c r="C28" s="7" t="s">
        <v>4</v>
      </c>
      <c r="D28" s="3"/>
      <c r="E28" s="3"/>
      <c r="F28" s="3"/>
      <c r="G28" s="3"/>
      <c r="H28" s="3"/>
      <c r="I28" s="3"/>
      <c r="J28" s="3"/>
      <c r="K28" s="3"/>
      <c r="L28" s="3"/>
      <c r="M28" s="3"/>
      <c r="N28" s="3"/>
      <c r="O28" s="3"/>
      <c r="P28" s="3"/>
      <c r="Q28" s="3"/>
      <c r="R28" s="2"/>
      <c r="S28" s="2"/>
      <c r="T28" s="2"/>
      <c r="U28" s="2"/>
      <c r="V28" s="2"/>
      <c r="W28" s="2"/>
      <c r="X28" s="2"/>
      <c r="Y28" s="2"/>
      <c r="Z28" s="2"/>
    </row>
    <row r="29" customFormat="false" ht="13.5" hidden="false" customHeight="true" outlineLevel="0" collapsed="false">
      <c r="A29" s="2"/>
      <c r="B29" s="3"/>
      <c r="C29" s="3"/>
      <c r="D29" s="3"/>
      <c r="E29" s="3"/>
      <c r="F29" s="3"/>
      <c r="G29" s="3"/>
      <c r="H29" s="3"/>
      <c r="I29" s="3"/>
      <c r="J29" s="3"/>
      <c r="K29" s="3"/>
      <c r="L29" s="3"/>
      <c r="M29" s="3"/>
      <c r="N29" s="3"/>
      <c r="O29" s="3"/>
      <c r="P29" s="3"/>
      <c r="Q29" s="3"/>
      <c r="R29" s="2"/>
      <c r="S29" s="2"/>
      <c r="T29" s="2"/>
      <c r="U29" s="2"/>
      <c r="V29" s="2"/>
      <c r="W29" s="2"/>
      <c r="X29" s="2"/>
      <c r="Y29" s="2"/>
      <c r="Z29" s="2"/>
    </row>
    <row r="30" customFormat="false" ht="13.5" hidden="false" customHeight="true" outlineLevel="0" collapsed="false">
      <c r="A30" s="2"/>
      <c r="B30" s="3"/>
      <c r="C30" s="8" t="s">
        <v>5</v>
      </c>
      <c r="D30" s="3"/>
      <c r="E30" s="3"/>
      <c r="F30" s="3"/>
      <c r="G30" s="3"/>
      <c r="H30" s="3"/>
      <c r="I30" s="3"/>
      <c r="J30" s="3"/>
      <c r="K30" s="3"/>
      <c r="L30" s="3"/>
      <c r="M30" s="3"/>
      <c r="N30" s="3"/>
      <c r="O30" s="3"/>
      <c r="P30" s="3"/>
      <c r="Q30" s="3"/>
      <c r="R30" s="2"/>
      <c r="S30" s="2"/>
      <c r="T30" s="2"/>
      <c r="U30" s="2"/>
      <c r="V30" s="2"/>
      <c r="W30" s="2"/>
      <c r="X30" s="2"/>
      <c r="Y30" s="2"/>
      <c r="Z30" s="2"/>
    </row>
    <row r="31" customFormat="false" ht="13.5" hidden="false" customHeight="true" outlineLevel="0" collapsed="false">
      <c r="A31" s="2"/>
      <c r="B31" s="3"/>
      <c r="C31" s="3"/>
      <c r="D31" s="3"/>
      <c r="E31" s="3"/>
      <c r="F31" s="3"/>
      <c r="G31" s="3"/>
      <c r="H31" s="3"/>
      <c r="I31" s="3"/>
      <c r="J31" s="3"/>
      <c r="K31" s="3"/>
      <c r="L31" s="3"/>
      <c r="M31" s="3"/>
      <c r="N31" s="3"/>
      <c r="O31" s="3"/>
      <c r="P31" s="3"/>
      <c r="Q31" s="3"/>
      <c r="R31" s="2"/>
      <c r="S31" s="2"/>
      <c r="T31" s="2"/>
      <c r="U31" s="2"/>
      <c r="V31" s="2"/>
      <c r="W31" s="2"/>
      <c r="X31" s="2"/>
      <c r="Y31" s="2"/>
      <c r="Z31" s="2"/>
    </row>
    <row r="32" customFormat="false" ht="13.5" hidden="false" customHeight="true" outlineLevel="0" collapsed="false">
      <c r="A32" s="2"/>
      <c r="B32" s="3"/>
      <c r="C32" s="3"/>
      <c r="D32" s="3"/>
      <c r="E32" s="3"/>
      <c r="F32" s="3"/>
      <c r="G32" s="3"/>
      <c r="H32" s="3"/>
      <c r="I32" s="3"/>
      <c r="J32" s="3"/>
      <c r="K32" s="3"/>
      <c r="L32" s="3"/>
      <c r="M32" s="3"/>
      <c r="N32" s="3"/>
      <c r="O32" s="3"/>
      <c r="P32" s="3"/>
      <c r="Q32" s="3"/>
      <c r="R32" s="2"/>
      <c r="S32" s="2"/>
      <c r="T32" s="2"/>
      <c r="U32" s="2"/>
      <c r="V32" s="2"/>
      <c r="W32" s="2"/>
      <c r="X32" s="2"/>
      <c r="Y32" s="2"/>
      <c r="Z32" s="2"/>
    </row>
    <row r="33" customFormat="false" ht="13.5" hidden="false" customHeight="true" outlineLevel="0" collapsed="false">
      <c r="A33" s="2"/>
      <c r="B33" s="3"/>
      <c r="C33" s="3"/>
      <c r="D33" s="3"/>
      <c r="E33" s="3"/>
      <c r="F33" s="3"/>
      <c r="G33" s="3"/>
      <c r="H33" s="3"/>
      <c r="I33" s="3"/>
      <c r="J33" s="3"/>
      <c r="K33" s="3"/>
      <c r="L33" s="3"/>
      <c r="M33" s="3"/>
      <c r="N33" s="3"/>
      <c r="O33" s="3"/>
      <c r="P33" s="3"/>
      <c r="Q33" s="3"/>
      <c r="R33" s="2"/>
      <c r="S33" s="2"/>
      <c r="T33" s="2"/>
      <c r="U33" s="2"/>
      <c r="V33" s="2"/>
      <c r="W33" s="2"/>
      <c r="X33" s="2"/>
      <c r="Y33" s="2"/>
      <c r="Z33" s="2"/>
    </row>
    <row r="34" customFormat="false" ht="13.5" hidden="false" customHeight="true" outlineLevel="0" collapsed="false">
      <c r="A34" s="2"/>
      <c r="B34" s="3"/>
      <c r="C34" s="9" t="s">
        <v>6</v>
      </c>
      <c r="D34" s="9"/>
      <c r="E34" s="9"/>
      <c r="F34" s="9"/>
      <c r="G34" s="9"/>
      <c r="H34" s="9"/>
      <c r="I34" s="9"/>
      <c r="J34" s="9"/>
      <c r="K34" s="9"/>
      <c r="L34" s="9"/>
      <c r="M34" s="9"/>
      <c r="N34" s="9"/>
      <c r="O34" s="9"/>
      <c r="P34" s="9"/>
      <c r="Q34" s="3"/>
      <c r="R34" s="2"/>
      <c r="S34" s="2"/>
      <c r="T34" s="2"/>
      <c r="U34" s="2"/>
      <c r="V34" s="2"/>
      <c r="W34" s="2"/>
      <c r="X34" s="2"/>
      <c r="Y34" s="2"/>
      <c r="Z34" s="2"/>
    </row>
    <row r="35" customFormat="false" ht="13.5" hidden="false" customHeight="true" outlineLevel="0" collapsed="false">
      <c r="A35" s="2"/>
      <c r="B35" s="3"/>
      <c r="C35" s="10" t="s">
        <v>7</v>
      </c>
      <c r="D35" s="10"/>
      <c r="E35" s="10"/>
      <c r="F35" s="10"/>
      <c r="G35" s="10"/>
      <c r="H35" s="10"/>
      <c r="I35" s="10"/>
      <c r="J35" s="10"/>
      <c r="K35" s="10"/>
      <c r="L35" s="10"/>
      <c r="M35" s="10"/>
      <c r="N35" s="10"/>
      <c r="O35" s="10"/>
      <c r="P35" s="10"/>
      <c r="Q35" s="3"/>
      <c r="R35" s="2"/>
      <c r="S35" s="2"/>
      <c r="T35" s="2"/>
      <c r="U35" s="2"/>
      <c r="V35" s="2"/>
      <c r="W35" s="2"/>
      <c r="X35" s="2"/>
      <c r="Y35" s="2"/>
      <c r="Z35" s="2"/>
    </row>
    <row r="36" customFormat="false" ht="13.5" hidden="false" customHeight="true" outlineLevel="0" collapsed="false">
      <c r="A36" s="2"/>
      <c r="B36" s="3"/>
      <c r="C36" s="10"/>
      <c r="D36" s="10"/>
      <c r="E36" s="10"/>
      <c r="F36" s="10"/>
      <c r="G36" s="10"/>
      <c r="H36" s="10"/>
      <c r="I36" s="10"/>
      <c r="J36" s="10"/>
      <c r="K36" s="10"/>
      <c r="L36" s="10"/>
      <c r="M36" s="10"/>
      <c r="N36" s="10"/>
      <c r="O36" s="10"/>
      <c r="P36" s="10"/>
      <c r="Q36" s="3"/>
      <c r="R36" s="2"/>
      <c r="S36" s="2"/>
      <c r="T36" s="2"/>
      <c r="U36" s="2"/>
      <c r="V36" s="2"/>
      <c r="W36" s="2"/>
      <c r="X36" s="2"/>
      <c r="Y36" s="2"/>
      <c r="Z36" s="2"/>
    </row>
    <row r="37" customFormat="false" ht="13.5" hidden="false" customHeight="true" outlineLevel="0" collapsed="false">
      <c r="A37" s="2"/>
      <c r="B37" s="3"/>
      <c r="C37" s="10"/>
      <c r="D37" s="10"/>
      <c r="E37" s="10"/>
      <c r="F37" s="10"/>
      <c r="G37" s="10"/>
      <c r="H37" s="10"/>
      <c r="I37" s="10"/>
      <c r="J37" s="10"/>
      <c r="K37" s="10"/>
      <c r="L37" s="10"/>
      <c r="M37" s="10"/>
      <c r="N37" s="10"/>
      <c r="O37" s="10"/>
      <c r="P37" s="10"/>
      <c r="Q37" s="3"/>
      <c r="R37" s="2"/>
      <c r="S37" s="2"/>
      <c r="T37" s="2"/>
      <c r="U37" s="2"/>
      <c r="V37" s="2"/>
      <c r="W37" s="2"/>
      <c r="X37" s="2"/>
      <c r="Y37" s="2"/>
      <c r="Z37" s="2"/>
    </row>
    <row r="38" customFormat="false" ht="13.5" hidden="false" customHeight="true" outlineLevel="0" collapsed="false">
      <c r="A38" s="2"/>
      <c r="B38" s="3"/>
      <c r="C38" s="10"/>
      <c r="D38" s="10"/>
      <c r="E38" s="10"/>
      <c r="F38" s="10"/>
      <c r="G38" s="10"/>
      <c r="H38" s="10"/>
      <c r="I38" s="10"/>
      <c r="J38" s="10"/>
      <c r="K38" s="10"/>
      <c r="L38" s="10"/>
      <c r="M38" s="10"/>
      <c r="N38" s="10"/>
      <c r="O38" s="10"/>
      <c r="P38" s="10"/>
      <c r="Q38" s="3"/>
      <c r="R38" s="2"/>
      <c r="S38" s="2"/>
      <c r="T38" s="2"/>
      <c r="U38" s="2"/>
      <c r="V38" s="2"/>
      <c r="W38" s="2"/>
      <c r="X38" s="2"/>
      <c r="Y38" s="2"/>
      <c r="Z38" s="2"/>
    </row>
    <row r="39" customFormat="false" ht="13.5" hidden="false" customHeight="true" outlineLevel="0" collapsed="false">
      <c r="A39" s="2"/>
      <c r="B39" s="3"/>
      <c r="C39" s="3"/>
      <c r="D39" s="3"/>
      <c r="E39" s="3"/>
      <c r="F39" s="3"/>
      <c r="G39" s="3"/>
      <c r="H39" s="3"/>
      <c r="I39" s="3"/>
      <c r="J39" s="3"/>
      <c r="K39" s="3"/>
      <c r="L39" s="3"/>
      <c r="M39" s="3"/>
      <c r="N39" s="3"/>
      <c r="O39" s="3"/>
      <c r="P39" s="3"/>
      <c r="Q39" s="3"/>
      <c r="R39" s="2"/>
      <c r="S39" s="2"/>
      <c r="T39" s="2"/>
      <c r="U39" s="2"/>
      <c r="V39" s="2"/>
      <c r="W39" s="2"/>
      <c r="X39" s="2"/>
      <c r="Y39" s="2"/>
      <c r="Z39" s="2"/>
    </row>
    <row r="40" customFormat="false" ht="13.5" hidden="false" customHeight="true" outlineLevel="0" collapsed="false">
      <c r="A40" s="2"/>
      <c r="B40" s="3"/>
      <c r="C40" s="3"/>
      <c r="D40" s="3"/>
      <c r="E40" s="3"/>
      <c r="F40" s="3"/>
      <c r="G40" s="3"/>
      <c r="H40" s="3"/>
      <c r="I40" s="3"/>
      <c r="J40" s="3"/>
      <c r="K40" s="3"/>
      <c r="L40" s="3"/>
      <c r="M40" s="3"/>
      <c r="N40" s="3"/>
      <c r="O40" s="3"/>
      <c r="P40" s="3"/>
      <c r="Q40" s="3"/>
      <c r="R40" s="2"/>
      <c r="S40" s="2"/>
      <c r="T40" s="2"/>
      <c r="U40" s="2"/>
      <c r="V40" s="2"/>
      <c r="W40" s="2"/>
      <c r="X40" s="2"/>
      <c r="Y40" s="2"/>
      <c r="Z40" s="2"/>
    </row>
    <row r="41" customFormat="false" ht="13.5" hidden="false" customHeight="true" outlineLevel="0" collapsed="false">
      <c r="A41" s="2"/>
      <c r="B41" s="3"/>
      <c r="C41" s="3"/>
      <c r="D41" s="3"/>
      <c r="E41" s="3"/>
      <c r="F41" s="3"/>
      <c r="G41" s="3"/>
      <c r="H41" s="3"/>
      <c r="I41" s="3"/>
      <c r="J41" s="3"/>
      <c r="K41" s="3"/>
      <c r="L41" s="3"/>
      <c r="M41" s="3"/>
      <c r="N41" s="3"/>
      <c r="O41" s="3"/>
      <c r="P41" s="3"/>
      <c r="Q41" s="3"/>
      <c r="R41" s="2"/>
      <c r="S41" s="2"/>
      <c r="T41" s="2"/>
      <c r="U41" s="2"/>
      <c r="V41" s="2"/>
      <c r="W41" s="2"/>
      <c r="X41" s="2"/>
      <c r="Y41" s="2"/>
      <c r="Z41" s="2"/>
    </row>
    <row r="42" customFormat="false" ht="13.5" hidden="false" customHeight="true" outlineLevel="0" collapsed="false">
      <c r="A42" s="2"/>
      <c r="B42" s="3"/>
      <c r="C42" s="3"/>
      <c r="D42" s="3"/>
      <c r="E42" s="3"/>
      <c r="F42" s="3"/>
      <c r="G42" s="3"/>
      <c r="H42" s="3"/>
      <c r="I42" s="3"/>
      <c r="J42" s="3"/>
      <c r="K42" s="3"/>
      <c r="L42" s="3"/>
      <c r="M42" s="3"/>
      <c r="N42" s="3"/>
      <c r="O42" s="3"/>
      <c r="P42" s="3"/>
      <c r="Q42" s="3"/>
      <c r="R42" s="2"/>
      <c r="S42" s="2"/>
      <c r="T42" s="2"/>
      <c r="U42" s="2"/>
      <c r="V42" s="2"/>
      <c r="W42" s="2"/>
      <c r="X42" s="2"/>
      <c r="Y42" s="2"/>
      <c r="Z42" s="2"/>
    </row>
    <row r="43" customFormat="false" ht="13.5" hidden="false" customHeight="true" outlineLevel="0" collapsed="false">
      <c r="A43" s="2"/>
      <c r="B43" s="3"/>
      <c r="C43" s="3"/>
      <c r="D43" s="3"/>
      <c r="E43" s="3"/>
      <c r="F43" s="3"/>
      <c r="G43" s="3"/>
      <c r="H43" s="3"/>
      <c r="I43" s="3"/>
      <c r="J43" s="3"/>
      <c r="K43" s="3"/>
      <c r="L43" s="3"/>
      <c r="M43" s="3"/>
      <c r="N43" s="3"/>
      <c r="O43" s="3"/>
      <c r="P43" s="3"/>
      <c r="Q43" s="3"/>
      <c r="R43" s="2"/>
      <c r="S43" s="2"/>
      <c r="T43" s="2"/>
      <c r="U43" s="2"/>
      <c r="V43" s="2"/>
      <c r="W43" s="2"/>
      <c r="X43" s="2"/>
      <c r="Y43" s="2"/>
      <c r="Z43" s="2"/>
    </row>
    <row r="44" customFormat="false" ht="13.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3.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3.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3.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3.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3.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3.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3.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3.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3.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3.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3.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3.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3.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3.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3.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3.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3.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3.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3.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3.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3.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3.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3.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3.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3.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3.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3.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3.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3.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3.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3.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3.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3.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3.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3.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3.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3.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3.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3.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3.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3.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3.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3.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3.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3.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3.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3.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3.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3.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3.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3.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3.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3.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3.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3.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3.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3.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3.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3.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3.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3.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3.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3.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3.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3.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3.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3.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3.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3.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3.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3.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3.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3.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3.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3.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3.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3.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3.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3.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3.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3.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3.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3.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3.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3.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3.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3.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3.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3.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3.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3.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3.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3.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3.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3.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3.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3.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3.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3.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3.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3.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3.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3.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3.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3.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3.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3.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3.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3.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3.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3.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3.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3.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3.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3.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3.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3.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3.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3.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3.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3.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3.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3.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3.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3.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3.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3.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3.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3.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3.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3.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3.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3.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3.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3.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3.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3.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3.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3.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3.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3.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3.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3.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3.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3.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3.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3.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3.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3.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3.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3.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3.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3.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3.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3.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3.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3.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3.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3.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3.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3.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3.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3.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3.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3.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3.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3.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3.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3.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3.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3.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3.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3.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3.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3.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3.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3.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3.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3.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3.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3.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3.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3.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3.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3.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3.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3.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3.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3.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3.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3.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3.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3.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3.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3.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3.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3.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3.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3.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3.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3.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3.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3.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3.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3.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3.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3.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3.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3.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3.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3.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3.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3.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3.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3.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3.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3.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3.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3.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3.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3.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3.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3.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3.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3.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3.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3.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3.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3.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3.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3.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3.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3.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3.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3.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3.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3.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3.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3.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3.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3.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3.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3.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3.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3.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3.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3.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3.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3.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3.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3.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3.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3.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3.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3.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3.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3.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3.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3.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3.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3.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3.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3.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3.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3.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3.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3.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3.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3.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3.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3.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3.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3.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3.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3.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3.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3.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3.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3.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3.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3.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3.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3.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3.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3.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3.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3.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3.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3.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3.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3.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3.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3.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3.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3.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3.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3.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3.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3.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3.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3.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3.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3.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3.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3.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3.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3.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3.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3.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3.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3.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3.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3.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3.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3.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3.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3.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3.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3.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3.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3.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3.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3.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3.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3.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3.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3.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3.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3.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3.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3.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3.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3.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3.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3.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3.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3.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3.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3.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3.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3.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3.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3.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3.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3.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3.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3.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3.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3.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3.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3.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3.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3.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3.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3.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3.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3.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3.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3.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3.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3.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3.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3.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3.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3.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3.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3.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3.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3.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3.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3.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3.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3.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3.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3.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3.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3.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3.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3.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3.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3.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3.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3.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3.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3.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3.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3.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3.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3.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3.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3.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3.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3.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3.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3.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3.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3.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3.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3.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3.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3.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3.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3.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3.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3.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3.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3.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3.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3.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3.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3.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3.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3.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3.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3.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3.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3.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3.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3.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3.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3.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3.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3.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3.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3.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3.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3.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3.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3.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3.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3.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3.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3.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3.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3.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3.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3.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3.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3.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3.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3.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3.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3.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3.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3.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3.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3.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3.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3.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3.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3.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3.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3.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3.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3.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3.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3.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3.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3.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3.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3.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3.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3.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3.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3.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3.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3.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3.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3.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3.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3.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3.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3.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3.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3.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3.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3.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3.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3.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3.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3.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3.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3.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3.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3.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3.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3.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3.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3.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3.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3.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3.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3.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3.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3.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3.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3.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3.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3.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3.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3.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3.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3.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3.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3.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3.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3.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3.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3.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3.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3.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3.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3.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3.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3.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3.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3.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3.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3.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3.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3.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3.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3.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3.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3.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3.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3.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3.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3.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3.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3.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3.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3.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3.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3.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3.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3.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3.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3.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3.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3.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3.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3.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3.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3.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3.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3.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3.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3.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3.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3.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3.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3.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3.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3.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3.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3.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3.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3.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3.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3.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3.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3.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3.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3.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3.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3.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3.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3.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3.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3.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3.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3.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3.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3.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3.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3.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3.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3.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3.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3.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3.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3.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3.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3.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3.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3.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3.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3.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3.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3.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3.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3.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3.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3.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3.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3.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3.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3.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3.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3.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3.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3.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3.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3.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3.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3.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3.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3.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3.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3.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3.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3.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3.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3.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3.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3.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3.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3.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3.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3.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3.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3.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3.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3.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3.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3.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3.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3.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3.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3.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3.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3.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3.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3.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3.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3.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3.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3.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3.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3.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3.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3.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3.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3.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3.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3.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3.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3.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3.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3.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3.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3.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3.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3.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3.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3.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3.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3.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3.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3.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3.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3.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3.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3.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3.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3.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3.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3.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3.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3.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3.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3.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3.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3.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3.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3.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3.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3.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3.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3.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3.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3.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3.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3.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3.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3.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3.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3.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3.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3.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3.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3.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3.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3.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3.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3.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3.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3.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3.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3.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3.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3.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3.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3.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3.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3.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3.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3.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3.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3.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3.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3.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3.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3.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3.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3.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3.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3.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3.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3.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3.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3.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3.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3.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3.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3.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3.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3.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3.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3.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3.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3.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3.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3.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3.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3.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3.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3.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3.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3.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3.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3.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3.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3.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3.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3.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3.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3.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3.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3.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3.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3.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3.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3.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3.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3.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3.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3.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3.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3.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3.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3.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3.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3.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3.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3.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3.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3.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3.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3.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3.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3.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3.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3.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3.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3.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3.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3.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3.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3.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3.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3.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3.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3.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3.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3.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3.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3.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3.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3.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3.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3.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3.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3.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3.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3.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3.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3.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3.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3.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3.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3.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3.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3.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3.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3.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3.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3.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3.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3.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3.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3.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3.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3.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3.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3.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3.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3.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3.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3.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3.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3.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3.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3.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3.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3.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3.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3.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3.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3.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3.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3.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3.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3.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3.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3.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3.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3.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3.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3.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3.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3.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3.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3.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3.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3.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3.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3.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3.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3.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3.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3.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3.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3.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3.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3.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3.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3.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3.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3.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3.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3.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3.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3.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3.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3.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3.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3.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3.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3.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3.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3.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3.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3.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3.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3.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3.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3.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3.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3.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3.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3.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3.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3.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3.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3.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3.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3.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3.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3.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3.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3.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3.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3.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3.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3.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3.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3.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3.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3.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3.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3.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3.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3.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3.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3.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3.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3.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3.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3.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3.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3.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3.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3.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3.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3.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3.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3.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3.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3.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3.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3.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3.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3.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3.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3.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3.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3.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3.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3.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3.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3.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3.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3.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3.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3.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3.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3.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3.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3.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3.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3.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3.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3.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3.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3.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3.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3.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3.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3.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3.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3.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3.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3.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3.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C35:P38"/>
  </mergeCells>
  <hyperlinks>
    <hyperlink ref="C30" r:id="rId1" display="https://corporatefinanceinstitut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3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5390625" defaultRowHeight="15" zeroHeight="false" outlineLevelRow="0" outlineLevelCol="0"/>
  <cols>
    <col collapsed="false" customWidth="true" hidden="false" outlineLevel="0" max="1" min="1" style="0" width="1"/>
    <col collapsed="false" customWidth="true" hidden="false" outlineLevel="0" max="2" min="2" style="0" width="14"/>
    <col collapsed="false" customWidth="true" hidden="false" outlineLevel="0" max="5" min="5" style="0" width="8.85"/>
    <col collapsed="false" customWidth="true" hidden="false" outlineLevel="0" max="6" min="6" style="0" width="9.85"/>
    <col collapsed="false" customWidth="true" hidden="false" outlineLevel="0" max="7" min="7" style="0" width="8.85"/>
    <col collapsed="false" customWidth="true" hidden="false" outlineLevel="0" max="8" min="8" style="0" width="9.85"/>
    <col collapsed="false" customWidth="true" hidden="false" outlineLevel="0" max="15" min="15" style="0" width="12.85"/>
  </cols>
  <sheetData>
    <row r="1" customFormat="false" ht="5.45" hidden="false" customHeight="true" outlineLevel="0" collapsed="false"/>
    <row r="2" customFormat="false" ht="21" hidden="false" customHeight="false" outlineLevel="0" collapsed="false">
      <c r="B2" s="11" t="s">
        <v>8</v>
      </c>
      <c r="C2" s="12"/>
      <c r="D2" s="12"/>
      <c r="E2" s="13"/>
      <c r="F2" s="13"/>
      <c r="G2" s="13"/>
      <c r="H2" s="13"/>
      <c r="I2" s="13"/>
      <c r="J2" s="13"/>
      <c r="K2" s="13"/>
      <c r="L2" s="13"/>
      <c r="M2" s="13"/>
      <c r="N2" s="13"/>
      <c r="O2" s="13"/>
    </row>
    <row r="3" customFormat="false" ht="5.65" hidden="false" customHeight="true" outlineLevel="0" collapsed="false"/>
    <row r="4" customFormat="false" ht="15" hidden="false" customHeight="false" outlineLevel="0" collapsed="false">
      <c r="B4" s="14" t="s">
        <v>9</v>
      </c>
      <c r="C4" s="15"/>
      <c r="E4" s="16" t="s">
        <v>10</v>
      </c>
      <c r="F4" s="16"/>
      <c r="G4" s="16"/>
      <c r="H4" s="16"/>
      <c r="I4" s="16"/>
      <c r="J4" s="16"/>
      <c r="K4" s="16"/>
      <c r="L4" s="16"/>
      <c r="M4" s="16"/>
      <c r="N4" s="16"/>
      <c r="O4" s="16"/>
    </row>
    <row r="5" customFormat="false" ht="15" hidden="false" customHeight="false" outlineLevel="0" collapsed="false">
      <c r="B5" s="15" t="s">
        <v>11</v>
      </c>
      <c r="C5" s="15" t="s">
        <v>12</v>
      </c>
      <c r="E5" s="0" t="s">
        <v>13</v>
      </c>
    </row>
    <row r="6" customFormat="false" ht="15" hidden="false" customHeight="false" outlineLevel="0" collapsed="false">
      <c r="B6" s="0" t="n">
        <v>1.1</v>
      </c>
      <c r="C6" s="0" t="n">
        <v>39343</v>
      </c>
    </row>
    <row r="7" customFormat="false" ht="15" hidden="false" customHeight="false" outlineLevel="0" collapsed="false">
      <c r="B7" s="0" t="n">
        <v>1.3</v>
      </c>
      <c r="C7" s="0" t="n">
        <v>46205</v>
      </c>
    </row>
    <row r="8" customFormat="false" ht="15" hidden="false" customHeight="false" outlineLevel="0" collapsed="false">
      <c r="B8" s="0" t="n">
        <v>1.5</v>
      </c>
      <c r="C8" s="0" t="n">
        <v>37731</v>
      </c>
    </row>
    <row r="9" customFormat="false" ht="15" hidden="false" customHeight="false" outlineLevel="0" collapsed="false">
      <c r="B9" s="0" t="n">
        <v>2</v>
      </c>
      <c r="C9" s="0" t="n">
        <v>43525</v>
      </c>
    </row>
    <row r="10" customFormat="false" ht="15" hidden="false" customHeight="false" outlineLevel="0" collapsed="false">
      <c r="B10" s="0" t="n">
        <v>2.2</v>
      </c>
      <c r="C10" s="0" t="n">
        <v>39891</v>
      </c>
    </row>
    <row r="11" customFormat="false" ht="15" hidden="false" customHeight="false" outlineLevel="0" collapsed="false">
      <c r="B11" s="0" t="n">
        <v>2.9</v>
      </c>
      <c r="C11" s="0" t="n">
        <v>56642</v>
      </c>
    </row>
    <row r="12" customFormat="false" ht="15" hidden="false" customHeight="false" outlineLevel="0" collapsed="false">
      <c r="B12" s="0" t="n">
        <v>3</v>
      </c>
      <c r="C12" s="0" t="n">
        <v>60150</v>
      </c>
    </row>
    <row r="13" customFormat="false" ht="15" hidden="false" customHeight="false" outlineLevel="0" collapsed="false">
      <c r="B13" s="0" t="n">
        <v>3.2</v>
      </c>
      <c r="C13" s="0" t="n">
        <v>54445</v>
      </c>
    </row>
    <row r="14" customFormat="false" ht="15" hidden="false" customHeight="false" outlineLevel="0" collapsed="false">
      <c r="B14" s="0" t="n">
        <v>3.2</v>
      </c>
      <c r="C14" s="0" t="n">
        <v>64445</v>
      </c>
    </row>
    <row r="15" customFormat="false" ht="15" hidden="false" customHeight="false" outlineLevel="0" collapsed="false">
      <c r="B15" s="0" t="n">
        <v>3.7</v>
      </c>
      <c r="C15" s="0" t="n">
        <v>57189</v>
      </c>
    </row>
    <row r="16" customFormat="false" ht="15" hidden="false" customHeight="false" outlineLevel="0" collapsed="false">
      <c r="B16" s="0" t="n">
        <v>3.9</v>
      </c>
      <c r="C16" s="0" t="n">
        <v>63218</v>
      </c>
    </row>
    <row r="17" customFormat="false" ht="15" hidden="false" customHeight="false" outlineLevel="0" collapsed="false">
      <c r="B17" s="0" t="n">
        <v>4</v>
      </c>
      <c r="C17" s="0" t="n">
        <v>55794</v>
      </c>
    </row>
    <row r="18" customFormat="false" ht="15" hidden="false" customHeight="false" outlineLevel="0" collapsed="false">
      <c r="B18" s="0" t="n">
        <v>4</v>
      </c>
      <c r="C18" s="0" t="n">
        <v>56957</v>
      </c>
    </row>
    <row r="19" customFormat="false" ht="15" hidden="false" customHeight="false" outlineLevel="0" collapsed="false">
      <c r="B19" s="0" t="n">
        <v>4.1</v>
      </c>
      <c r="C19" s="0" t="n">
        <v>57081</v>
      </c>
    </row>
    <row r="20" customFormat="false" ht="15" hidden="false" customHeight="false" outlineLevel="0" collapsed="false">
      <c r="B20" s="0" t="n">
        <v>4.5</v>
      </c>
      <c r="C20" s="0" t="n">
        <v>61111</v>
      </c>
    </row>
    <row r="21" customFormat="false" ht="15" hidden="false" customHeight="false" outlineLevel="0" collapsed="false">
      <c r="B21" s="0" t="n">
        <v>4.9</v>
      </c>
      <c r="C21" s="0" t="n">
        <v>67938</v>
      </c>
    </row>
    <row r="22" customFormat="false" ht="15" hidden="false" customHeight="false" outlineLevel="0" collapsed="false">
      <c r="B22" s="0" t="n">
        <v>5.1</v>
      </c>
      <c r="C22" s="0" t="n">
        <v>66029</v>
      </c>
    </row>
    <row r="23" customFormat="false" ht="15" hidden="false" customHeight="false" outlineLevel="0" collapsed="false">
      <c r="B23" s="0" t="n">
        <v>5.3</v>
      </c>
      <c r="C23" s="0" t="n">
        <v>83088</v>
      </c>
    </row>
    <row r="24" customFormat="false" ht="15" hidden="false" customHeight="false" outlineLevel="0" collapsed="false">
      <c r="B24" s="0" t="n">
        <v>5.9</v>
      </c>
      <c r="C24" s="0" t="n">
        <v>81363</v>
      </c>
    </row>
    <row r="25" customFormat="false" ht="15" hidden="false" customHeight="false" outlineLevel="0" collapsed="false">
      <c r="B25" s="0" t="n">
        <v>6</v>
      </c>
      <c r="C25" s="0" t="n">
        <v>93940</v>
      </c>
    </row>
    <row r="26" customFormat="false" ht="15" hidden="false" customHeight="false" outlineLevel="0" collapsed="false">
      <c r="B26" s="0" t="n">
        <v>6.8</v>
      </c>
      <c r="C26" s="0" t="n">
        <v>91738</v>
      </c>
    </row>
    <row r="27" customFormat="false" ht="15" hidden="false" customHeight="false" outlineLevel="0" collapsed="false">
      <c r="B27" s="0" t="n">
        <v>7.1</v>
      </c>
      <c r="C27" s="0" t="n">
        <v>98273</v>
      </c>
    </row>
    <row r="28" customFormat="false" ht="15" hidden="false" customHeight="false" outlineLevel="0" collapsed="false">
      <c r="B28" s="0" t="n">
        <v>7.9</v>
      </c>
      <c r="C28" s="0" t="n">
        <v>101302</v>
      </c>
    </row>
    <row r="29" customFormat="false" ht="15" hidden="false" customHeight="false" outlineLevel="0" collapsed="false">
      <c r="B29" s="0" t="n">
        <v>8.2</v>
      </c>
      <c r="C29" s="0" t="n">
        <v>113812</v>
      </c>
    </row>
    <row r="30" customFormat="false" ht="15" hidden="false" customHeight="false" outlineLevel="0" collapsed="false">
      <c r="B30" s="0" t="n">
        <v>8.7</v>
      </c>
      <c r="C30" s="0" t="n">
        <v>109431</v>
      </c>
    </row>
    <row r="31" customFormat="false" ht="15" hidden="false" customHeight="false" outlineLevel="0" collapsed="false">
      <c r="B31" s="0" t="n">
        <v>9</v>
      </c>
      <c r="C31" s="0" t="n">
        <v>105582</v>
      </c>
    </row>
    <row r="32" customFormat="false" ht="15" hidden="false" customHeight="false" outlineLevel="0" collapsed="false">
      <c r="B32" s="0" t="n">
        <v>9.5</v>
      </c>
      <c r="C32" s="0" t="n">
        <v>116969</v>
      </c>
    </row>
    <row r="33" customFormat="false" ht="15" hidden="false" customHeight="false" outlineLevel="0" collapsed="false">
      <c r="B33" s="0" t="n">
        <v>9.6</v>
      </c>
      <c r="C33" s="0" t="n">
        <v>112635</v>
      </c>
    </row>
    <row r="34" customFormat="false" ht="15" hidden="false" customHeight="false" outlineLevel="0" collapsed="false">
      <c r="B34" s="0" t="n">
        <v>10.3</v>
      </c>
      <c r="C34" s="0" t="n">
        <v>122391</v>
      </c>
    </row>
    <row r="35" customFormat="false" ht="15" hidden="false" customHeight="false" outlineLevel="0" collapsed="false">
      <c r="B35" s="0" t="n">
        <v>10.5</v>
      </c>
      <c r="C35" s="0" t="n">
        <v>121872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U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S13" activeCellId="0" sqref="S13"/>
    </sheetView>
  </sheetViews>
  <sheetFormatPr defaultColWidth="8.5390625" defaultRowHeight="15" zeroHeight="false" outlineLevelRow="0" outlineLevelCol="1"/>
  <cols>
    <col collapsed="false" customWidth="true" hidden="false" outlineLevel="0" max="1" min="1" style="0" width="1"/>
    <col collapsed="false" customWidth="true" hidden="false" outlineLevel="0" max="2" min="2" style="0" width="16.28"/>
    <col collapsed="false" customWidth="true" hidden="false" outlineLevel="1" max="4" min="4" style="0" width="16.57"/>
    <col collapsed="false" customWidth="true" hidden="false" outlineLevel="1" max="5" min="5" style="0" width="13.43"/>
    <col collapsed="false" customWidth="true" hidden="false" outlineLevel="1" max="6" min="6" style="0" width="12.71"/>
    <col collapsed="false" customWidth="true" hidden="false" outlineLevel="1" max="7" min="7" style="0" width="22.71"/>
    <col collapsed="false" customWidth="true" hidden="false" outlineLevel="0" max="8" min="8" style="0" width="4.85"/>
    <col collapsed="false" customWidth="true" hidden="false" outlineLevel="0" max="9" min="9" style="0" width="10.57"/>
    <col collapsed="false" customWidth="true" hidden="false" outlineLevel="0" max="10" min="10" style="0" width="11.28"/>
    <col collapsed="false" customWidth="true" hidden="false" outlineLevel="0" max="17" min="17" style="0" width="12.85"/>
  </cols>
  <sheetData>
    <row r="1" customFormat="false" ht="5.45" hidden="false" customHeight="true" outlineLevel="0" collapsed="false"/>
    <row r="2" customFormat="false" ht="21" hidden="false" customHeight="false" outlineLevel="0" collapsed="false">
      <c r="B2" s="11" t="s">
        <v>14</v>
      </c>
      <c r="C2" s="12"/>
      <c r="D2" s="12"/>
      <c r="E2" s="12"/>
      <c r="F2" s="12"/>
      <c r="G2" s="13"/>
      <c r="H2" s="13"/>
      <c r="I2" s="13"/>
      <c r="J2" s="13"/>
      <c r="K2" s="13"/>
      <c r="L2" s="13"/>
      <c r="M2" s="13"/>
      <c r="N2" s="13"/>
      <c r="O2" s="13"/>
      <c r="P2" s="13"/>
      <c r="Q2" s="13"/>
      <c r="R2" s="13"/>
      <c r="S2" s="13"/>
    </row>
    <row r="3" customFormat="false" ht="5.65" hidden="false" customHeight="true" outlineLevel="0" collapsed="false"/>
    <row r="4" customFormat="false" ht="15" hidden="false" customHeight="false" outlineLevel="0" collapsed="false">
      <c r="B4" s="14" t="s">
        <v>9</v>
      </c>
      <c r="C4" s="15"/>
      <c r="D4" s="17" t="s">
        <v>15</v>
      </c>
      <c r="E4" s="18"/>
      <c r="F4" s="18"/>
      <c r="G4" s="18"/>
      <c r="I4" s="17" t="s">
        <v>16</v>
      </c>
      <c r="J4" s="18"/>
    </row>
    <row r="5" customFormat="false" ht="15" hidden="false" customHeight="false" outlineLevel="0" collapsed="false">
      <c r="B5" s="19" t="s">
        <v>11</v>
      </c>
      <c r="C5" s="19" t="s">
        <v>12</v>
      </c>
      <c r="D5" s="20" t="s">
        <v>17</v>
      </c>
      <c r="E5" s="20" t="s">
        <v>18</v>
      </c>
      <c r="F5" s="20" t="s">
        <v>19</v>
      </c>
      <c r="G5" s="20" t="s">
        <v>20</v>
      </c>
      <c r="I5" s="20" t="s">
        <v>21</v>
      </c>
      <c r="J5" s="20" t="s">
        <v>22</v>
      </c>
    </row>
    <row r="6" customFormat="false" ht="15" hidden="false" customHeight="false" outlineLevel="0" collapsed="false">
      <c r="B6" s="0" t="n">
        <v>1.1</v>
      </c>
      <c r="C6" s="0" t="n">
        <v>39343</v>
      </c>
      <c r="D6" s="21" t="n">
        <f aca="false">J$6 * B6 + I$6</f>
        <v>24900</v>
      </c>
      <c r="E6" s="21" t="n">
        <f aca="false">D6-C6</f>
        <v>-14443</v>
      </c>
      <c r="F6" s="21" t="n">
        <f aca="false">(D6-C6)^2</f>
        <v>208600249</v>
      </c>
      <c r="G6" s="21" t="n">
        <f aca="false">SUM(F6:F36)</f>
        <v>6199160122</v>
      </c>
      <c r="I6" s="22" t="n">
        <v>15000</v>
      </c>
      <c r="J6" s="22" t="n">
        <v>9000</v>
      </c>
    </row>
    <row r="7" customFormat="false" ht="15" hidden="false" customHeight="false" outlineLevel="0" collapsed="false">
      <c r="B7" s="0" t="n">
        <v>1.3</v>
      </c>
      <c r="C7" s="0" t="n">
        <v>46205</v>
      </c>
      <c r="D7" s="21" t="n">
        <f aca="false">J$6 * B7 + I$6</f>
        <v>26700</v>
      </c>
      <c r="E7" s="21" t="n">
        <f aca="false">D7-C7</f>
        <v>-19505</v>
      </c>
      <c r="F7" s="21" t="n">
        <f aca="false">(D7-C7)^2</f>
        <v>380445025</v>
      </c>
      <c r="G7" s="23"/>
    </row>
    <row r="8" customFormat="false" ht="15" hidden="false" customHeight="false" outlineLevel="0" collapsed="false">
      <c r="B8" s="0" t="n">
        <v>1.5</v>
      </c>
      <c r="C8" s="0" t="n">
        <v>37731</v>
      </c>
      <c r="D8" s="21" t="n">
        <f aca="false">J$6 * B8 + I$6</f>
        <v>28500</v>
      </c>
      <c r="E8" s="21" t="n">
        <f aca="false">D8-C8</f>
        <v>-9231</v>
      </c>
      <c r="F8" s="21" t="n">
        <f aca="false">(D8-C8)^2</f>
        <v>85211361</v>
      </c>
      <c r="G8" s="23"/>
      <c r="I8" s="16" t="s">
        <v>23</v>
      </c>
      <c r="J8" s="16"/>
      <c r="K8" s="16"/>
      <c r="L8" s="16"/>
      <c r="M8" s="16"/>
      <c r="N8" s="16"/>
      <c r="O8" s="16"/>
      <c r="P8" s="16"/>
      <c r="Q8" s="16"/>
      <c r="R8" s="16"/>
      <c r="S8" s="16"/>
    </row>
    <row r="9" customFormat="false" ht="15" hidden="false" customHeight="false" outlineLevel="0" collapsed="false">
      <c r="B9" s="0" t="n">
        <v>2</v>
      </c>
      <c r="C9" s="0" t="n">
        <v>43525</v>
      </c>
      <c r="D9" s="21" t="n">
        <f aca="false">J$6 * B9 + I$6</f>
        <v>33000</v>
      </c>
      <c r="E9" s="21" t="n">
        <f aca="false">D9-C9</f>
        <v>-10525</v>
      </c>
      <c r="F9" s="21" t="n">
        <f aca="false">(D9-C9)^2</f>
        <v>110775625</v>
      </c>
      <c r="G9" s="23"/>
      <c r="I9" s="0" t="s">
        <v>24</v>
      </c>
      <c r="U9" s="24"/>
    </row>
    <row r="10" customFormat="false" ht="15" hidden="false" customHeight="false" outlineLevel="0" collapsed="false">
      <c r="B10" s="0" t="n">
        <v>2.2</v>
      </c>
      <c r="C10" s="0" t="n">
        <v>39891</v>
      </c>
      <c r="D10" s="21" t="n">
        <f aca="false">J$6 * B10 + I$6</f>
        <v>34800</v>
      </c>
      <c r="E10" s="21" t="n">
        <f aca="false">D10-C10</f>
        <v>-5091</v>
      </c>
      <c r="F10" s="21" t="n">
        <f aca="false">(D10-C10)^2</f>
        <v>25918281</v>
      </c>
      <c r="G10" s="23"/>
      <c r="I10" s="0" t="s">
        <v>25</v>
      </c>
      <c r="U10" s="25"/>
    </row>
    <row r="11" customFormat="false" ht="15" hidden="false" customHeight="false" outlineLevel="0" collapsed="false">
      <c r="B11" s="0" t="n">
        <v>2.9</v>
      </c>
      <c r="C11" s="0" t="n">
        <v>56642</v>
      </c>
      <c r="D11" s="21" t="n">
        <f aca="false">J$6 * B11 + I$6</f>
        <v>41100</v>
      </c>
      <c r="E11" s="21" t="n">
        <f aca="false">D11-C11</f>
        <v>-15542</v>
      </c>
      <c r="F11" s="21" t="n">
        <f aca="false">(D11-C11)^2</f>
        <v>241553764</v>
      </c>
      <c r="G11" s="23"/>
      <c r="U11" s="24"/>
    </row>
    <row r="12" customFormat="false" ht="15" hidden="false" customHeight="false" outlineLevel="0" collapsed="false">
      <c r="B12" s="0" t="n">
        <v>3</v>
      </c>
      <c r="C12" s="0" t="n">
        <v>60150</v>
      </c>
      <c r="D12" s="21" t="n">
        <f aca="false">J$6 * B12 + I$6</f>
        <v>42000</v>
      </c>
      <c r="E12" s="21" t="n">
        <f aca="false">D12-C12</f>
        <v>-18150</v>
      </c>
      <c r="F12" s="21" t="n">
        <f aca="false">(D12-C12)^2</f>
        <v>329422500</v>
      </c>
      <c r="G12" s="23"/>
    </row>
    <row r="13" customFormat="false" ht="15" hidden="false" customHeight="false" outlineLevel="0" collapsed="false">
      <c r="B13" s="0" t="n">
        <v>3.2</v>
      </c>
      <c r="C13" s="0" t="n">
        <v>54445</v>
      </c>
      <c r="D13" s="21" t="n">
        <f aca="false">J$6 * B13 + I$6</f>
        <v>43800</v>
      </c>
      <c r="E13" s="21" t="n">
        <f aca="false">D13-C13</f>
        <v>-10645</v>
      </c>
      <c r="F13" s="21" t="n">
        <f aca="false">(D13-C13)^2</f>
        <v>113316025</v>
      </c>
      <c r="G13" s="23"/>
    </row>
    <row r="14" customFormat="false" ht="15" hidden="false" customHeight="false" outlineLevel="0" collapsed="false">
      <c r="B14" s="0" t="n">
        <v>3.2</v>
      </c>
      <c r="C14" s="0" t="n">
        <v>64445</v>
      </c>
      <c r="D14" s="21" t="n">
        <f aca="false">J$6 * B14 + I$6</f>
        <v>43800</v>
      </c>
      <c r="E14" s="21" t="n">
        <f aca="false">D14-C14</f>
        <v>-20645</v>
      </c>
      <c r="F14" s="21" t="n">
        <f aca="false">(D14-C14)^2</f>
        <v>426216025</v>
      </c>
      <c r="G14" s="23"/>
    </row>
    <row r="15" customFormat="false" ht="15" hidden="false" customHeight="false" outlineLevel="0" collapsed="false">
      <c r="B15" s="0" t="n">
        <v>3.7</v>
      </c>
      <c r="C15" s="0" t="n">
        <v>57189</v>
      </c>
      <c r="D15" s="21" t="n">
        <f aca="false">J$6 * B15 + I$6</f>
        <v>48300</v>
      </c>
      <c r="E15" s="21" t="n">
        <f aca="false">D15-C15</f>
        <v>-8889</v>
      </c>
      <c r="F15" s="21" t="n">
        <f aca="false">(D15-C15)^2</f>
        <v>79014321</v>
      </c>
      <c r="G15" s="23"/>
    </row>
    <row r="16" customFormat="false" ht="15" hidden="false" customHeight="false" outlineLevel="0" collapsed="false">
      <c r="B16" s="0" t="n">
        <v>3.9</v>
      </c>
      <c r="C16" s="0" t="n">
        <v>63218</v>
      </c>
      <c r="D16" s="21" t="n">
        <f aca="false">J$6 * B16 + I$6</f>
        <v>50100</v>
      </c>
      <c r="E16" s="21" t="n">
        <f aca="false">D16-C16</f>
        <v>-13118</v>
      </c>
      <c r="F16" s="21" t="n">
        <f aca="false">(D16-C16)^2</f>
        <v>172081924</v>
      </c>
      <c r="G16" s="23"/>
    </row>
    <row r="17" customFormat="false" ht="15" hidden="false" customHeight="false" outlineLevel="0" collapsed="false">
      <c r="B17" s="0" t="n">
        <v>4</v>
      </c>
      <c r="C17" s="0" t="n">
        <v>55794</v>
      </c>
      <c r="D17" s="21" t="n">
        <f aca="false">J$6 * B17 + I$6</f>
        <v>51000</v>
      </c>
      <c r="E17" s="21" t="n">
        <f aca="false">D17-C17</f>
        <v>-4794</v>
      </c>
      <c r="F17" s="21" t="n">
        <f aca="false">(D17-C17)^2</f>
        <v>22982436</v>
      </c>
      <c r="G17" s="23"/>
    </row>
    <row r="18" customFormat="false" ht="15" hidden="false" customHeight="false" outlineLevel="0" collapsed="false">
      <c r="B18" s="0" t="n">
        <v>4</v>
      </c>
      <c r="C18" s="0" t="n">
        <v>56957</v>
      </c>
      <c r="D18" s="21" t="n">
        <f aca="false">J$6 * B18 + I$6</f>
        <v>51000</v>
      </c>
      <c r="E18" s="21" t="n">
        <f aca="false">D18-C18</f>
        <v>-5957</v>
      </c>
      <c r="F18" s="21" t="n">
        <f aca="false">(D18-C18)^2</f>
        <v>35485849</v>
      </c>
      <c r="G18" s="23"/>
    </row>
    <row r="19" customFormat="false" ht="15" hidden="false" customHeight="false" outlineLevel="0" collapsed="false">
      <c r="B19" s="0" t="n">
        <v>4.1</v>
      </c>
      <c r="C19" s="0" t="n">
        <v>57081</v>
      </c>
      <c r="D19" s="21" t="n">
        <f aca="false">J$6 * B19 + I$6</f>
        <v>51900</v>
      </c>
      <c r="E19" s="21" t="n">
        <f aca="false">D19-C19</f>
        <v>-5181</v>
      </c>
      <c r="F19" s="21" t="n">
        <f aca="false">(D19-C19)^2</f>
        <v>26842761</v>
      </c>
      <c r="G19" s="23"/>
    </row>
    <row r="20" customFormat="false" ht="15" hidden="false" customHeight="false" outlineLevel="0" collapsed="false">
      <c r="B20" s="0" t="n">
        <v>4.5</v>
      </c>
      <c r="C20" s="0" t="n">
        <v>61111</v>
      </c>
      <c r="D20" s="21" t="n">
        <f aca="false">J$6 * B20 + I$6</f>
        <v>55500</v>
      </c>
      <c r="E20" s="21" t="n">
        <f aca="false">D20-C20</f>
        <v>-5611</v>
      </c>
      <c r="F20" s="21" t="n">
        <f aca="false">(D20-C20)^2</f>
        <v>31483321</v>
      </c>
      <c r="G20" s="23"/>
    </row>
    <row r="21" customFormat="false" ht="15" hidden="false" customHeight="false" outlineLevel="0" collapsed="false">
      <c r="B21" s="0" t="n">
        <v>4.9</v>
      </c>
      <c r="C21" s="0" t="n">
        <v>67938</v>
      </c>
      <c r="D21" s="21" t="n">
        <f aca="false">J$6 * B21 + I$6</f>
        <v>59100</v>
      </c>
      <c r="E21" s="21" t="n">
        <f aca="false">D21-C21</f>
        <v>-8838</v>
      </c>
      <c r="F21" s="21" t="n">
        <f aca="false">(D21-C21)^2</f>
        <v>78110244</v>
      </c>
      <c r="G21" s="23"/>
    </row>
    <row r="22" customFormat="false" ht="15" hidden="false" customHeight="false" outlineLevel="0" collapsed="false">
      <c r="B22" s="0" t="n">
        <v>5.1</v>
      </c>
      <c r="C22" s="0" t="n">
        <v>66029</v>
      </c>
      <c r="D22" s="21" t="n">
        <f aca="false">J$6 * B22 + I$6</f>
        <v>60900</v>
      </c>
      <c r="E22" s="21" t="n">
        <f aca="false">D22-C22</f>
        <v>-5129</v>
      </c>
      <c r="F22" s="21" t="n">
        <f aca="false">(D22-C22)^2</f>
        <v>26306641</v>
      </c>
      <c r="G22" s="23"/>
    </row>
    <row r="23" customFormat="false" ht="15" hidden="false" customHeight="false" outlineLevel="0" collapsed="false">
      <c r="B23" s="0" t="n">
        <v>5.3</v>
      </c>
      <c r="C23" s="0" t="n">
        <v>83088</v>
      </c>
      <c r="D23" s="21" t="n">
        <f aca="false">J$6 * B23 + I$6</f>
        <v>62700</v>
      </c>
      <c r="E23" s="21" t="n">
        <f aca="false">D23-C23</f>
        <v>-20388</v>
      </c>
      <c r="F23" s="21" t="n">
        <f aca="false">(D23-C23)^2</f>
        <v>415670544</v>
      </c>
      <c r="G23" s="23"/>
    </row>
    <row r="24" customFormat="false" ht="15" hidden="false" customHeight="false" outlineLevel="0" collapsed="false">
      <c r="B24" s="0" t="n">
        <v>5.9</v>
      </c>
      <c r="C24" s="0" t="n">
        <v>81363</v>
      </c>
      <c r="D24" s="21" t="n">
        <f aca="false">J$6 * B24 + I$6</f>
        <v>68100</v>
      </c>
      <c r="E24" s="21" t="n">
        <f aca="false">D24-C24</f>
        <v>-13263</v>
      </c>
      <c r="F24" s="21" t="n">
        <f aca="false">(D24-C24)^2</f>
        <v>175907169</v>
      </c>
      <c r="G24" s="23"/>
    </row>
    <row r="25" customFormat="false" ht="15" hidden="false" customHeight="false" outlineLevel="0" collapsed="false">
      <c r="B25" s="0" t="n">
        <v>6</v>
      </c>
      <c r="C25" s="0" t="n">
        <v>93940</v>
      </c>
      <c r="D25" s="21" t="n">
        <f aca="false">J$6 * B25 + I$6</f>
        <v>69000</v>
      </c>
      <c r="E25" s="21" t="n">
        <f aca="false">D25-C25</f>
        <v>-24940</v>
      </c>
      <c r="F25" s="21" t="n">
        <f aca="false">(D25-C25)^2</f>
        <v>622003600</v>
      </c>
      <c r="G25" s="23"/>
    </row>
    <row r="26" customFormat="false" ht="15" hidden="false" customHeight="false" outlineLevel="0" collapsed="false">
      <c r="B26" s="0" t="n">
        <v>6.8</v>
      </c>
      <c r="C26" s="0" t="n">
        <v>91738</v>
      </c>
      <c r="D26" s="21" t="n">
        <f aca="false">J$6 * B26 + I$6</f>
        <v>76200</v>
      </c>
      <c r="E26" s="21" t="n">
        <f aca="false">D26-C26</f>
        <v>-15538</v>
      </c>
      <c r="F26" s="21" t="n">
        <f aca="false">(D26-C26)^2</f>
        <v>241429444</v>
      </c>
      <c r="G26" s="23"/>
    </row>
    <row r="27" customFormat="false" ht="15" hidden="false" customHeight="false" outlineLevel="0" collapsed="false">
      <c r="B27" s="0" t="n">
        <v>7.1</v>
      </c>
      <c r="C27" s="0" t="n">
        <v>98273</v>
      </c>
      <c r="D27" s="21" t="n">
        <f aca="false">J$6 * B27 + I$6</f>
        <v>78900</v>
      </c>
      <c r="E27" s="21" t="n">
        <f aca="false">D27-C27</f>
        <v>-19373</v>
      </c>
      <c r="F27" s="21" t="n">
        <f aca="false">(D27-C27)^2</f>
        <v>375313129</v>
      </c>
      <c r="G27" s="23"/>
    </row>
    <row r="28" customFormat="false" ht="15" hidden="false" customHeight="false" outlineLevel="0" collapsed="false">
      <c r="B28" s="0" t="n">
        <v>7.9</v>
      </c>
      <c r="C28" s="0" t="n">
        <v>101302</v>
      </c>
      <c r="D28" s="21" t="n">
        <f aca="false">J$6 * B28 + I$6</f>
        <v>86100</v>
      </c>
      <c r="E28" s="21" t="n">
        <f aca="false">D28-C28</f>
        <v>-15202</v>
      </c>
      <c r="F28" s="21" t="n">
        <f aca="false">(D28-C28)^2</f>
        <v>231100804</v>
      </c>
      <c r="G28" s="23"/>
    </row>
    <row r="29" customFormat="false" ht="15" hidden="false" customHeight="false" outlineLevel="0" collapsed="false">
      <c r="B29" s="0" t="n">
        <v>8.2</v>
      </c>
      <c r="C29" s="0" t="n">
        <v>113812</v>
      </c>
      <c r="D29" s="21" t="n">
        <f aca="false">J$6 * B29 + I$6</f>
        <v>88800</v>
      </c>
      <c r="E29" s="21" t="n">
        <f aca="false">D29-C29</f>
        <v>-25012</v>
      </c>
      <c r="F29" s="21" t="n">
        <f aca="false">(D29-C29)^2</f>
        <v>625600144</v>
      </c>
      <c r="G29" s="23"/>
    </row>
    <row r="30" customFormat="false" ht="15" hidden="false" customHeight="false" outlineLevel="0" collapsed="false">
      <c r="B30" s="0" t="n">
        <v>8.7</v>
      </c>
      <c r="C30" s="0" t="n">
        <v>109431</v>
      </c>
      <c r="D30" s="21" t="n">
        <f aca="false">J$6 * B30 + I$6</f>
        <v>93300</v>
      </c>
      <c r="E30" s="21" t="n">
        <f aca="false">D30-C30</f>
        <v>-16131</v>
      </c>
      <c r="F30" s="21" t="n">
        <f aca="false">(D30-C30)^2</f>
        <v>260209161</v>
      </c>
      <c r="G30" s="23"/>
    </row>
    <row r="31" customFormat="false" ht="15" hidden="false" customHeight="false" outlineLevel="0" collapsed="false">
      <c r="B31" s="0" t="n">
        <v>9</v>
      </c>
      <c r="C31" s="0" t="n">
        <v>105582</v>
      </c>
      <c r="D31" s="21" t="n">
        <f aca="false">J$6 * B31 + I$6</f>
        <v>96000</v>
      </c>
      <c r="E31" s="21" t="n">
        <f aca="false">D31-C31</f>
        <v>-9582</v>
      </c>
      <c r="F31" s="21" t="n">
        <f aca="false">(D31-C31)^2</f>
        <v>91814724</v>
      </c>
      <c r="G31" s="23"/>
    </row>
    <row r="32" customFormat="false" ht="15" hidden="false" customHeight="false" outlineLevel="0" collapsed="false">
      <c r="B32" s="0" t="n">
        <v>9.5</v>
      </c>
      <c r="C32" s="0" t="n">
        <v>116969</v>
      </c>
      <c r="D32" s="21" t="n">
        <f aca="false">J$6 * B32 + I$6</f>
        <v>100500</v>
      </c>
      <c r="E32" s="21" t="n">
        <f aca="false">D32-C32</f>
        <v>-16469</v>
      </c>
      <c r="F32" s="21" t="n">
        <f aca="false">(D32-C32)^2</f>
        <v>271227961</v>
      </c>
      <c r="G32" s="23"/>
    </row>
    <row r="33" customFormat="false" ht="15" hidden="false" customHeight="false" outlineLevel="0" collapsed="false">
      <c r="B33" s="0" t="n">
        <v>9.6</v>
      </c>
      <c r="C33" s="0" t="n">
        <v>112635</v>
      </c>
      <c r="D33" s="21" t="n">
        <f aca="false">J$6 * B33 + I$6</f>
        <v>101400</v>
      </c>
      <c r="E33" s="21" t="n">
        <f aca="false">D33-C33</f>
        <v>-11235</v>
      </c>
      <c r="F33" s="21" t="n">
        <f aca="false">(D33-C33)^2</f>
        <v>126225225</v>
      </c>
      <c r="G33" s="23"/>
    </row>
    <row r="34" customFormat="false" ht="15" hidden="false" customHeight="false" outlineLevel="0" collapsed="false">
      <c r="B34" s="0" t="n">
        <v>10.3</v>
      </c>
      <c r="C34" s="0" t="n">
        <v>122391</v>
      </c>
      <c r="D34" s="21" t="n">
        <f aca="false">J$6 * B34 + I$6</f>
        <v>107700</v>
      </c>
      <c r="E34" s="21" t="n">
        <f aca="false">D34-C34</f>
        <v>-14691</v>
      </c>
      <c r="F34" s="21" t="n">
        <f aca="false">(D34-C34)^2</f>
        <v>215825481</v>
      </c>
      <c r="G34" s="23"/>
    </row>
    <row r="35" customFormat="false" ht="15" hidden="false" customHeight="false" outlineLevel="0" collapsed="false">
      <c r="B35" s="0" t="n">
        <v>10.5</v>
      </c>
      <c r="C35" s="0" t="n">
        <v>121872</v>
      </c>
      <c r="D35" s="21" t="n">
        <f aca="false">J$6 * B35 + I$6</f>
        <v>109500</v>
      </c>
      <c r="E35" s="21" t="n">
        <f aca="false">D35-C35</f>
        <v>-12372</v>
      </c>
      <c r="F35" s="21" t="n">
        <f aca="false">(D35-C35)^2</f>
        <v>153066384</v>
      </c>
      <c r="G35"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U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8.5390625" defaultRowHeight="15" zeroHeight="false" outlineLevelRow="0" outlineLevelCol="0"/>
  <cols>
    <col collapsed="false" customWidth="true" hidden="false" outlineLevel="0" max="1" min="1" style="0" width="1"/>
    <col collapsed="false" customWidth="true" hidden="false" outlineLevel="0" max="2" min="2" style="0" width="19"/>
    <col collapsed="false" customWidth="true" hidden="false" outlineLevel="0" max="4" min="4" style="0" width="18"/>
    <col collapsed="false" customWidth="true" hidden="false" outlineLevel="0" max="5" min="5" style="0" width="13.43"/>
    <col collapsed="false" customWidth="true" hidden="false" outlineLevel="0" max="6" min="6" style="0" width="12.71"/>
    <col collapsed="false" customWidth="true" hidden="false" outlineLevel="0" max="7" min="7" style="0" width="21.71"/>
    <col collapsed="false" customWidth="true" hidden="false" outlineLevel="0" max="8" min="8" style="0" width="4.85"/>
    <col collapsed="false" customWidth="true" hidden="false" outlineLevel="0" max="9" min="9" style="0" width="10.57"/>
    <col collapsed="false" customWidth="true" hidden="false" outlineLevel="0" max="10" min="10" style="0" width="11.28"/>
    <col collapsed="false" customWidth="true" hidden="false" outlineLevel="0" max="11" min="11" style="0" width="8.14"/>
    <col collapsed="false" customWidth="true" hidden="false" outlineLevel="0" max="12" min="12" style="0" width="11"/>
    <col collapsed="false" customWidth="true" hidden="false" outlineLevel="0" max="13" min="13" style="0" width="9.71"/>
    <col collapsed="false" customWidth="true" hidden="false" outlineLevel="0" max="17" min="17" style="0" width="12.85"/>
  </cols>
  <sheetData>
    <row r="1" customFormat="false" ht="5.45" hidden="false" customHeight="true" outlineLevel="0" collapsed="false"/>
    <row r="2" customFormat="false" ht="21" hidden="false" customHeight="false" outlineLevel="0" collapsed="false">
      <c r="B2" s="11" t="s">
        <v>26</v>
      </c>
      <c r="C2" s="12"/>
      <c r="D2" s="12"/>
      <c r="E2" s="12"/>
      <c r="F2" s="12"/>
      <c r="G2" s="13"/>
      <c r="H2" s="13"/>
      <c r="I2" s="13"/>
      <c r="J2" s="13"/>
      <c r="K2" s="13"/>
      <c r="L2" s="13"/>
      <c r="M2" s="13"/>
      <c r="N2" s="13"/>
      <c r="O2" s="13"/>
      <c r="P2" s="13"/>
      <c r="Q2" s="13"/>
      <c r="R2" s="13"/>
      <c r="S2" s="13"/>
    </row>
    <row r="3" customFormat="false" ht="5.65" hidden="false" customHeight="true" outlineLevel="0" collapsed="false"/>
    <row r="4" customFormat="false" ht="15" hidden="false" customHeight="false" outlineLevel="0" collapsed="false">
      <c r="B4" s="14" t="s">
        <v>9</v>
      </c>
      <c r="C4" s="15"/>
      <c r="D4" s="17" t="s">
        <v>15</v>
      </c>
      <c r="E4" s="18"/>
      <c r="F4" s="18"/>
      <c r="G4" s="18"/>
      <c r="I4" s="17" t="s">
        <v>27</v>
      </c>
      <c r="J4" s="18"/>
      <c r="L4" s="17" t="s">
        <v>16</v>
      </c>
      <c r="M4" s="18"/>
    </row>
    <row r="5" customFormat="false" ht="15" hidden="false" customHeight="false" outlineLevel="0" collapsed="false">
      <c r="B5" s="19" t="s">
        <v>11</v>
      </c>
      <c r="C5" s="19" t="s">
        <v>12</v>
      </c>
      <c r="D5" s="20" t="s">
        <v>17</v>
      </c>
      <c r="E5" s="20" t="s">
        <v>18</v>
      </c>
      <c r="F5" s="20" t="s">
        <v>19</v>
      </c>
      <c r="G5" s="20" t="s">
        <v>20</v>
      </c>
      <c r="I5" s="20" t="s">
        <v>28</v>
      </c>
      <c r="J5" s="20" t="s">
        <v>29</v>
      </c>
      <c r="L5" s="20" t="s">
        <v>21</v>
      </c>
      <c r="M5" s="20" t="s">
        <v>22</v>
      </c>
    </row>
    <row r="6" customFormat="false" ht="15" hidden="false" customHeight="false" outlineLevel="0" collapsed="false">
      <c r="B6" s="0" t="n">
        <v>1.1</v>
      </c>
      <c r="C6" s="0" t="n">
        <v>39343</v>
      </c>
      <c r="D6" s="26" t="n">
        <f aca="false">M$6 * B6 + L$6</f>
        <v>36187.1587522693</v>
      </c>
      <c r="E6" s="27" t="n">
        <f aca="false">D6-C6</f>
        <v>-3155.84124773073</v>
      </c>
      <c r="F6" s="27" t="n">
        <f aca="false">(D6-C6)^2</f>
        <v>9959333.98087864</v>
      </c>
      <c r="G6" s="27" t="n">
        <f aca="false">SUM(F6:F35)</f>
        <v>938128551.668429</v>
      </c>
      <c r="I6" s="28" t="n">
        <f aca="false">AVERAGE(B6:B35)</f>
        <v>5.31333333333333</v>
      </c>
      <c r="J6" s="22" t="n">
        <f aca="false">AVERAGE(C6:C35)</f>
        <v>76003</v>
      </c>
      <c r="L6" s="22" t="n">
        <f aca="false">J6 - M6 * I6</f>
        <v>25792.2001986687</v>
      </c>
      <c r="M6" s="22" t="n">
        <f aca="false" t="array" ref="M6:M6">SUMPRODUCT(B6:B35- I6,C6:C35- J6) / SUMSQ(B6:B35 - I6)</f>
        <v>9449.96232145508</v>
      </c>
    </row>
    <row r="7" customFormat="false" ht="15" hidden="false" customHeight="false" outlineLevel="0" collapsed="false">
      <c r="B7" s="0" t="n">
        <v>1.3</v>
      </c>
      <c r="C7" s="0" t="n">
        <v>46205</v>
      </c>
      <c r="D7" s="26" t="n">
        <f aca="false">M$6 * B7 + L$6</f>
        <v>38077.1512165603</v>
      </c>
      <c r="E7" s="26" t="n">
        <f aca="false">D7-C7</f>
        <v>-8127.84878343971</v>
      </c>
      <c r="F7" s="26" t="n">
        <f aca="false">(D7-C7)^2</f>
        <v>66061925.8464624</v>
      </c>
      <c r="G7" s="29"/>
    </row>
    <row r="8" customFormat="false" ht="15" hidden="false" customHeight="false" outlineLevel="0" collapsed="false">
      <c r="B8" s="0" t="n">
        <v>1.5</v>
      </c>
      <c r="C8" s="0" t="n">
        <v>37731</v>
      </c>
      <c r="D8" s="26" t="n">
        <f aca="false">M$6 * B8 + L$6</f>
        <v>39967.1436808513</v>
      </c>
      <c r="E8" s="26" t="n">
        <f aca="false">D8-C8</f>
        <v>2236.1436808513</v>
      </c>
      <c r="F8" s="26" t="n">
        <f aca="false">(D8-C8)^2</f>
        <v>5000338.56141121</v>
      </c>
      <c r="G8" s="29"/>
      <c r="I8" s="16" t="s">
        <v>30</v>
      </c>
      <c r="J8" s="16"/>
      <c r="K8" s="16"/>
      <c r="L8" s="16"/>
      <c r="M8" s="16"/>
      <c r="N8" s="16"/>
      <c r="O8" s="16"/>
      <c r="P8" s="16"/>
      <c r="Q8" s="16"/>
      <c r="R8" s="16"/>
      <c r="S8" s="16"/>
    </row>
    <row r="9" customFormat="false" ht="15" hidden="false" customHeight="false" outlineLevel="0" collapsed="false">
      <c r="B9" s="0" t="n">
        <v>2</v>
      </c>
      <c r="C9" s="0" t="n">
        <v>43525</v>
      </c>
      <c r="D9" s="26" t="n">
        <f aca="false">M$6 * B9 + L$6</f>
        <v>44692.1248415788</v>
      </c>
      <c r="E9" s="26" t="n">
        <f aca="false">D9-C9</f>
        <v>1167.12484157884</v>
      </c>
      <c r="F9" s="26" t="n">
        <f aca="false">(D9-C9)^2</f>
        <v>1362180.39583044</v>
      </c>
      <c r="G9" s="29"/>
      <c r="I9" s="0" t="s">
        <v>31</v>
      </c>
      <c r="U9" s="24"/>
    </row>
    <row r="10" customFormat="false" ht="15" hidden="false" customHeight="false" outlineLevel="0" collapsed="false">
      <c r="B10" s="0" t="n">
        <v>2.2</v>
      </c>
      <c r="C10" s="0" t="n">
        <v>39891</v>
      </c>
      <c r="D10" s="26" t="n">
        <f aca="false">M$6 * B10 + L$6</f>
        <v>46582.1173058699</v>
      </c>
      <c r="E10" s="26" t="n">
        <f aca="false">D10-C10</f>
        <v>6691.11730586986</v>
      </c>
      <c r="F10" s="26" t="n">
        <f aca="false">(D10-C10)^2</f>
        <v>44771050.8009112</v>
      </c>
      <c r="G10" s="29"/>
      <c r="I10" s="0" t="s">
        <v>32</v>
      </c>
      <c r="U10" s="30"/>
    </row>
    <row r="11" customFormat="false" ht="15" hidden="false" customHeight="false" outlineLevel="0" collapsed="false">
      <c r="B11" s="0" t="n">
        <v>2.9</v>
      </c>
      <c r="C11" s="0" t="n">
        <v>56642</v>
      </c>
      <c r="D11" s="26" t="n">
        <f aca="false">M$6 * B11 + L$6</f>
        <v>53197.0909308884</v>
      </c>
      <c r="E11" s="26" t="n">
        <f aca="false">D11-C11</f>
        <v>-3444.90906911159</v>
      </c>
      <c r="F11" s="26" t="n">
        <f aca="false">(D11-C11)^2</f>
        <v>11867398.4944472</v>
      </c>
      <c r="G11" s="29"/>
      <c r="U11" s="24"/>
    </row>
    <row r="12" customFormat="false" ht="15" hidden="false" customHeight="false" outlineLevel="0" collapsed="false">
      <c r="B12" s="0" t="n">
        <v>3</v>
      </c>
      <c r="C12" s="0" t="n">
        <v>60150</v>
      </c>
      <c r="D12" s="26" t="n">
        <f aca="false">M$6 * B12 + L$6</f>
        <v>54142.0871630339</v>
      </c>
      <c r="E12" s="26" t="n">
        <f aca="false">D12-C12</f>
        <v>-6007.91283696608</v>
      </c>
      <c r="F12" s="26" t="n">
        <f aca="false">(D12-C12)^2</f>
        <v>36095016.6565818</v>
      </c>
      <c r="G12" s="29"/>
    </row>
    <row r="13" customFormat="false" ht="15" hidden="false" customHeight="false" outlineLevel="0" collapsed="false">
      <c r="B13" s="0" t="n">
        <v>3.2</v>
      </c>
      <c r="C13" s="0" t="n">
        <v>54445</v>
      </c>
      <c r="D13" s="26" t="n">
        <f aca="false">M$6 * B13 + L$6</f>
        <v>56032.0796273249</v>
      </c>
      <c r="E13" s="26" t="n">
        <f aca="false">D13-C13</f>
        <v>1587.07962732494</v>
      </c>
      <c r="F13" s="26" t="n">
        <f aca="false">(D13-C13)^2</f>
        <v>2518821.74346986</v>
      </c>
      <c r="G13" s="29"/>
    </row>
    <row r="14" customFormat="false" ht="15" hidden="false" customHeight="false" outlineLevel="0" collapsed="false">
      <c r="B14" s="0" t="n">
        <v>3.2</v>
      </c>
      <c r="C14" s="0" t="n">
        <v>64445</v>
      </c>
      <c r="D14" s="26" t="n">
        <f aca="false">M$6 * B14 + L$6</f>
        <v>56032.0796273249</v>
      </c>
      <c r="E14" s="26" t="n">
        <f aca="false">D14-C14</f>
        <v>-8412.92037267506</v>
      </c>
      <c r="F14" s="26" t="n">
        <f aca="false">(D14-C14)^2</f>
        <v>70777229.1969711</v>
      </c>
      <c r="G14" s="29"/>
    </row>
    <row r="15" customFormat="false" ht="15" hidden="false" customHeight="false" outlineLevel="0" collapsed="false">
      <c r="B15" s="0" t="n">
        <v>3.7</v>
      </c>
      <c r="C15" s="0" t="n">
        <v>57189</v>
      </c>
      <c r="D15" s="26" t="n">
        <f aca="false">M$6 * B15 + L$6</f>
        <v>60757.0607880525</v>
      </c>
      <c r="E15" s="26" t="n">
        <f aca="false">D15-C15</f>
        <v>3568.06078805248</v>
      </c>
      <c r="F15" s="26" t="n">
        <f aca="false">(D15-C15)^2</f>
        <v>12731057.7872377</v>
      </c>
      <c r="G15" s="29"/>
    </row>
    <row r="16" customFormat="false" ht="15" hidden="false" customHeight="false" outlineLevel="0" collapsed="false">
      <c r="B16" s="0" t="n">
        <v>3.9</v>
      </c>
      <c r="C16" s="0" t="n">
        <v>63218</v>
      </c>
      <c r="D16" s="26" t="n">
        <f aca="false">M$6 * B16 + L$6</f>
        <v>62647.0532523435</v>
      </c>
      <c r="E16" s="26" t="n">
        <f aca="false">D16-C16</f>
        <v>-570.946747656511</v>
      </c>
      <c r="F16" s="26" t="n">
        <f aca="false">(D16-C16)^2</f>
        <v>325980.188659548</v>
      </c>
      <c r="G16" s="29"/>
    </row>
    <row r="17" customFormat="false" ht="15" hidden="false" customHeight="false" outlineLevel="0" collapsed="false">
      <c r="B17" s="0" t="n">
        <v>4</v>
      </c>
      <c r="C17" s="0" t="n">
        <v>55794</v>
      </c>
      <c r="D17" s="26" t="n">
        <f aca="false">M$6 * B17 + L$6</f>
        <v>63592.049484489</v>
      </c>
      <c r="E17" s="26" t="n">
        <f aca="false">D17-C17</f>
        <v>7798.049484489</v>
      </c>
      <c r="F17" s="26" t="n">
        <f aca="false">(D17-C17)^2</f>
        <v>60809575.7625391</v>
      </c>
      <c r="G17" s="29"/>
    </row>
    <row r="18" customFormat="false" ht="15" hidden="false" customHeight="false" outlineLevel="0" collapsed="false">
      <c r="B18" s="0" t="n">
        <v>4</v>
      </c>
      <c r="C18" s="0" t="n">
        <v>56957</v>
      </c>
      <c r="D18" s="26" t="n">
        <f aca="false">M$6 * B18 + L$6</f>
        <v>63592.049484489</v>
      </c>
      <c r="E18" s="26" t="n">
        <f aca="false">D18-C18</f>
        <v>6635.049484489</v>
      </c>
      <c r="F18" s="26" t="n">
        <f aca="false">(D18-C18)^2</f>
        <v>44023881.6616177</v>
      </c>
      <c r="G18" s="29"/>
    </row>
    <row r="19" customFormat="false" ht="15" hidden="false" customHeight="false" outlineLevel="0" collapsed="false">
      <c r="B19" s="0" t="n">
        <v>4.1</v>
      </c>
      <c r="C19" s="0" t="n">
        <v>57081</v>
      </c>
      <c r="D19" s="26" t="n">
        <f aca="false">M$6 * B19 + L$6</f>
        <v>64537.0457166345</v>
      </c>
      <c r="E19" s="26" t="n">
        <f aca="false">D19-C19</f>
        <v>7456.0457166345</v>
      </c>
      <c r="F19" s="26" t="n">
        <f aca="false">(D19-C19)^2</f>
        <v>55592617.7285437</v>
      </c>
      <c r="G19" s="29"/>
    </row>
    <row r="20" customFormat="false" ht="15" hidden="false" customHeight="false" outlineLevel="0" collapsed="false">
      <c r="B20" s="0" t="n">
        <v>4.5</v>
      </c>
      <c r="C20" s="0" t="n">
        <v>61111</v>
      </c>
      <c r="D20" s="26" t="n">
        <f aca="false">M$6 * B20 + L$6</f>
        <v>68317.0306452165</v>
      </c>
      <c r="E20" s="26" t="n">
        <f aca="false">D20-C20</f>
        <v>7206.03064521654</v>
      </c>
      <c r="F20" s="26" t="n">
        <f aca="false">(D20-C20)^2</f>
        <v>51926877.6597999</v>
      </c>
      <c r="G20" s="29"/>
    </row>
    <row r="21" customFormat="false" ht="15" hidden="false" customHeight="false" outlineLevel="0" collapsed="false">
      <c r="B21" s="0" t="n">
        <v>4.9</v>
      </c>
      <c r="C21" s="0" t="n">
        <v>67938</v>
      </c>
      <c r="D21" s="26" t="n">
        <f aca="false">M$6 * B21 + L$6</f>
        <v>72097.0155737986</v>
      </c>
      <c r="E21" s="26" t="n">
        <f aca="false">D21-C21</f>
        <v>4159.01557379856</v>
      </c>
      <c r="F21" s="26" t="n">
        <f aca="false">(D21-C21)^2</f>
        <v>17297410.543099</v>
      </c>
      <c r="G21" s="29"/>
    </row>
    <row r="22" customFormat="false" ht="15" hidden="false" customHeight="false" outlineLevel="0" collapsed="false">
      <c r="B22" s="0" t="n">
        <v>5.1</v>
      </c>
      <c r="C22" s="0" t="n">
        <v>66029</v>
      </c>
      <c r="D22" s="26" t="n">
        <f aca="false">M$6 * B22 + L$6</f>
        <v>73987.0080380896</v>
      </c>
      <c r="E22" s="26" t="n">
        <f aca="false">D22-C22</f>
        <v>7958.00803808958</v>
      </c>
      <c r="F22" s="26" t="n">
        <f aca="false">(D22-C22)^2</f>
        <v>63329891.9342984</v>
      </c>
      <c r="G22" s="29"/>
    </row>
    <row r="23" customFormat="false" ht="15" hidden="false" customHeight="false" outlineLevel="0" collapsed="false">
      <c r="B23" s="0" t="n">
        <v>5.3</v>
      </c>
      <c r="C23" s="0" t="n">
        <v>83088</v>
      </c>
      <c r="D23" s="26" t="n">
        <f aca="false">M$6 * B23 + L$6</f>
        <v>75877.0005023806</v>
      </c>
      <c r="E23" s="26" t="n">
        <f aca="false">D23-C23</f>
        <v>-7210.9994976194</v>
      </c>
      <c r="F23" s="26" t="n">
        <f aca="false">(D23-C23)^2</f>
        <v>51998513.7546672</v>
      </c>
      <c r="G23" s="29"/>
    </row>
    <row r="24" customFormat="false" ht="15" hidden="false" customHeight="false" outlineLevel="0" collapsed="false">
      <c r="B24" s="0" t="n">
        <v>5.9</v>
      </c>
      <c r="C24" s="0" t="n">
        <v>81363</v>
      </c>
      <c r="D24" s="26" t="n">
        <f aca="false">M$6 * B24 + L$6</f>
        <v>81546.9778952537</v>
      </c>
      <c r="E24" s="26" t="n">
        <f aca="false">D24-C24</f>
        <v>183.977895253658</v>
      </c>
      <c r="F24" s="26" t="n">
        <f aca="false">(D24-C24)^2</f>
        <v>33847.865941966</v>
      </c>
      <c r="G24" s="29"/>
    </row>
    <row r="25" customFormat="false" ht="15" hidden="false" customHeight="false" outlineLevel="0" collapsed="false">
      <c r="B25" s="0" t="n">
        <v>6</v>
      </c>
      <c r="C25" s="0" t="n">
        <v>93940</v>
      </c>
      <c r="D25" s="26" t="n">
        <f aca="false">M$6 * B25 + L$6</f>
        <v>82491.9741273992</v>
      </c>
      <c r="E25" s="26" t="n">
        <f aca="false">D25-C25</f>
        <v>-11448.0258726008</v>
      </c>
      <c r="F25" s="26" t="n">
        <f aca="false">(D25-C25)^2</f>
        <v>131057296.379738</v>
      </c>
      <c r="G25" s="29"/>
    </row>
    <row r="26" customFormat="false" ht="15" hidden="false" customHeight="false" outlineLevel="0" collapsed="false">
      <c r="B26" s="0" t="n">
        <v>6.8</v>
      </c>
      <c r="C26" s="0" t="n">
        <v>91738</v>
      </c>
      <c r="D26" s="26" t="n">
        <f aca="false">M$6 * B26 + L$6</f>
        <v>90051.9439845632</v>
      </c>
      <c r="E26" s="26" t="n">
        <f aca="false">D26-C26</f>
        <v>-1686.05601543679</v>
      </c>
      <c r="F26" s="26" t="n">
        <f aca="false">(D26-C26)^2</f>
        <v>2842784.88719057</v>
      </c>
      <c r="G26" s="29"/>
    </row>
    <row r="27" customFormat="false" ht="15" hidden="false" customHeight="false" outlineLevel="0" collapsed="false">
      <c r="B27" s="0" t="n">
        <v>7.1</v>
      </c>
      <c r="C27" s="0" t="n">
        <v>98273</v>
      </c>
      <c r="D27" s="26" t="n">
        <f aca="false">M$6 * B27 + L$6</f>
        <v>92886.9326809997</v>
      </c>
      <c r="E27" s="26" t="n">
        <f aca="false">D27-C27</f>
        <v>-5386.06731900026</v>
      </c>
      <c r="F27" s="26" t="n">
        <f aca="false">(D27-C27)^2</f>
        <v>29009721.1648026</v>
      </c>
      <c r="G27" s="29"/>
    </row>
    <row r="28" customFormat="false" ht="15" hidden="false" customHeight="false" outlineLevel="0" collapsed="false">
      <c r="B28" s="0" t="n">
        <v>7.9</v>
      </c>
      <c r="C28" s="0" t="n">
        <v>101302</v>
      </c>
      <c r="D28" s="26" t="n">
        <f aca="false">M$6 * B28 + L$6</f>
        <v>100446.902538164</v>
      </c>
      <c r="E28" s="26" t="n">
        <f aca="false">D28-C28</f>
        <v>-855.097461836209</v>
      </c>
      <c r="F28" s="26" t="n">
        <f aca="false">(D28-C28)^2</f>
        <v>731191.669238727</v>
      </c>
      <c r="G28" s="29"/>
    </row>
    <row r="29" customFormat="false" ht="15" hidden="false" customHeight="false" outlineLevel="0" collapsed="false">
      <c r="B29" s="0" t="n">
        <v>8.2</v>
      </c>
      <c r="C29" s="0" t="n">
        <v>113812</v>
      </c>
      <c r="D29" s="26" t="n">
        <f aca="false">M$6 * B29 + L$6</f>
        <v>103281.8912346</v>
      </c>
      <c r="E29" s="26" t="n">
        <f aca="false">D29-C29</f>
        <v>-10530.1087653997</v>
      </c>
      <c r="F29" s="26" t="n">
        <f aca="false">(D29-C29)^2</f>
        <v>110883190.611147</v>
      </c>
      <c r="G29" s="29"/>
    </row>
    <row r="30" customFormat="false" ht="15" hidden="false" customHeight="false" outlineLevel="0" collapsed="false">
      <c r="B30" s="0" t="n">
        <v>8.7</v>
      </c>
      <c r="C30" s="0" t="n">
        <v>109431</v>
      </c>
      <c r="D30" s="26" t="n">
        <f aca="false">M$6 * B30 + L$6</f>
        <v>108006.872395328</v>
      </c>
      <c r="E30" s="26" t="n">
        <f aca="false">D30-C30</f>
        <v>-1424.12760467213</v>
      </c>
      <c r="F30" s="26" t="n">
        <f aca="false">(D30-C30)^2</f>
        <v>2028139.43438918</v>
      </c>
      <c r="G30" s="29"/>
    </row>
    <row r="31" customFormat="false" ht="15" hidden="false" customHeight="false" outlineLevel="0" collapsed="false">
      <c r="B31" s="0" t="n">
        <v>9</v>
      </c>
      <c r="C31" s="0" t="n">
        <v>105582</v>
      </c>
      <c r="D31" s="26" t="n">
        <f aca="false">M$6 * B31 + L$6</f>
        <v>110841.861091764</v>
      </c>
      <c r="E31" s="26" t="n">
        <f aca="false">D31-C31</f>
        <v>5259.86109176438</v>
      </c>
      <c r="F31" s="26" t="n">
        <f aca="false">(D31-C31)^2</f>
        <v>27666138.7046568</v>
      </c>
      <c r="G31" s="29"/>
    </row>
    <row r="32" customFormat="false" ht="15" hidden="false" customHeight="false" outlineLevel="0" collapsed="false">
      <c r="B32" s="0" t="n">
        <v>9.5</v>
      </c>
      <c r="C32" s="0" t="n">
        <v>116969</v>
      </c>
      <c r="D32" s="26" t="n">
        <f aca="false">M$6 * B32 + L$6</f>
        <v>115566.842252492</v>
      </c>
      <c r="E32" s="26" t="n">
        <f aca="false">D32-C32</f>
        <v>-1402.15774750808</v>
      </c>
      <c r="F32" s="26" t="n">
        <f aca="false">(D32-C32)^2</f>
        <v>1966046.34889695</v>
      </c>
      <c r="G32" s="29"/>
    </row>
    <row r="33" customFormat="false" ht="15" hidden="false" customHeight="false" outlineLevel="0" collapsed="false">
      <c r="B33" s="0" t="n">
        <v>9.6</v>
      </c>
      <c r="C33" s="0" t="n">
        <v>112635</v>
      </c>
      <c r="D33" s="26" t="n">
        <f aca="false">M$6 * B33 + L$6</f>
        <v>116511.838484637</v>
      </c>
      <c r="E33" s="26" t="n">
        <f aca="false">D33-C33</f>
        <v>3876.83848463744</v>
      </c>
      <c r="F33" s="26" t="n">
        <f aca="false">(D33-C33)^2</f>
        <v>15029876.6359659</v>
      </c>
      <c r="G33" s="29"/>
      <c r="K33" s="24"/>
    </row>
    <row r="34" customFormat="false" ht="15" hidden="false" customHeight="false" outlineLevel="0" collapsed="false">
      <c r="B34" s="0" t="n">
        <v>10.3</v>
      </c>
      <c r="C34" s="0" t="n">
        <v>122391</v>
      </c>
      <c r="D34" s="26" t="n">
        <f aca="false">M$6 * B34 + L$6</f>
        <v>123126.812109656</v>
      </c>
      <c r="E34" s="26" t="n">
        <f aca="false">D34-C34</f>
        <v>735.812109655992</v>
      </c>
      <c r="F34" s="26" t="n">
        <f aca="false">(D34-C34)^2</f>
        <v>541419.460716401</v>
      </c>
      <c r="G34" s="29"/>
    </row>
    <row r="35" customFormat="false" ht="15" hidden="false" customHeight="false" outlineLevel="0" collapsed="false">
      <c r="B35" s="0" t="n">
        <v>10.5</v>
      </c>
      <c r="C35" s="0" t="n">
        <v>121872</v>
      </c>
      <c r="D35" s="26" t="n">
        <f aca="false">M$6 * B35 + L$6</f>
        <v>125016.804573947</v>
      </c>
      <c r="E35" s="26" t="n">
        <f aca="false">D35-C35</f>
        <v>3144.80457394701</v>
      </c>
      <c r="F35" s="26" t="n">
        <f aca="false">(D35-C35)^2</f>
        <v>9889795.80831804</v>
      </c>
      <c r="G35" s="29"/>
    </row>
    <row r="36" customFormat="false" ht="15" hidden="false" customHeight="false" outlineLevel="0" collapsed="false">
      <c r="K36" s="24"/>
    </row>
    <row r="37" customFormat="false" ht="15" hidden="false" customHeight="false" outlineLevel="0" collapsed="false">
      <c r="D37" s="31"/>
      <c r="E37" s="31"/>
      <c r="F37" s="32"/>
      <c r="K37"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U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ColWidth="8.5390625" defaultRowHeight="15" zeroHeight="false" outlineLevelRow="0" outlineLevelCol="0"/>
  <cols>
    <col collapsed="false" customWidth="true" hidden="false" outlineLevel="0" max="1" min="1" style="0" width="1"/>
    <col collapsed="false" customWidth="true" hidden="false" outlineLevel="0" max="2" min="2" style="0" width="19.14"/>
    <col collapsed="false" customWidth="true" hidden="false" outlineLevel="0" max="4" min="4" style="0" width="17.28"/>
    <col collapsed="false" customWidth="true" hidden="false" outlineLevel="0" max="5" min="5" style="0" width="13.43"/>
    <col collapsed="false" customWidth="true" hidden="false" outlineLevel="0" max="6" min="6" style="0" width="14.71"/>
    <col collapsed="false" customWidth="true" hidden="false" outlineLevel="0" max="7" min="7" style="0" width="18.28"/>
    <col collapsed="false" customWidth="true" hidden="false" outlineLevel="0" max="8" min="8" style="0" width="4.85"/>
    <col collapsed="false" customWidth="true" hidden="false" outlineLevel="0" max="9" min="9" style="0" width="10.57"/>
    <col collapsed="false" customWidth="true" hidden="false" outlineLevel="0" max="10" min="10" style="0" width="11.28"/>
    <col collapsed="false" customWidth="true" hidden="false" outlineLevel="0" max="11" min="11" style="0" width="8.14"/>
    <col collapsed="false" customWidth="true" hidden="false" outlineLevel="0" max="12" min="12" style="0" width="11"/>
    <col collapsed="false" customWidth="true" hidden="false" outlineLevel="0" max="13" min="13" style="0" width="9.71"/>
    <col collapsed="false" customWidth="true" hidden="false" outlineLevel="0" max="17" min="17" style="0" width="12.85"/>
  </cols>
  <sheetData>
    <row r="1" customFormat="false" ht="5.45" hidden="false" customHeight="true" outlineLevel="0" collapsed="false"/>
    <row r="2" customFormat="false" ht="21" hidden="false" customHeight="false" outlineLevel="0" collapsed="false">
      <c r="B2" s="11" t="s">
        <v>33</v>
      </c>
      <c r="C2" s="12"/>
      <c r="D2" s="12"/>
      <c r="E2" s="12"/>
      <c r="F2" s="12"/>
      <c r="G2" s="13"/>
      <c r="H2" s="13"/>
      <c r="I2" s="13"/>
      <c r="J2" s="13"/>
      <c r="K2" s="13"/>
      <c r="L2" s="13"/>
      <c r="M2" s="13"/>
      <c r="N2" s="13"/>
      <c r="O2" s="13"/>
      <c r="P2" s="13"/>
      <c r="Q2" s="13"/>
      <c r="R2" s="13"/>
      <c r="S2" s="13"/>
    </row>
    <row r="3" customFormat="false" ht="5.65" hidden="false" customHeight="true" outlineLevel="0" collapsed="false"/>
    <row r="4" customFormat="false" ht="15" hidden="false" customHeight="false" outlineLevel="0" collapsed="false">
      <c r="B4" s="14" t="s">
        <v>9</v>
      </c>
      <c r="C4" s="15"/>
      <c r="D4" s="17" t="s">
        <v>15</v>
      </c>
      <c r="E4" s="18"/>
      <c r="F4" s="18"/>
      <c r="G4" s="18"/>
      <c r="I4" s="17" t="s">
        <v>27</v>
      </c>
      <c r="J4" s="18"/>
      <c r="L4" s="17" t="s">
        <v>16</v>
      </c>
      <c r="M4" s="18"/>
    </row>
    <row r="5" customFormat="false" ht="15" hidden="false" customHeight="false" outlineLevel="0" collapsed="false">
      <c r="B5" s="19" t="s">
        <v>11</v>
      </c>
      <c r="C5" s="19" t="s">
        <v>12</v>
      </c>
      <c r="D5" s="20" t="s">
        <v>17</v>
      </c>
      <c r="E5" s="20" t="s">
        <v>18</v>
      </c>
      <c r="F5" s="20" t="s">
        <v>19</v>
      </c>
      <c r="G5" s="20" t="s">
        <v>20</v>
      </c>
      <c r="I5" s="20" t="s">
        <v>28</v>
      </c>
      <c r="J5" s="20" t="s">
        <v>29</v>
      </c>
      <c r="L5" s="20" t="s">
        <v>21</v>
      </c>
      <c r="M5" s="20" t="s">
        <v>22</v>
      </c>
    </row>
    <row r="6" customFormat="false" ht="15" hidden="false" customHeight="false" outlineLevel="0" collapsed="false">
      <c r="B6" s="0" t="n">
        <v>1.1</v>
      </c>
      <c r="C6" s="0" t="n">
        <v>39343</v>
      </c>
      <c r="D6" s="26" t="n">
        <f aca="false">M$6 * B6 + L$6</f>
        <v>36187.1587522693</v>
      </c>
      <c r="E6" s="27" t="n">
        <f aca="false">D6-C6</f>
        <v>-3155.84124773073</v>
      </c>
      <c r="F6" s="27" t="n">
        <f aca="false">(D6-C6)^2</f>
        <v>9959333.98087864</v>
      </c>
      <c r="G6" s="27" t="n">
        <f aca="false">SUM(F6:F35)</f>
        <v>938128551.668429</v>
      </c>
      <c r="I6" s="33" t="n">
        <f aca="false">AVERAGE(B6:B35)</f>
        <v>5.31333333333333</v>
      </c>
      <c r="J6" s="34" t="n">
        <f aca="false">AVERAGE(C6:C35)</f>
        <v>76003</v>
      </c>
      <c r="L6" s="34" t="n">
        <f aca="false">J6 - M6 * I6</f>
        <v>25792.2001986687</v>
      </c>
      <c r="M6" s="34" t="n">
        <f aca="false" t="array" ref="M6:M6">SUMPRODUCT(B6:B35- I6,C6:C35- J6) / SUMSQ(B6:B35 - I6)</f>
        <v>9449.96232145508</v>
      </c>
    </row>
    <row r="7" customFormat="false" ht="15" hidden="false" customHeight="false" outlineLevel="0" collapsed="false">
      <c r="B7" s="0" t="n">
        <v>1.3</v>
      </c>
      <c r="C7" s="0" t="n">
        <v>46205</v>
      </c>
      <c r="D7" s="26" t="n">
        <f aca="false">M$6 * B7 + L$6</f>
        <v>38077.1512165603</v>
      </c>
      <c r="E7" s="26" t="n">
        <f aca="false">D7-C7</f>
        <v>-8127.84878343971</v>
      </c>
      <c r="F7" s="26" t="n">
        <f aca="false">(D7-C7)^2</f>
        <v>66061925.8464624</v>
      </c>
      <c r="G7" s="29"/>
    </row>
    <row r="8" customFormat="false" ht="15" hidden="false" customHeight="false" outlineLevel="0" collapsed="false">
      <c r="B8" s="0" t="n">
        <v>1.5</v>
      </c>
      <c r="C8" s="0" t="n">
        <v>37731</v>
      </c>
      <c r="D8" s="26" t="n">
        <f aca="false">M$6 * B8 + L$6</f>
        <v>39967.1436808513</v>
      </c>
      <c r="E8" s="26" t="n">
        <f aca="false">D8-C8</f>
        <v>2236.1436808513</v>
      </c>
      <c r="F8" s="26" t="n">
        <f aca="false">(D8-C8)^2</f>
        <v>5000338.56141121</v>
      </c>
      <c r="G8" s="29"/>
      <c r="I8" s="16" t="s">
        <v>34</v>
      </c>
      <c r="J8" s="16"/>
      <c r="K8" s="16"/>
      <c r="L8" s="16"/>
      <c r="M8" s="16"/>
      <c r="N8" s="16"/>
      <c r="O8" s="16"/>
      <c r="P8" s="16"/>
      <c r="Q8" s="16"/>
      <c r="R8" s="16"/>
      <c r="S8" s="16"/>
    </row>
    <row r="9" customFormat="false" ht="15" hidden="false" customHeight="false" outlineLevel="0" collapsed="false">
      <c r="B9" s="0" t="n">
        <v>2</v>
      </c>
      <c r="C9" s="0" t="n">
        <v>43525</v>
      </c>
      <c r="D9" s="26" t="n">
        <f aca="false">M$6 * B9 + L$6</f>
        <v>44692.1248415788</v>
      </c>
      <c r="E9" s="26" t="n">
        <f aca="false">D9-C9</f>
        <v>1167.12484157884</v>
      </c>
      <c r="F9" s="26" t="n">
        <f aca="false">(D9-C9)^2</f>
        <v>1362180.39583044</v>
      </c>
      <c r="G9" s="29"/>
      <c r="I9" s="0" t="s">
        <v>35</v>
      </c>
      <c r="U9" s="24"/>
    </row>
    <row r="10" customFormat="false" ht="15" hidden="false" customHeight="false" outlineLevel="0" collapsed="false">
      <c r="B10" s="0" t="n">
        <v>2.2</v>
      </c>
      <c r="C10" s="0" t="n">
        <v>39891</v>
      </c>
      <c r="D10" s="26" t="n">
        <f aca="false">M$6 * B10 + L$6</f>
        <v>46582.1173058699</v>
      </c>
      <c r="E10" s="26" t="n">
        <f aca="false">D10-C10</f>
        <v>6691.11730586986</v>
      </c>
      <c r="F10" s="26" t="n">
        <f aca="false">(D10-C10)^2</f>
        <v>44771050.8009112</v>
      </c>
      <c r="G10" s="29"/>
      <c r="U10" s="25"/>
    </row>
    <row r="11" customFormat="false" ht="15" hidden="false" customHeight="false" outlineLevel="0" collapsed="false">
      <c r="B11" s="0" t="n">
        <v>2.9</v>
      </c>
      <c r="C11" s="0" t="n">
        <v>56642</v>
      </c>
      <c r="D11" s="26" t="n">
        <f aca="false">M$6 * B11 + L$6</f>
        <v>53197.0909308884</v>
      </c>
      <c r="E11" s="26" t="n">
        <f aca="false">D11-C11</f>
        <v>-3444.90906911159</v>
      </c>
      <c r="F11" s="26" t="n">
        <f aca="false">(D11-C11)^2</f>
        <v>11867398.4944472</v>
      </c>
      <c r="G11" s="29"/>
      <c r="U11" s="24"/>
    </row>
    <row r="12" customFormat="false" ht="15" hidden="false" customHeight="false" outlineLevel="0" collapsed="false">
      <c r="B12" s="0" t="n">
        <v>3</v>
      </c>
      <c r="C12" s="0" t="n">
        <v>60150</v>
      </c>
      <c r="D12" s="26" t="n">
        <f aca="false">M$6 * B12 + L$6</f>
        <v>54142.0871630339</v>
      </c>
      <c r="E12" s="26" t="n">
        <f aca="false">D12-C12</f>
        <v>-6007.91283696608</v>
      </c>
      <c r="F12" s="26" t="n">
        <f aca="false">(D12-C12)^2</f>
        <v>36095016.6565818</v>
      </c>
      <c r="G12" s="29"/>
    </row>
    <row r="13" customFormat="false" ht="15" hidden="false" customHeight="false" outlineLevel="0" collapsed="false">
      <c r="B13" s="0" t="n">
        <v>3.2</v>
      </c>
      <c r="C13" s="0" t="n">
        <v>54445</v>
      </c>
      <c r="D13" s="26" t="n">
        <f aca="false">M$6 * B13 + L$6</f>
        <v>56032.0796273249</v>
      </c>
      <c r="E13" s="26" t="n">
        <f aca="false">D13-C13</f>
        <v>1587.07962732494</v>
      </c>
      <c r="F13" s="26" t="n">
        <f aca="false">(D13-C13)^2</f>
        <v>2518821.74346986</v>
      </c>
      <c r="G13" s="29"/>
    </row>
    <row r="14" customFormat="false" ht="15" hidden="false" customHeight="false" outlineLevel="0" collapsed="false">
      <c r="B14" s="0" t="n">
        <v>3.2</v>
      </c>
      <c r="C14" s="0" t="n">
        <v>64445</v>
      </c>
      <c r="D14" s="26" t="n">
        <f aca="false">M$6 * B14 + L$6</f>
        <v>56032.0796273249</v>
      </c>
      <c r="E14" s="26" t="n">
        <f aca="false">D14-C14</f>
        <v>-8412.92037267506</v>
      </c>
      <c r="F14" s="26" t="n">
        <f aca="false">(D14-C14)^2</f>
        <v>70777229.1969711</v>
      </c>
      <c r="G14" s="29"/>
    </row>
    <row r="15" customFormat="false" ht="15" hidden="false" customHeight="false" outlineLevel="0" collapsed="false">
      <c r="B15" s="0" t="n">
        <v>3.7</v>
      </c>
      <c r="C15" s="0" t="n">
        <v>57189</v>
      </c>
      <c r="D15" s="26" t="n">
        <f aca="false">M$6 * B15 + L$6</f>
        <v>60757.0607880525</v>
      </c>
      <c r="E15" s="26" t="n">
        <f aca="false">D15-C15</f>
        <v>3568.06078805248</v>
      </c>
      <c r="F15" s="26" t="n">
        <f aca="false">(D15-C15)^2</f>
        <v>12731057.7872377</v>
      </c>
      <c r="G15" s="29"/>
    </row>
    <row r="16" customFormat="false" ht="15" hidden="false" customHeight="false" outlineLevel="0" collapsed="false">
      <c r="B16" s="0" t="n">
        <v>3.9</v>
      </c>
      <c r="C16" s="0" t="n">
        <v>63218</v>
      </c>
      <c r="D16" s="26" t="n">
        <f aca="false">M$6 * B16 + L$6</f>
        <v>62647.0532523435</v>
      </c>
      <c r="E16" s="26" t="n">
        <f aca="false">D16-C16</f>
        <v>-570.946747656511</v>
      </c>
      <c r="F16" s="26" t="n">
        <f aca="false">(D16-C16)^2</f>
        <v>325980.188659548</v>
      </c>
      <c r="G16" s="29"/>
    </row>
    <row r="17" customFormat="false" ht="15" hidden="false" customHeight="false" outlineLevel="0" collapsed="false">
      <c r="B17" s="0" t="n">
        <v>4</v>
      </c>
      <c r="C17" s="0" t="n">
        <v>55794</v>
      </c>
      <c r="D17" s="26" t="n">
        <f aca="false">M$6 * B17 + L$6</f>
        <v>63592.049484489</v>
      </c>
      <c r="E17" s="26" t="n">
        <f aca="false">D17-C17</f>
        <v>7798.049484489</v>
      </c>
      <c r="F17" s="26" t="n">
        <f aca="false">(D17-C17)^2</f>
        <v>60809575.7625391</v>
      </c>
      <c r="G17" s="29"/>
    </row>
    <row r="18" customFormat="false" ht="15" hidden="false" customHeight="false" outlineLevel="0" collapsed="false">
      <c r="B18" s="0" t="n">
        <v>4</v>
      </c>
      <c r="C18" s="0" t="n">
        <v>56957</v>
      </c>
      <c r="D18" s="26" t="n">
        <f aca="false">M$6 * B18 + L$6</f>
        <v>63592.049484489</v>
      </c>
      <c r="E18" s="26" t="n">
        <f aca="false">D18-C18</f>
        <v>6635.049484489</v>
      </c>
      <c r="F18" s="26" t="n">
        <f aca="false">(D18-C18)^2</f>
        <v>44023881.6616177</v>
      </c>
      <c r="G18" s="29"/>
    </row>
    <row r="19" customFormat="false" ht="15" hidden="false" customHeight="false" outlineLevel="0" collapsed="false">
      <c r="B19" s="0" t="n">
        <v>4.1</v>
      </c>
      <c r="C19" s="0" t="n">
        <v>57081</v>
      </c>
      <c r="D19" s="26" t="n">
        <f aca="false">M$6 * B19 + L$6</f>
        <v>64537.0457166345</v>
      </c>
      <c r="E19" s="26" t="n">
        <f aca="false">D19-C19</f>
        <v>7456.0457166345</v>
      </c>
      <c r="F19" s="26" t="n">
        <f aca="false">(D19-C19)^2</f>
        <v>55592617.7285437</v>
      </c>
      <c r="G19" s="29"/>
    </row>
    <row r="20" customFormat="false" ht="15" hidden="false" customHeight="false" outlineLevel="0" collapsed="false">
      <c r="B20" s="0" t="n">
        <v>4.5</v>
      </c>
      <c r="C20" s="0" t="n">
        <v>61111</v>
      </c>
      <c r="D20" s="26" t="n">
        <f aca="false">M$6 * B20 + L$6</f>
        <v>68317.0306452165</v>
      </c>
      <c r="E20" s="26" t="n">
        <f aca="false">D20-C20</f>
        <v>7206.03064521654</v>
      </c>
      <c r="F20" s="26" t="n">
        <f aca="false">(D20-C20)^2</f>
        <v>51926877.6597999</v>
      </c>
      <c r="G20" s="29"/>
    </row>
    <row r="21" customFormat="false" ht="15" hidden="false" customHeight="false" outlineLevel="0" collapsed="false">
      <c r="B21" s="0" t="n">
        <v>4.9</v>
      </c>
      <c r="C21" s="0" t="n">
        <v>67938</v>
      </c>
      <c r="D21" s="26" t="n">
        <f aca="false">M$6 * B21 + L$6</f>
        <v>72097.0155737986</v>
      </c>
      <c r="E21" s="26" t="n">
        <f aca="false">D21-C21</f>
        <v>4159.01557379856</v>
      </c>
      <c r="F21" s="26" t="n">
        <f aca="false">(D21-C21)^2</f>
        <v>17297410.543099</v>
      </c>
      <c r="G21" s="29"/>
    </row>
    <row r="22" customFormat="false" ht="15" hidden="false" customHeight="false" outlineLevel="0" collapsed="false">
      <c r="B22" s="0" t="n">
        <v>5.1</v>
      </c>
      <c r="C22" s="0" t="n">
        <v>66029</v>
      </c>
      <c r="D22" s="26" t="n">
        <f aca="false">M$6 * B22 + L$6</f>
        <v>73987.0080380896</v>
      </c>
      <c r="E22" s="26" t="n">
        <f aca="false">D22-C22</f>
        <v>7958.00803808958</v>
      </c>
      <c r="F22" s="26" t="n">
        <f aca="false">(D22-C22)^2</f>
        <v>63329891.9342984</v>
      </c>
      <c r="G22" s="29"/>
    </row>
    <row r="23" customFormat="false" ht="15" hidden="false" customHeight="false" outlineLevel="0" collapsed="false">
      <c r="B23" s="0" t="n">
        <v>5.3</v>
      </c>
      <c r="C23" s="0" t="n">
        <v>83088</v>
      </c>
      <c r="D23" s="26" t="n">
        <f aca="false">M$6 * B23 + L$6</f>
        <v>75877.0005023806</v>
      </c>
      <c r="E23" s="26" t="n">
        <f aca="false">D23-C23</f>
        <v>-7210.9994976194</v>
      </c>
      <c r="F23" s="26" t="n">
        <f aca="false">(D23-C23)^2</f>
        <v>51998513.7546672</v>
      </c>
      <c r="G23" s="29"/>
    </row>
    <row r="24" customFormat="false" ht="15" hidden="false" customHeight="false" outlineLevel="0" collapsed="false">
      <c r="B24" s="0" t="n">
        <v>5.9</v>
      </c>
      <c r="C24" s="0" t="n">
        <v>81363</v>
      </c>
      <c r="D24" s="26" t="n">
        <f aca="false">M$6 * B24 + L$6</f>
        <v>81546.9778952537</v>
      </c>
      <c r="E24" s="26" t="n">
        <f aca="false">D24-C24</f>
        <v>183.977895253658</v>
      </c>
      <c r="F24" s="26" t="n">
        <f aca="false">(D24-C24)^2</f>
        <v>33847.865941966</v>
      </c>
      <c r="G24" s="29"/>
    </row>
    <row r="25" customFormat="false" ht="15" hidden="false" customHeight="false" outlineLevel="0" collapsed="false">
      <c r="B25" s="0" t="n">
        <v>6</v>
      </c>
      <c r="C25" s="0" t="n">
        <v>93940</v>
      </c>
      <c r="D25" s="26" t="n">
        <f aca="false">M$6 * B25 + L$6</f>
        <v>82491.9741273992</v>
      </c>
      <c r="E25" s="26" t="n">
        <f aca="false">D25-C25</f>
        <v>-11448.0258726008</v>
      </c>
      <c r="F25" s="26" t="n">
        <f aca="false">(D25-C25)^2</f>
        <v>131057296.379738</v>
      </c>
      <c r="G25" s="29"/>
    </row>
    <row r="26" customFormat="false" ht="15" hidden="false" customHeight="false" outlineLevel="0" collapsed="false">
      <c r="B26" s="0" t="n">
        <v>6.8</v>
      </c>
      <c r="C26" s="0" t="n">
        <v>91738</v>
      </c>
      <c r="D26" s="26" t="n">
        <f aca="false">M$6 * B26 + L$6</f>
        <v>90051.9439845632</v>
      </c>
      <c r="E26" s="26" t="n">
        <f aca="false">D26-C26</f>
        <v>-1686.05601543679</v>
      </c>
      <c r="F26" s="26" t="n">
        <f aca="false">(D26-C26)^2</f>
        <v>2842784.88719057</v>
      </c>
      <c r="G26" s="29"/>
    </row>
    <row r="27" customFormat="false" ht="15" hidden="false" customHeight="false" outlineLevel="0" collapsed="false">
      <c r="B27" s="0" t="n">
        <v>7.1</v>
      </c>
      <c r="C27" s="0" t="n">
        <v>98273</v>
      </c>
      <c r="D27" s="26" t="n">
        <f aca="false">M$6 * B27 + L$6</f>
        <v>92886.9326809997</v>
      </c>
      <c r="E27" s="26" t="n">
        <f aca="false">D27-C27</f>
        <v>-5386.06731900026</v>
      </c>
      <c r="F27" s="26" t="n">
        <f aca="false">(D27-C27)^2</f>
        <v>29009721.1648026</v>
      </c>
      <c r="G27" s="29"/>
    </row>
    <row r="28" customFormat="false" ht="15" hidden="false" customHeight="false" outlineLevel="0" collapsed="false">
      <c r="B28" s="0" t="n">
        <v>7.9</v>
      </c>
      <c r="C28" s="0" t="n">
        <v>101302</v>
      </c>
      <c r="D28" s="26" t="n">
        <f aca="false">M$6 * B28 + L$6</f>
        <v>100446.902538164</v>
      </c>
      <c r="E28" s="26" t="n">
        <f aca="false">D28-C28</f>
        <v>-855.097461836209</v>
      </c>
      <c r="F28" s="26" t="n">
        <f aca="false">(D28-C28)^2</f>
        <v>731191.669238727</v>
      </c>
      <c r="G28" s="29"/>
    </row>
    <row r="29" customFormat="false" ht="15" hidden="false" customHeight="false" outlineLevel="0" collapsed="false">
      <c r="B29" s="0" t="n">
        <v>8.2</v>
      </c>
      <c r="C29" s="0" t="n">
        <v>113812</v>
      </c>
      <c r="D29" s="26" t="n">
        <f aca="false">M$6 * B29 + L$6</f>
        <v>103281.8912346</v>
      </c>
      <c r="E29" s="26" t="n">
        <f aca="false">D29-C29</f>
        <v>-10530.1087653997</v>
      </c>
      <c r="F29" s="26" t="n">
        <f aca="false">(D29-C29)^2</f>
        <v>110883190.611147</v>
      </c>
      <c r="G29" s="29"/>
    </row>
    <row r="30" customFormat="false" ht="15" hidden="false" customHeight="false" outlineLevel="0" collapsed="false">
      <c r="B30" s="0" t="n">
        <v>8.7</v>
      </c>
      <c r="C30" s="0" t="n">
        <v>109431</v>
      </c>
      <c r="D30" s="26" t="n">
        <f aca="false">M$6 * B30 + L$6</f>
        <v>108006.872395328</v>
      </c>
      <c r="E30" s="26" t="n">
        <f aca="false">D30-C30</f>
        <v>-1424.12760467213</v>
      </c>
      <c r="F30" s="26" t="n">
        <f aca="false">(D30-C30)^2</f>
        <v>2028139.43438918</v>
      </c>
      <c r="G30" s="29"/>
    </row>
    <row r="31" customFormat="false" ht="15" hidden="false" customHeight="false" outlineLevel="0" collapsed="false">
      <c r="B31" s="0" t="n">
        <v>9</v>
      </c>
      <c r="C31" s="0" t="n">
        <v>105582</v>
      </c>
      <c r="D31" s="26" t="n">
        <f aca="false">M$6 * B31 + L$6</f>
        <v>110841.861091764</v>
      </c>
      <c r="E31" s="26" t="n">
        <f aca="false">D31-C31</f>
        <v>5259.86109176438</v>
      </c>
      <c r="F31" s="26" t="n">
        <f aca="false">(D31-C31)^2</f>
        <v>27666138.7046568</v>
      </c>
      <c r="G31" s="29"/>
    </row>
    <row r="32" customFormat="false" ht="15" hidden="false" customHeight="false" outlineLevel="0" collapsed="false">
      <c r="B32" s="0" t="n">
        <v>9.5</v>
      </c>
      <c r="C32" s="0" t="n">
        <v>116969</v>
      </c>
      <c r="D32" s="26" t="n">
        <f aca="false">M$6 * B32 + L$6</f>
        <v>115566.842252492</v>
      </c>
      <c r="E32" s="26" t="n">
        <f aca="false">D32-C32</f>
        <v>-1402.15774750808</v>
      </c>
      <c r="F32" s="26" t="n">
        <f aca="false">(D32-C32)^2</f>
        <v>1966046.34889695</v>
      </c>
      <c r="G32" s="29"/>
    </row>
    <row r="33" customFormat="false" ht="15" hidden="false" customHeight="false" outlineLevel="0" collapsed="false">
      <c r="B33" s="0" t="n">
        <v>9.6</v>
      </c>
      <c r="C33" s="0" t="n">
        <v>112635</v>
      </c>
      <c r="D33" s="26" t="n">
        <f aca="false">M$6 * B33 + L$6</f>
        <v>116511.838484637</v>
      </c>
      <c r="E33" s="26" t="n">
        <f aca="false">D33-C33</f>
        <v>3876.83848463744</v>
      </c>
      <c r="F33" s="26" t="n">
        <f aca="false">(D33-C33)^2</f>
        <v>15029876.6359659</v>
      </c>
      <c r="G33" s="29"/>
      <c r="K33" s="24"/>
    </row>
    <row r="34" customFormat="false" ht="15" hidden="false" customHeight="false" outlineLevel="0" collapsed="false">
      <c r="B34" s="0" t="n">
        <v>10.3</v>
      </c>
      <c r="C34" s="0" t="n">
        <v>122391</v>
      </c>
      <c r="D34" s="26" t="n">
        <f aca="false">M$6 * B34 + L$6</f>
        <v>123126.812109656</v>
      </c>
      <c r="E34" s="26" t="n">
        <f aca="false">D34-C34</f>
        <v>735.812109655992</v>
      </c>
      <c r="F34" s="26" t="n">
        <f aca="false">(D34-C34)^2</f>
        <v>541419.460716401</v>
      </c>
      <c r="G34" s="29"/>
    </row>
    <row r="35" customFormat="false" ht="15" hidden="false" customHeight="false" outlineLevel="0" collapsed="false">
      <c r="B35" s="35" t="n">
        <v>10.5</v>
      </c>
      <c r="C35" s="35" t="n">
        <v>121872</v>
      </c>
      <c r="D35" s="36" t="n">
        <f aca="false">M$6 * B35 + L$6</f>
        <v>125016.804573947</v>
      </c>
      <c r="E35" s="36" t="n">
        <f aca="false">D35-C35</f>
        <v>3144.80457394701</v>
      </c>
      <c r="F35" s="36" t="n">
        <f aca="false">(D35-C35)^2</f>
        <v>9889795.80831804</v>
      </c>
      <c r="G35" s="37"/>
    </row>
    <row r="36" customFormat="false" ht="15" hidden="false" customHeight="false" outlineLevel="0" collapsed="false">
      <c r="B36" s="38"/>
      <c r="C36" s="39" t="n">
        <f aca="false">D36</f>
        <v>25792.2001986687</v>
      </c>
      <c r="D36" s="26" t="n">
        <f aca="false">M$6 * B36 + L$6</f>
        <v>25792.2001986687</v>
      </c>
      <c r="E36" s="26" t="n">
        <f aca="false">D36-C36</f>
        <v>0</v>
      </c>
      <c r="F36" s="26" t="n">
        <f aca="false">(D36-C36)^2</f>
        <v>0</v>
      </c>
      <c r="G36" s="29"/>
      <c r="K36" s="24"/>
    </row>
    <row r="37" customFormat="false" ht="15" hidden="false" customHeight="false" outlineLevel="0" collapsed="false">
      <c r="B37" s="38"/>
      <c r="C37" s="39" t="n">
        <f aca="false">D37</f>
        <v>25792.2001986687</v>
      </c>
      <c r="D37" s="26" t="n">
        <f aca="false">M$6 * B37 + L$6</f>
        <v>25792.2001986687</v>
      </c>
      <c r="E37" s="26" t="n">
        <f aca="false">D37-C37</f>
        <v>0</v>
      </c>
      <c r="F37" s="26" t="n">
        <f aca="false">(D37-C37)^2</f>
        <v>0</v>
      </c>
      <c r="G37" s="29"/>
      <c r="K37" s="24"/>
    </row>
    <row r="38" customFormat="false" ht="15" hidden="false" customHeight="false" outlineLevel="0" collapsed="false">
      <c r="B38" s="38"/>
      <c r="C38" s="39" t="n">
        <f aca="false">D38</f>
        <v>25792.2001986687</v>
      </c>
      <c r="D38" s="26" t="n">
        <f aca="false">M$6 * B38 + L$6</f>
        <v>25792.2001986687</v>
      </c>
      <c r="E38" s="26" t="n">
        <f aca="false">D38-C38</f>
        <v>0</v>
      </c>
      <c r="F38" s="26" t="n">
        <f aca="false">(D38-C38)^2</f>
        <v>0</v>
      </c>
      <c r="G38" s="29"/>
    </row>
    <row r="39" customFormat="false" ht="15" hidden="false" customHeight="false" outlineLevel="0" collapsed="false">
      <c r="B39" s="38"/>
      <c r="C39" s="39" t="n">
        <f aca="false">D39</f>
        <v>25792.2001986687</v>
      </c>
      <c r="D39" s="26" t="n">
        <f aca="false">M$6 * B39 + L$6</f>
        <v>25792.2001986687</v>
      </c>
      <c r="E39" s="26" t="n">
        <f aca="false">D39-C39</f>
        <v>0</v>
      </c>
      <c r="F39" s="26" t="n">
        <f aca="false">(D39-C39)^2</f>
        <v>0</v>
      </c>
      <c r="G39" s="29"/>
    </row>
    <row r="40" customFormat="false" ht="15" hidden="false" customHeight="false" outlineLevel="0" collapsed="false">
      <c r="B40" s="38"/>
      <c r="C40" s="39" t="n">
        <f aca="false">D40</f>
        <v>25792.2001986687</v>
      </c>
      <c r="D40" s="26" t="n">
        <f aca="false">M$6 * B40 + L$6</f>
        <v>25792.2001986687</v>
      </c>
      <c r="E40" s="26" t="n">
        <f aca="false">D40-C40</f>
        <v>0</v>
      </c>
      <c r="F40" s="26" t="n">
        <f aca="false">(D40-C40)^2</f>
        <v>0</v>
      </c>
      <c r="G40" s="29"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FD92734DA2A147917E29903A120258" ma:contentTypeVersion="15" ma:contentTypeDescription="Create a new document." ma:contentTypeScope="" ma:versionID="b9a5f2af89a05ce125fb049943a29215">
  <xsd:schema xmlns:xsd="http://www.w3.org/2001/XMLSchema" xmlns:xs="http://www.w3.org/2001/XMLSchema" xmlns:p="http://schemas.microsoft.com/office/2006/metadata/properties" xmlns:ns1="http://schemas.microsoft.com/sharepoint/v3" xmlns:ns2="fd5df9d9-1ae2-4af4-9351-1653d492087c" xmlns:ns3="e434ed9e-ca53-4b86-9a12-46a360d030de" targetNamespace="http://schemas.microsoft.com/office/2006/metadata/properties" ma:root="true" ma:fieldsID="b8094c49bb6eac168a6cebd38b5b9431" ns1:_="" ns2:_="" ns3:_="">
    <xsd:import namespace="http://schemas.microsoft.com/sharepoint/v3"/>
    <xsd:import namespace="fd5df9d9-1ae2-4af4-9351-1653d492087c"/>
    <xsd:import namespace="e434ed9e-ca53-4b86-9a12-46a360d030d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Location" minOccurs="0"/>
                <xsd:element ref="ns3:MediaServiceAutoKeyPoints" minOccurs="0"/>
                <xsd:element ref="ns3:MediaServiceKeyPoints"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5df9d9-1ae2-4af4-9351-1653d492087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34ed9e-ca53-4b86-9a12-46a360d030d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3C324B8-7C56-4D40-AAC0-69A56ECA4CAA}">
  <ds:schemaRefs>
    <ds:schemaRef ds:uri="http://schemas.microsoft.com/sharepoint/v3/contenttype/forms"/>
  </ds:schemaRefs>
</ds:datastoreItem>
</file>

<file path=customXml/itemProps2.xml><?xml version="1.0" encoding="utf-8"?>
<ds:datastoreItem xmlns:ds="http://schemas.openxmlformats.org/officeDocument/2006/customXml" ds:itemID="{159B19E7-A081-457B-850B-BBC420782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5df9d9-1ae2-4af4-9351-1653d492087c"/>
    <ds:schemaRef ds:uri="e434ed9e-ca53-4b86-9a12-46a360d030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6AD417-CD14-4F01-A027-006DAAB84C6D}">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2021-10-14T10:47:38Z</dcterms:created>
  <dc:creator>Sebastian Taylor</dc:creator>
  <dc:description/>
  <dc:language>en-US</dc:language>
  <cp:lastModifiedBy/>
  <dcterms:modified xsi:type="dcterms:W3CDTF">2022-09-25T09:40:44Z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0x010100F0FD92734DA2A147917E29903A120258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6e1a1884-57d8-46bc-aad4-c42622c4c057_ActionId">
    <vt:lpwstr>560d61ef-72fb-4721-a6b5-3b6c98756cdb</vt:lpwstr>
  </property>
  <property fmtid="{D5CDD505-2E9C-101B-9397-08002B2CF9AE}" pid="8" name="MSIP_Label_6e1a1884-57d8-46bc-aad4-c42622c4c057_ContentBits">
    <vt:lpwstr>0</vt:lpwstr>
  </property>
  <property fmtid="{D5CDD505-2E9C-101B-9397-08002B2CF9AE}" pid="9" name="MSIP_Label_6e1a1884-57d8-46bc-aad4-c42622c4c057_Enabled">
    <vt:lpwstr>true</vt:lpwstr>
  </property>
  <property fmtid="{D5CDD505-2E9C-101B-9397-08002B2CF9AE}" pid="10" name="MSIP_Label_6e1a1884-57d8-46bc-aad4-c42622c4c057_Method">
    <vt:lpwstr>Standard</vt:lpwstr>
  </property>
  <property fmtid="{D5CDD505-2E9C-101B-9397-08002B2CF9AE}" pid="11" name="MSIP_Label_6e1a1884-57d8-46bc-aad4-c42622c4c057_Name">
    <vt:lpwstr>Private</vt:lpwstr>
  </property>
  <property fmtid="{D5CDD505-2E9C-101B-9397-08002B2CF9AE}" pid="12" name="MSIP_Label_6e1a1884-57d8-46bc-aad4-c42622c4c057_SetDate">
    <vt:lpwstr>2021-10-14T10:39:13Z</vt:lpwstr>
  </property>
  <property fmtid="{D5CDD505-2E9C-101B-9397-08002B2CF9AE}" pid="13" name="MSIP_Label_6e1a1884-57d8-46bc-aad4-c42622c4c057_SiteId">
    <vt:lpwstr>c7ff6abd-e3b7-43d3-bfb2-70f82875e6ba</vt:lpwstr>
  </property>
  <property fmtid="{D5CDD505-2E9C-101B-9397-08002B2CF9AE}" pid="14" name="ScaleCrop">
    <vt:bool>0</vt:bool>
  </property>
  <property fmtid="{D5CDD505-2E9C-101B-9397-08002B2CF9AE}" pid="15" name="ShareDoc">
    <vt:bool>0</vt:bool>
  </property>
</Properties>
</file>