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204" activeTab="2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52" l="1"/>
  <c r="F16" i="42" l="1"/>
  <c r="D1" i="234" l="1"/>
  <c r="K6" i="258" l="1"/>
  <c r="J6" i="258"/>
  <c r="I6" i="258"/>
  <c r="H6" i="258"/>
  <c r="G6" i="258"/>
  <c r="F6" i="258"/>
  <c r="E6" i="258"/>
  <c r="D6" i="258"/>
  <c r="M6" i="258"/>
  <c r="L6" i="258"/>
  <c r="M6" i="257"/>
  <c r="L6" i="257"/>
  <c r="M6" i="256"/>
  <c r="L6" i="256"/>
  <c r="M6" i="255"/>
  <c r="L6" i="255"/>
  <c r="M6" i="254"/>
  <c r="L6" i="254"/>
  <c r="M6" i="253"/>
  <c r="L6" i="253"/>
  <c r="M6" i="252"/>
  <c r="L6" i="252"/>
  <c r="M6" i="251"/>
  <c r="L6" i="251"/>
  <c r="M6" i="250"/>
  <c r="L6" i="250"/>
  <c r="M6" i="249"/>
  <c r="L6" i="249"/>
  <c r="M6" i="248"/>
  <c r="L6" i="248"/>
  <c r="M6" i="247"/>
  <c r="L6" i="247"/>
  <c r="M6" i="246"/>
  <c r="L6" i="246"/>
  <c r="M6" i="245"/>
  <c r="L6" i="245"/>
  <c r="M6" i="244"/>
  <c r="L6" i="244"/>
  <c r="M6" i="243"/>
  <c r="L6" i="243"/>
  <c r="M6" i="242"/>
  <c r="L6" i="242"/>
  <c r="M6" i="240"/>
  <c r="L6" i="240"/>
  <c r="M6" i="239"/>
  <c r="L6" i="239"/>
  <c r="M6" i="238"/>
  <c r="L6" i="238"/>
  <c r="M6" i="237"/>
  <c r="L6" i="237"/>
  <c r="M6" i="236"/>
  <c r="L6" i="236"/>
  <c r="M6" i="235"/>
  <c r="L6" i="235"/>
  <c r="M6" i="234"/>
  <c r="L6" i="234"/>
  <c r="M6" i="233"/>
  <c r="L6" i="233"/>
  <c r="M6" i="232"/>
  <c r="L6" i="232"/>
  <c r="M6" i="231"/>
  <c r="L6" i="231"/>
  <c r="M6" i="230"/>
  <c r="L6" i="230"/>
  <c r="M6" i="229"/>
  <c r="L6" i="229"/>
  <c r="K6" i="257" l="1"/>
  <c r="J6" i="257"/>
  <c r="I6" i="257"/>
  <c r="H6" i="257"/>
  <c r="G6" i="257"/>
  <c r="F6" i="257"/>
  <c r="E6" i="257"/>
  <c r="D6" i="257"/>
  <c r="K6" i="255" l="1"/>
  <c r="J6" i="255"/>
  <c r="I6" i="255"/>
  <c r="H6" i="255"/>
  <c r="G6" i="255"/>
  <c r="F6" i="255"/>
  <c r="E6" i="255"/>
  <c r="D6" i="255"/>
  <c r="K6" i="256"/>
  <c r="J6" i="256"/>
  <c r="I6" i="256"/>
  <c r="H6" i="256"/>
  <c r="G6" i="256"/>
  <c r="F6" i="256"/>
  <c r="E6" i="256"/>
  <c r="D6" i="256"/>
  <c r="K6" i="254" l="1"/>
  <c r="J6" i="254"/>
  <c r="I6" i="254"/>
  <c r="H6" i="254"/>
  <c r="G6" i="254"/>
  <c r="F6" i="254"/>
  <c r="E6" i="254"/>
  <c r="D6" i="254"/>
  <c r="K6" i="253" l="1"/>
  <c r="J6" i="253"/>
  <c r="I6" i="253"/>
  <c r="H6" i="253"/>
  <c r="G6" i="253"/>
  <c r="F6" i="253"/>
  <c r="E6" i="253"/>
  <c r="D6" i="253"/>
  <c r="K6" i="252"/>
  <c r="J6" i="252"/>
  <c r="I6" i="252"/>
  <c r="H6" i="252"/>
  <c r="G6" i="252"/>
  <c r="F6" i="252"/>
  <c r="E6" i="252"/>
  <c r="D6" i="252"/>
  <c r="K6" i="251"/>
  <c r="J6" i="251"/>
  <c r="I6" i="251"/>
  <c r="H6" i="251"/>
  <c r="G6" i="251"/>
  <c r="F6" i="251"/>
  <c r="E6" i="251"/>
  <c r="D6" i="251"/>
  <c r="K6" i="250" l="1"/>
  <c r="J6" i="250"/>
  <c r="I6" i="250"/>
  <c r="H6" i="250"/>
  <c r="G6" i="250"/>
  <c r="F6" i="250"/>
  <c r="E6" i="250"/>
  <c r="D6" i="250"/>
  <c r="K6" i="249"/>
  <c r="J6" i="249"/>
  <c r="I6" i="249"/>
  <c r="H6" i="249"/>
  <c r="G6" i="249"/>
  <c r="F6" i="249"/>
  <c r="E6" i="249"/>
  <c r="D6" i="249"/>
  <c r="K6" i="248" l="1"/>
  <c r="J6" i="248"/>
  <c r="I6" i="248"/>
  <c r="H6" i="248"/>
  <c r="F6" i="248"/>
  <c r="E6" i="248"/>
  <c r="D6" i="248"/>
  <c r="G6" i="248"/>
  <c r="K6" i="247" l="1"/>
  <c r="J6" i="247"/>
  <c r="I6" i="247"/>
  <c r="H6" i="247"/>
  <c r="G6" i="247"/>
  <c r="F6" i="247"/>
  <c r="E6" i="247"/>
  <c r="D6" i="247"/>
  <c r="K6" i="246"/>
  <c r="J6" i="246"/>
  <c r="I6" i="246"/>
  <c r="H6" i="246"/>
  <c r="G6" i="246"/>
  <c r="F6" i="246"/>
  <c r="E6" i="246"/>
  <c r="D6" i="246"/>
  <c r="K6" i="245"/>
  <c r="J6" i="245"/>
  <c r="I6" i="245"/>
  <c r="H6" i="245"/>
  <c r="G6" i="245"/>
  <c r="F6" i="245"/>
  <c r="E6" i="245"/>
  <c r="D6" i="245"/>
  <c r="K6" i="244"/>
  <c r="J6" i="244"/>
  <c r="I6" i="244"/>
  <c r="H6" i="244"/>
  <c r="G6" i="244"/>
  <c r="F6" i="244"/>
  <c r="E6" i="244"/>
  <c r="D6" i="244"/>
  <c r="K6" i="243" l="1"/>
  <c r="J6" i="243"/>
  <c r="I6" i="243"/>
  <c r="H6" i="243"/>
  <c r="G6" i="243"/>
  <c r="F6" i="243"/>
  <c r="E6" i="243"/>
  <c r="D6" i="243"/>
  <c r="K6" i="242"/>
  <c r="J6" i="242"/>
  <c r="I6" i="242"/>
  <c r="H6" i="242"/>
  <c r="G6" i="242"/>
  <c r="F6" i="242"/>
  <c r="E6" i="242"/>
  <c r="D6" i="242"/>
  <c r="K6" i="240" l="1"/>
  <c r="J6" i="240"/>
  <c r="I6" i="240"/>
  <c r="H6" i="240"/>
  <c r="G6" i="240"/>
  <c r="F6" i="240"/>
  <c r="E6" i="240"/>
  <c r="D6" i="240"/>
  <c r="K6" i="239" l="1"/>
  <c r="J6" i="239"/>
  <c r="I6" i="239"/>
  <c r="H6" i="239"/>
  <c r="G6" i="239"/>
  <c r="F6" i="239"/>
  <c r="E6" i="239"/>
  <c r="D6" i="239"/>
  <c r="K6" i="238"/>
  <c r="J6" i="238"/>
  <c r="I6" i="238"/>
  <c r="H6" i="238"/>
  <c r="G6" i="238"/>
  <c r="F6" i="238"/>
  <c r="E6" i="238"/>
  <c r="D6" i="238"/>
  <c r="K6" i="237"/>
  <c r="J6" i="237"/>
  <c r="I6" i="237"/>
  <c r="H6" i="237"/>
  <c r="G6" i="237"/>
  <c r="F6" i="237"/>
  <c r="E6" i="237"/>
  <c r="D6" i="237"/>
  <c r="K6" i="236"/>
  <c r="J6" i="236"/>
  <c r="I6" i="236"/>
  <c r="H6" i="236"/>
  <c r="G6" i="236"/>
  <c r="F6" i="236"/>
  <c r="E6" i="236"/>
  <c r="D6" i="236"/>
  <c r="K6" i="234" l="1"/>
  <c r="J6" i="234"/>
  <c r="I6" i="234"/>
  <c r="H6" i="234"/>
  <c r="G6" i="234"/>
  <c r="F6" i="234"/>
  <c r="E6" i="234"/>
  <c r="D6" i="234"/>
  <c r="K6" i="235"/>
  <c r="J6" i="235"/>
  <c r="I6" i="235"/>
  <c r="H6" i="235"/>
  <c r="G6" i="235"/>
  <c r="F6" i="235"/>
  <c r="E6" i="235"/>
  <c r="D6" i="235"/>
  <c r="K6" i="232" l="1"/>
  <c r="J6" i="232"/>
  <c r="I6" i="232"/>
  <c r="H6" i="232"/>
  <c r="G6" i="232"/>
  <c r="F6" i="232"/>
  <c r="E6" i="232"/>
  <c r="D6" i="232"/>
  <c r="K6" i="231"/>
  <c r="J6" i="231"/>
  <c r="I6" i="231"/>
  <c r="H6" i="231"/>
  <c r="G6" i="231"/>
  <c r="F6" i="231"/>
  <c r="E6" i="231"/>
  <c r="D6" i="231"/>
  <c r="K6" i="233"/>
  <c r="J6" i="233"/>
  <c r="I6" i="233"/>
  <c r="H6" i="233"/>
  <c r="G6" i="233"/>
  <c r="F6" i="233"/>
  <c r="E6" i="233"/>
  <c r="D6" i="233"/>
  <c r="K6" i="230"/>
  <c r="J6" i="230"/>
  <c r="I6" i="230"/>
  <c r="H6" i="230"/>
  <c r="G6" i="230"/>
  <c r="F6" i="230"/>
  <c r="E6" i="230"/>
  <c r="D6" i="230"/>
  <c r="K6" i="229" l="1"/>
  <c r="J6" i="229"/>
  <c r="I6" i="229"/>
  <c r="H6" i="229"/>
  <c r="G6" i="229"/>
  <c r="F6" i="229"/>
  <c r="E6" i="229"/>
  <c r="D6" i="229"/>
  <c r="B7" i="228" l="1"/>
  <c r="C7" i="228"/>
  <c r="B8" i="228"/>
  <c r="C8" i="228"/>
  <c r="B4" i="42" l="1"/>
  <c r="B3" i="42"/>
  <c r="B2" i="42" l="1"/>
  <c r="B1" i="42"/>
  <c r="C33" i="42"/>
  <c r="B33" i="42"/>
  <c r="B34" i="42" s="1"/>
  <c r="B6" i="42" l="1"/>
  <c r="S28" i="258"/>
  <c r="R28" i="258"/>
  <c r="Q28" i="258"/>
  <c r="P28" i="258"/>
  <c r="O28" i="258"/>
  <c r="N28" i="258"/>
  <c r="M28" i="258"/>
  <c r="L28" i="258"/>
  <c r="K28" i="258"/>
  <c r="J28" i="258"/>
  <c r="I28" i="258"/>
  <c r="H9" i="258" s="1"/>
  <c r="H28" i="258"/>
  <c r="F28" i="258"/>
  <c r="E28" i="258"/>
  <c r="D28" i="258"/>
  <c r="C28" i="258"/>
  <c r="H8" i="258" s="1"/>
  <c r="B28" i="258"/>
  <c r="R21" i="258"/>
  <c r="Q21" i="258"/>
  <c r="P21" i="258"/>
  <c r="O21" i="258"/>
  <c r="N21" i="258"/>
  <c r="M21" i="258"/>
  <c r="L21" i="258"/>
  <c r="K21" i="258"/>
  <c r="J21" i="258"/>
  <c r="I21" i="258"/>
  <c r="H21" i="258"/>
  <c r="G21" i="258"/>
  <c r="F21" i="258"/>
  <c r="E21" i="258"/>
  <c r="D21" i="258"/>
  <c r="C21" i="258"/>
  <c r="J22" i="258" s="1"/>
  <c r="B21" i="258"/>
  <c r="B22" i="258" s="1"/>
  <c r="M11" i="258" s="1"/>
  <c r="D11" i="258"/>
  <c r="Q10" i="258"/>
  <c r="M9" i="258"/>
  <c r="D9" i="258"/>
  <c r="Q8" i="258"/>
  <c r="M8" i="258"/>
  <c r="C8" i="258"/>
  <c r="B8" i="258"/>
  <c r="Q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O4" i="258"/>
  <c r="O3" i="258"/>
  <c r="D1" i="258"/>
  <c r="S28" i="257"/>
  <c r="R28" i="257"/>
  <c r="Q28" i="257"/>
  <c r="P28" i="257"/>
  <c r="H9" i="257" s="1"/>
  <c r="O28" i="257"/>
  <c r="N28" i="257"/>
  <c r="M28" i="257"/>
  <c r="L28" i="257"/>
  <c r="K28" i="257"/>
  <c r="J28" i="257"/>
  <c r="I28" i="257"/>
  <c r="H28" i="257"/>
  <c r="F28" i="257"/>
  <c r="E28" i="257"/>
  <c r="D28" i="257"/>
  <c r="C28" i="257"/>
  <c r="H8" i="257" s="1"/>
  <c r="B28" i="257"/>
  <c r="R21" i="257"/>
  <c r="Q21" i="257"/>
  <c r="P21" i="257"/>
  <c r="O21" i="257"/>
  <c r="N21" i="257"/>
  <c r="M21" i="257"/>
  <c r="L21" i="257"/>
  <c r="K21" i="257"/>
  <c r="J21" i="257"/>
  <c r="I21" i="257"/>
  <c r="H21" i="257"/>
  <c r="G21" i="257"/>
  <c r="F21" i="257"/>
  <c r="E21" i="257"/>
  <c r="D21" i="257"/>
  <c r="C21" i="257"/>
  <c r="J22" i="257" s="1"/>
  <c r="B21" i="257"/>
  <c r="B22" i="257" s="1"/>
  <c r="M11" i="257" s="1"/>
  <c r="D11" i="257"/>
  <c r="Q10" i="257"/>
  <c r="M9" i="257"/>
  <c r="D9" i="257"/>
  <c r="Q8" i="257"/>
  <c r="M8" i="257"/>
  <c r="C8" i="257"/>
  <c r="B8" i="257"/>
  <c r="Q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O4" i="257"/>
  <c r="O3" i="257"/>
  <c r="D1" i="257"/>
  <c r="S28" i="256"/>
  <c r="R28" i="256"/>
  <c r="Q28" i="256"/>
  <c r="P28" i="256"/>
  <c r="O28" i="256"/>
  <c r="N28" i="256"/>
  <c r="M28" i="256"/>
  <c r="L28" i="256"/>
  <c r="K28" i="256"/>
  <c r="J28" i="256"/>
  <c r="I28" i="256"/>
  <c r="H9" i="256" s="1"/>
  <c r="H28" i="256"/>
  <c r="F28" i="256"/>
  <c r="E28" i="256"/>
  <c r="D28" i="256"/>
  <c r="C28" i="256"/>
  <c r="H8" i="256" s="1"/>
  <c r="B28" i="256"/>
  <c r="R21" i="256"/>
  <c r="Q21" i="256"/>
  <c r="P21" i="256"/>
  <c r="O21" i="256"/>
  <c r="N21" i="256"/>
  <c r="M21" i="256"/>
  <c r="L21" i="256"/>
  <c r="K21" i="256"/>
  <c r="J21" i="256"/>
  <c r="I21" i="256"/>
  <c r="H21" i="256"/>
  <c r="G21" i="256"/>
  <c r="F21" i="256"/>
  <c r="E21" i="256"/>
  <c r="D21" i="256"/>
  <c r="C21" i="256"/>
  <c r="J22" i="256" s="1"/>
  <c r="B21" i="256"/>
  <c r="B22" i="256" s="1"/>
  <c r="M11" i="256" s="1"/>
  <c r="D11" i="256"/>
  <c r="Q10" i="256"/>
  <c r="M9" i="256"/>
  <c r="D9" i="256"/>
  <c r="Q8" i="256"/>
  <c r="M8" i="256"/>
  <c r="C8" i="256"/>
  <c r="B8" i="256"/>
  <c r="Q7" i="256"/>
  <c r="M7" i="256"/>
  <c r="M10" i="256" s="1"/>
  <c r="L7" i="256"/>
  <c r="K7" i="256"/>
  <c r="J7" i="256"/>
  <c r="I7" i="256"/>
  <c r="H7" i="256"/>
  <c r="G7" i="256"/>
  <c r="F7" i="256"/>
  <c r="E7" i="256"/>
  <c r="D7" i="256"/>
  <c r="C7" i="256"/>
  <c r="B7" i="256"/>
  <c r="O4" i="256"/>
  <c r="O3" i="256"/>
  <c r="D1" i="256"/>
  <c r="S28" i="255"/>
  <c r="R28" i="255"/>
  <c r="Q28" i="255"/>
  <c r="P28" i="255"/>
  <c r="O28" i="255"/>
  <c r="N28" i="255"/>
  <c r="M28" i="255"/>
  <c r="L28" i="255"/>
  <c r="K28" i="255"/>
  <c r="J28" i="255"/>
  <c r="I28" i="255"/>
  <c r="H28" i="255"/>
  <c r="F28" i="255"/>
  <c r="E28" i="255"/>
  <c r="D28" i="255"/>
  <c r="C28" i="255"/>
  <c r="B28" i="255"/>
  <c r="R21" i="255"/>
  <c r="Q21" i="255"/>
  <c r="P21" i="255"/>
  <c r="O21" i="255"/>
  <c r="N21" i="255"/>
  <c r="M21" i="255"/>
  <c r="L21" i="255"/>
  <c r="K21" i="255"/>
  <c r="J21" i="255"/>
  <c r="I21" i="255"/>
  <c r="H21" i="255"/>
  <c r="G21" i="255"/>
  <c r="F21" i="255"/>
  <c r="E21" i="255"/>
  <c r="D21" i="255"/>
  <c r="C21" i="255"/>
  <c r="J22" i="255" s="1"/>
  <c r="B21" i="255"/>
  <c r="B22" i="255" s="1"/>
  <c r="M11" i="255" s="1"/>
  <c r="D11" i="255"/>
  <c r="Q10" i="255"/>
  <c r="M9" i="255"/>
  <c r="H9" i="255"/>
  <c r="D9" i="255"/>
  <c r="M8" i="255"/>
  <c r="H8" i="255"/>
  <c r="C8" i="255"/>
  <c r="B8" i="255"/>
  <c r="Q7" i="255"/>
  <c r="Q8" i="255" s="1"/>
  <c r="M7" i="255"/>
  <c r="L7" i="255"/>
  <c r="K7" i="255"/>
  <c r="J7" i="255"/>
  <c r="I7" i="255"/>
  <c r="H7" i="255"/>
  <c r="G7" i="255"/>
  <c r="F7" i="255"/>
  <c r="E7" i="255"/>
  <c r="D7" i="255"/>
  <c r="C7" i="255"/>
  <c r="B7" i="255"/>
  <c r="O4" i="255"/>
  <c r="O3" i="255"/>
  <c r="D1" i="255"/>
  <c r="S28" i="254"/>
  <c r="R28" i="254"/>
  <c r="Q28" i="254"/>
  <c r="P28" i="254"/>
  <c r="O28" i="254"/>
  <c r="N28" i="254"/>
  <c r="M28" i="254"/>
  <c r="L28" i="254"/>
  <c r="K28" i="254"/>
  <c r="J28" i="254"/>
  <c r="I28" i="254"/>
  <c r="H9" i="254" s="1"/>
  <c r="H28" i="254"/>
  <c r="F28" i="254"/>
  <c r="E28" i="254"/>
  <c r="D28" i="254"/>
  <c r="C28" i="254"/>
  <c r="H8" i="254" s="1"/>
  <c r="B28" i="254"/>
  <c r="R21" i="254"/>
  <c r="Q21" i="254"/>
  <c r="P21" i="254"/>
  <c r="O21" i="254"/>
  <c r="N21" i="254"/>
  <c r="M21" i="254"/>
  <c r="L21" i="254"/>
  <c r="K21" i="254"/>
  <c r="J21" i="254"/>
  <c r="I21" i="254"/>
  <c r="H21" i="254"/>
  <c r="G21" i="254"/>
  <c r="F21" i="254"/>
  <c r="E21" i="254"/>
  <c r="D21" i="254"/>
  <c r="C21" i="254"/>
  <c r="J22" i="254" s="1"/>
  <c r="B21" i="254"/>
  <c r="B22" i="254" s="1"/>
  <c r="M11" i="254" s="1"/>
  <c r="D11" i="254"/>
  <c r="Q10" i="254"/>
  <c r="M9" i="254"/>
  <c r="D9" i="254"/>
  <c r="Q8" i="254"/>
  <c r="M8" i="254"/>
  <c r="C8" i="254"/>
  <c r="B8" i="254"/>
  <c r="B13" i="254" s="1"/>
  <c r="Q7" i="254"/>
  <c r="M7" i="254"/>
  <c r="L7" i="254"/>
  <c r="K7" i="254"/>
  <c r="J7" i="254"/>
  <c r="I7" i="254"/>
  <c r="H7" i="254"/>
  <c r="G7" i="254"/>
  <c r="F7" i="254"/>
  <c r="E7" i="254"/>
  <c r="D7" i="254"/>
  <c r="C7" i="254"/>
  <c r="B7" i="254"/>
  <c r="O4" i="254"/>
  <c r="O3" i="254"/>
  <c r="D1" i="254"/>
  <c r="S28" i="253"/>
  <c r="R28" i="253"/>
  <c r="Q28" i="253"/>
  <c r="P28" i="253"/>
  <c r="O28" i="253"/>
  <c r="N28" i="253"/>
  <c r="M28" i="253"/>
  <c r="L28" i="253"/>
  <c r="K28" i="253"/>
  <c r="J28" i="253"/>
  <c r="I28" i="253"/>
  <c r="H9" i="253" s="1"/>
  <c r="H28" i="253"/>
  <c r="F28" i="253"/>
  <c r="E28" i="253"/>
  <c r="D28" i="253"/>
  <c r="C28" i="253"/>
  <c r="H8" i="253" s="1"/>
  <c r="B28" i="253"/>
  <c r="R21" i="253"/>
  <c r="Q21" i="253"/>
  <c r="P21" i="253"/>
  <c r="O21" i="253"/>
  <c r="N21" i="253"/>
  <c r="M21" i="253"/>
  <c r="L21" i="253"/>
  <c r="K21" i="253"/>
  <c r="J21" i="253"/>
  <c r="I21" i="253"/>
  <c r="H21" i="253"/>
  <c r="G21" i="253"/>
  <c r="F21" i="253"/>
  <c r="E21" i="253"/>
  <c r="D21" i="253"/>
  <c r="C21" i="253"/>
  <c r="J22" i="253" s="1"/>
  <c r="B21" i="253"/>
  <c r="B22" i="253" s="1"/>
  <c r="M11" i="253" s="1"/>
  <c r="D11" i="253"/>
  <c r="Q10" i="253"/>
  <c r="M9" i="253"/>
  <c r="D9" i="253"/>
  <c r="Q8" i="253"/>
  <c r="M8" i="253"/>
  <c r="C8" i="253"/>
  <c r="B8" i="253"/>
  <c r="Q7" i="253"/>
  <c r="M7" i="253"/>
  <c r="L7" i="253"/>
  <c r="K7" i="253"/>
  <c r="J7" i="253"/>
  <c r="I7" i="253"/>
  <c r="H7" i="253"/>
  <c r="G7" i="253"/>
  <c r="F7" i="253"/>
  <c r="E7" i="253"/>
  <c r="D7" i="253"/>
  <c r="C7" i="253"/>
  <c r="B7" i="253"/>
  <c r="O4" i="253"/>
  <c r="O3" i="253"/>
  <c r="D1" i="253"/>
  <c r="S28" i="252"/>
  <c r="R28" i="252"/>
  <c r="Q28" i="252"/>
  <c r="P28" i="252"/>
  <c r="O28" i="252"/>
  <c r="N28" i="252"/>
  <c r="M28" i="252"/>
  <c r="L28" i="252"/>
  <c r="K28" i="252"/>
  <c r="J28" i="252"/>
  <c r="I28" i="252"/>
  <c r="H9" i="252" s="1"/>
  <c r="H28" i="252"/>
  <c r="F28" i="252"/>
  <c r="E28" i="252"/>
  <c r="D28" i="252"/>
  <c r="C28" i="252"/>
  <c r="H8" i="252" s="1"/>
  <c r="B28" i="252"/>
  <c r="R21" i="252"/>
  <c r="Q21" i="252"/>
  <c r="P21" i="252"/>
  <c r="O21" i="252"/>
  <c r="N21" i="252"/>
  <c r="M21" i="252"/>
  <c r="L21" i="252"/>
  <c r="K21" i="252"/>
  <c r="J21" i="252"/>
  <c r="I21" i="252"/>
  <c r="H21" i="252"/>
  <c r="G21" i="252"/>
  <c r="F21" i="252"/>
  <c r="E21" i="252"/>
  <c r="D21" i="252"/>
  <c r="C21" i="252"/>
  <c r="J22" i="252" s="1"/>
  <c r="B21" i="252"/>
  <c r="B22" i="252" s="1"/>
  <c r="M11" i="252" s="1"/>
  <c r="D11" i="252"/>
  <c r="Q10" i="252"/>
  <c r="M9" i="252"/>
  <c r="D9" i="252"/>
  <c r="Q8" i="252"/>
  <c r="M8" i="252"/>
  <c r="C8" i="252"/>
  <c r="B8" i="252"/>
  <c r="Q7" i="252"/>
  <c r="M7" i="252"/>
  <c r="L7" i="252"/>
  <c r="K7" i="252"/>
  <c r="J7" i="252"/>
  <c r="I7" i="252"/>
  <c r="H7" i="252"/>
  <c r="G7" i="252"/>
  <c r="F7" i="252"/>
  <c r="E7" i="252"/>
  <c r="D7" i="252"/>
  <c r="C7" i="252"/>
  <c r="B7" i="252"/>
  <c r="O4" i="252"/>
  <c r="O3" i="252"/>
  <c r="M10" i="257" l="1"/>
  <c r="D8" i="256"/>
  <c r="D10" i="256" s="1"/>
  <c r="M10" i="252"/>
  <c r="M10" i="254"/>
  <c r="B13" i="252"/>
  <c r="D8" i="253"/>
  <c r="D10" i="253" s="1"/>
  <c r="M10" i="253"/>
  <c r="M10" i="258"/>
  <c r="M10" i="255"/>
  <c r="D8" i="257"/>
  <c r="D10" i="257" s="1"/>
  <c r="D8" i="254"/>
  <c r="D10" i="254" s="1"/>
  <c r="D8" i="258"/>
  <c r="D10" i="258" s="1"/>
  <c r="H10" i="255"/>
  <c r="D8" i="255"/>
  <c r="D10" i="255" s="1"/>
  <c r="D8" i="252"/>
  <c r="D10" i="252" s="1"/>
  <c r="B11" i="254"/>
  <c r="C11" i="257"/>
  <c r="B11" i="256"/>
  <c r="B12" i="252"/>
  <c r="B13" i="256"/>
  <c r="B12" i="255"/>
  <c r="C11" i="255"/>
  <c r="B11" i="258"/>
  <c r="B12" i="258"/>
  <c r="B13" i="258"/>
  <c r="C11" i="258"/>
  <c r="H10" i="258"/>
  <c r="B11" i="257"/>
  <c r="B13" i="257"/>
  <c r="B12" i="257"/>
  <c r="H10" i="257"/>
  <c r="B12" i="256"/>
  <c r="C11" i="256"/>
  <c r="H10" i="256"/>
  <c r="B13" i="255"/>
  <c r="B11" i="255"/>
  <c r="C11" i="254"/>
  <c r="B12" i="254"/>
  <c r="D12" i="254" s="1"/>
  <c r="I12" i="254" s="1"/>
  <c r="H10" i="254"/>
  <c r="C11" i="253"/>
  <c r="B13" i="253"/>
  <c r="H10" i="253"/>
  <c r="B11" i="253"/>
  <c r="B12" i="253"/>
  <c r="B11" i="252"/>
  <c r="C11" i="252"/>
  <c r="H10" i="252"/>
  <c r="S28" i="251"/>
  <c r="R28" i="251"/>
  <c r="Q28" i="251"/>
  <c r="P28" i="251"/>
  <c r="H9" i="251" s="1"/>
  <c r="O28" i="251"/>
  <c r="N28" i="251"/>
  <c r="M28" i="251"/>
  <c r="L28" i="251"/>
  <c r="K28" i="251"/>
  <c r="J28" i="251"/>
  <c r="I28" i="251"/>
  <c r="H28" i="251"/>
  <c r="F28" i="251"/>
  <c r="E28" i="251"/>
  <c r="D28" i="251"/>
  <c r="C28" i="251"/>
  <c r="H8" i="251" s="1"/>
  <c r="B28" i="251"/>
  <c r="R21" i="251"/>
  <c r="Q21" i="251"/>
  <c r="P21" i="251"/>
  <c r="O21" i="251"/>
  <c r="N21" i="251"/>
  <c r="M21" i="251"/>
  <c r="L21" i="251"/>
  <c r="K21" i="251"/>
  <c r="J21" i="251"/>
  <c r="I21" i="251"/>
  <c r="H21" i="251"/>
  <c r="G21" i="251"/>
  <c r="F21" i="251"/>
  <c r="E21" i="251"/>
  <c r="D21" i="251"/>
  <c r="C21" i="251"/>
  <c r="J22" i="251" s="1"/>
  <c r="B21" i="251"/>
  <c r="B22" i="251" s="1"/>
  <c r="M11" i="251" s="1"/>
  <c r="D11" i="251"/>
  <c r="Q10" i="251"/>
  <c r="M9" i="251"/>
  <c r="D9" i="251"/>
  <c r="Q8" i="251"/>
  <c r="M8" i="251"/>
  <c r="C8" i="251"/>
  <c r="B8" i="251"/>
  <c r="Q7" i="251"/>
  <c r="M7" i="251"/>
  <c r="M10" i="251" s="1"/>
  <c r="L7" i="251"/>
  <c r="K7" i="251"/>
  <c r="J7" i="251"/>
  <c r="I7" i="251"/>
  <c r="H7" i="251"/>
  <c r="G7" i="251"/>
  <c r="F7" i="251"/>
  <c r="E7" i="251"/>
  <c r="D7" i="251"/>
  <c r="C7" i="251"/>
  <c r="B7" i="251"/>
  <c r="O4" i="251"/>
  <c r="O3" i="251"/>
  <c r="D1" i="251"/>
  <c r="D12" i="252" l="1"/>
  <c r="I12" i="252" s="1"/>
  <c r="D12" i="257"/>
  <c r="I12" i="257" s="1"/>
  <c r="D12" i="253"/>
  <c r="I12" i="253" s="1"/>
  <c r="D8" i="251"/>
  <c r="D10" i="251" s="1"/>
  <c r="D12" i="255"/>
  <c r="I12" i="255" s="1"/>
  <c r="D12" i="256"/>
  <c r="I12" i="256" s="1"/>
  <c r="D12" i="258"/>
  <c r="I12" i="258" s="1"/>
  <c r="C11" i="251"/>
  <c r="B11" i="251"/>
  <c r="B13" i="251"/>
  <c r="B12" i="251"/>
  <c r="H10" i="251"/>
  <c r="O4" i="250"/>
  <c r="O3" i="250"/>
  <c r="S28" i="250"/>
  <c r="R28" i="250"/>
  <c r="Q28" i="250"/>
  <c r="P28" i="250"/>
  <c r="O28" i="250"/>
  <c r="N28" i="250"/>
  <c r="M28" i="250"/>
  <c r="L28" i="250"/>
  <c r="K28" i="250"/>
  <c r="J28" i="250"/>
  <c r="I28" i="250"/>
  <c r="H9" i="250" s="1"/>
  <c r="H28" i="250"/>
  <c r="F28" i="250"/>
  <c r="E28" i="250"/>
  <c r="D28" i="250"/>
  <c r="C28" i="250"/>
  <c r="H8" i="250" s="1"/>
  <c r="B28" i="250"/>
  <c r="R21" i="250"/>
  <c r="Q21" i="250"/>
  <c r="P21" i="250"/>
  <c r="O21" i="250"/>
  <c r="N21" i="250"/>
  <c r="M21" i="250"/>
  <c r="L21" i="250"/>
  <c r="K21" i="250"/>
  <c r="J21" i="250"/>
  <c r="I21" i="250"/>
  <c r="H21" i="250"/>
  <c r="G21" i="250"/>
  <c r="F21" i="250"/>
  <c r="E21" i="250"/>
  <c r="D21" i="250"/>
  <c r="C21" i="250"/>
  <c r="J22" i="250" s="1"/>
  <c r="B21" i="250"/>
  <c r="B22" i="250" s="1"/>
  <c r="M11" i="250" s="1"/>
  <c r="D11" i="250"/>
  <c r="Q10" i="250"/>
  <c r="M9" i="250"/>
  <c r="D9" i="250"/>
  <c r="Q8" i="250"/>
  <c r="M8" i="250"/>
  <c r="C8" i="250"/>
  <c r="B8" i="250"/>
  <c r="Q7" i="250"/>
  <c r="M7" i="250"/>
  <c r="L7" i="250"/>
  <c r="K7" i="250"/>
  <c r="J7" i="250"/>
  <c r="I7" i="250"/>
  <c r="H7" i="250"/>
  <c r="G7" i="250"/>
  <c r="F7" i="250"/>
  <c r="E7" i="250"/>
  <c r="D7" i="250"/>
  <c r="C7" i="250"/>
  <c r="B7" i="250"/>
  <c r="D1" i="250"/>
  <c r="S28" i="249"/>
  <c r="R28" i="249"/>
  <c r="Q28" i="249"/>
  <c r="P28" i="249"/>
  <c r="H9" i="249" s="1"/>
  <c r="O28" i="249"/>
  <c r="N28" i="249"/>
  <c r="M28" i="249"/>
  <c r="L28" i="249"/>
  <c r="K28" i="249"/>
  <c r="J28" i="249"/>
  <c r="I28" i="249"/>
  <c r="H28" i="249"/>
  <c r="F28" i="249"/>
  <c r="E28" i="249"/>
  <c r="D28" i="249"/>
  <c r="C28" i="249"/>
  <c r="H8" i="249" s="1"/>
  <c r="B28" i="249"/>
  <c r="R21" i="249"/>
  <c r="Q21" i="249"/>
  <c r="P21" i="249"/>
  <c r="O21" i="249"/>
  <c r="N21" i="249"/>
  <c r="M21" i="249"/>
  <c r="L21" i="249"/>
  <c r="K21" i="249"/>
  <c r="J21" i="249"/>
  <c r="I21" i="249"/>
  <c r="H21" i="249"/>
  <c r="G21" i="249"/>
  <c r="F21" i="249"/>
  <c r="E21" i="249"/>
  <c r="D21" i="249"/>
  <c r="C21" i="249"/>
  <c r="J22" i="249" s="1"/>
  <c r="B21" i="249"/>
  <c r="B22" i="249" s="1"/>
  <c r="M11" i="249" s="1"/>
  <c r="D11" i="249"/>
  <c r="Q10" i="249"/>
  <c r="M9" i="249"/>
  <c r="D9" i="249"/>
  <c r="Q8" i="249"/>
  <c r="M8" i="249"/>
  <c r="C8" i="249"/>
  <c r="B8" i="249"/>
  <c r="Q7" i="249"/>
  <c r="M7" i="249"/>
  <c r="M10" i="249" s="1"/>
  <c r="L7" i="249"/>
  <c r="K7" i="249"/>
  <c r="J7" i="249"/>
  <c r="I7" i="249"/>
  <c r="H7" i="249"/>
  <c r="G7" i="249"/>
  <c r="F7" i="249"/>
  <c r="E7" i="249"/>
  <c r="D7" i="249"/>
  <c r="C7" i="249"/>
  <c r="B7" i="249"/>
  <c r="P3" i="249"/>
  <c r="O3" i="249"/>
  <c r="D1" i="249"/>
  <c r="S28" i="248"/>
  <c r="R28" i="248"/>
  <c r="Q28" i="248"/>
  <c r="P28" i="248"/>
  <c r="H9" i="248" s="1"/>
  <c r="O28" i="248"/>
  <c r="N28" i="248"/>
  <c r="M28" i="248"/>
  <c r="L28" i="248"/>
  <c r="K28" i="248"/>
  <c r="J28" i="248"/>
  <c r="I28" i="248"/>
  <c r="H28" i="248"/>
  <c r="F28" i="248"/>
  <c r="E28" i="248"/>
  <c r="D28" i="248"/>
  <c r="C28" i="248"/>
  <c r="H8" i="248" s="1"/>
  <c r="B28" i="248"/>
  <c r="J22" i="248"/>
  <c r="R21" i="248"/>
  <c r="Q21" i="248"/>
  <c r="P21" i="248"/>
  <c r="O21" i="248"/>
  <c r="N21" i="248"/>
  <c r="M21" i="248"/>
  <c r="L21" i="248"/>
  <c r="K21" i="248"/>
  <c r="J21" i="248"/>
  <c r="I21" i="248"/>
  <c r="H21" i="248"/>
  <c r="G21" i="248"/>
  <c r="F21" i="248"/>
  <c r="E21" i="248"/>
  <c r="D21" i="248"/>
  <c r="C21" i="248"/>
  <c r="B21" i="248"/>
  <c r="B22" i="248" s="1"/>
  <c r="M11" i="248" s="1"/>
  <c r="D11" i="248"/>
  <c r="Q10" i="248"/>
  <c r="M9" i="248"/>
  <c r="D9" i="248"/>
  <c r="Q8" i="248"/>
  <c r="M8" i="248"/>
  <c r="C8" i="248"/>
  <c r="B8" i="248"/>
  <c r="Q7" i="248"/>
  <c r="M7" i="248"/>
  <c r="M10" i="248" s="1"/>
  <c r="L7" i="248"/>
  <c r="K7" i="248"/>
  <c r="J7" i="248"/>
  <c r="I7" i="248"/>
  <c r="H7" i="248"/>
  <c r="G7" i="248"/>
  <c r="F7" i="248"/>
  <c r="E7" i="248"/>
  <c r="D7" i="248"/>
  <c r="C7" i="248"/>
  <c r="B7" i="248"/>
  <c r="P3" i="248"/>
  <c r="O3" i="248"/>
  <c r="D1" i="248"/>
  <c r="S28" i="247"/>
  <c r="R28" i="247"/>
  <c r="Q28" i="247"/>
  <c r="P28" i="247"/>
  <c r="O28" i="247"/>
  <c r="N28" i="247"/>
  <c r="M28" i="247"/>
  <c r="L28" i="247"/>
  <c r="K28" i="247"/>
  <c r="J28" i="247"/>
  <c r="I28" i="247"/>
  <c r="H9" i="247" s="1"/>
  <c r="H28" i="247"/>
  <c r="F28" i="247"/>
  <c r="E28" i="247"/>
  <c r="D28" i="247"/>
  <c r="C28" i="247"/>
  <c r="H8" i="247" s="1"/>
  <c r="B28" i="247"/>
  <c r="R21" i="247"/>
  <c r="Q21" i="247"/>
  <c r="P21" i="247"/>
  <c r="O21" i="247"/>
  <c r="N21" i="247"/>
  <c r="M21" i="247"/>
  <c r="L21" i="247"/>
  <c r="K21" i="247"/>
  <c r="J21" i="247"/>
  <c r="I21" i="247"/>
  <c r="H21" i="247"/>
  <c r="G21" i="247"/>
  <c r="F21" i="247"/>
  <c r="E21" i="247"/>
  <c r="D21" i="247"/>
  <c r="C21" i="247"/>
  <c r="J22" i="247" s="1"/>
  <c r="B21" i="247"/>
  <c r="B22" i="247" s="1"/>
  <c r="M11" i="247" s="1"/>
  <c r="D11" i="247"/>
  <c r="Q10" i="247"/>
  <c r="M9" i="247"/>
  <c r="D9" i="247"/>
  <c r="Q8" i="247"/>
  <c r="M8" i="247"/>
  <c r="C8" i="247"/>
  <c r="B8" i="247"/>
  <c r="Q7" i="247"/>
  <c r="M7" i="247"/>
  <c r="L7" i="247"/>
  <c r="K7" i="247"/>
  <c r="J7" i="247"/>
  <c r="I7" i="247"/>
  <c r="H7" i="247"/>
  <c r="G7" i="247"/>
  <c r="F7" i="247"/>
  <c r="E7" i="247"/>
  <c r="D7" i="247"/>
  <c r="C7" i="247"/>
  <c r="B7" i="247"/>
  <c r="P3" i="247"/>
  <c r="O3" i="247"/>
  <c r="D1" i="247"/>
  <c r="M10" i="247" l="1"/>
  <c r="D8" i="247"/>
  <c r="D10" i="247" s="1"/>
  <c r="M10" i="250"/>
  <c r="D8" i="249"/>
  <c r="D10" i="249" s="1"/>
  <c r="B11" i="249"/>
  <c r="D8" i="248"/>
  <c r="D10" i="248" s="1"/>
  <c r="D8" i="250"/>
  <c r="D10" i="250" s="1"/>
  <c r="H10" i="248"/>
  <c r="B12" i="248"/>
  <c r="B12" i="247"/>
  <c r="B11" i="247"/>
  <c r="D12" i="251"/>
  <c r="I12" i="251" s="1"/>
  <c r="B13" i="250"/>
  <c r="C11" i="249"/>
  <c r="B11" i="250"/>
  <c r="B12" i="250"/>
  <c r="C11" i="250"/>
  <c r="H10" i="250"/>
  <c r="B13" i="249"/>
  <c r="B12" i="249"/>
  <c r="H10" i="249"/>
  <c r="C11" i="248"/>
  <c r="B13" i="248"/>
  <c r="B11" i="248"/>
  <c r="C11" i="247"/>
  <c r="B13" i="247"/>
  <c r="H10" i="247"/>
  <c r="S28" i="246"/>
  <c r="R28" i="246"/>
  <c r="M9" i="246" s="1"/>
  <c r="Q28" i="246"/>
  <c r="P28" i="246"/>
  <c r="O28" i="246"/>
  <c r="N28" i="246"/>
  <c r="M28" i="246"/>
  <c r="L28" i="246"/>
  <c r="K28" i="246"/>
  <c r="J28" i="246"/>
  <c r="I28" i="246"/>
  <c r="H9" i="246" s="1"/>
  <c r="H28" i="246"/>
  <c r="F28" i="246"/>
  <c r="E28" i="246"/>
  <c r="M8" i="246" s="1"/>
  <c r="D28" i="246"/>
  <c r="C28" i="246"/>
  <c r="B28" i="246"/>
  <c r="B22" i="246"/>
  <c r="M11" i="246" s="1"/>
  <c r="R21" i="246"/>
  <c r="Q21" i="246"/>
  <c r="P21" i="246"/>
  <c r="O21" i="246"/>
  <c r="N21" i="246"/>
  <c r="M21" i="246"/>
  <c r="L21" i="246"/>
  <c r="K21" i="246"/>
  <c r="J21" i="246"/>
  <c r="I21" i="246"/>
  <c r="H21" i="246"/>
  <c r="G21" i="246"/>
  <c r="F21" i="246"/>
  <c r="E21" i="246"/>
  <c r="D21" i="246"/>
  <c r="C21" i="246"/>
  <c r="J22" i="246" s="1"/>
  <c r="B21" i="246"/>
  <c r="D11" i="246"/>
  <c r="Q10" i="246"/>
  <c r="D9" i="246"/>
  <c r="H8" i="246"/>
  <c r="C8" i="246"/>
  <c r="B8" i="246"/>
  <c r="Q7" i="246"/>
  <c r="Q8" i="246" s="1"/>
  <c r="M7" i="246"/>
  <c r="L7" i="246"/>
  <c r="K7" i="246"/>
  <c r="J7" i="246"/>
  <c r="I7" i="246"/>
  <c r="H7" i="246"/>
  <c r="G7" i="246"/>
  <c r="F7" i="246"/>
  <c r="E7" i="246"/>
  <c r="D7" i="246"/>
  <c r="C7" i="246"/>
  <c r="B7" i="246"/>
  <c r="P3" i="246"/>
  <c r="O3" i="246"/>
  <c r="D1" i="246"/>
  <c r="D12" i="248" l="1"/>
  <c r="I12" i="248" s="1"/>
  <c r="D12" i="247"/>
  <c r="I12" i="247" s="1"/>
  <c r="H10" i="246"/>
  <c r="D8" i="246"/>
  <c r="D10" i="246" s="1"/>
  <c r="D12" i="249"/>
  <c r="I12" i="249" s="1"/>
  <c r="D12" i="250"/>
  <c r="I12" i="250" s="1"/>
  <c r="C11" i="246"/>
  <c r="B13" i="246"/>
  <c r="B12" i="246"/>
  <c r="M10" i="246"/>
  <c r="B11" i="246"/>
  <c r="O3" i="245"/>
  <c r="S28" i="245"/>
  <c r="R28" i="245"/>
  <c r="Q28" i="245"/>
  <c r="P28" i="245"/>
  <c r="O28" i="245"/>
  <c r="N28" i="245"/>
  <c r="M28" i="245"/>
  <c r="L28" i="245"/>
  <c r="K28" i="245"/>
  <c r="J28" i="245"/>
  <c r="I28" i="245"/>
  <c r="H9" i="245" s="1"/>
  <c r="H28" i="245"/>
  <c r="F28" i="245"/>
  <c r="E28" i="245"/>
  <c r="D28" i="245"/>
  <c r="C28" i="245"/>
  <c r="H8" i="245" s="1"/>
  <c r="B28" i="245"/>
  <c r="R21" i="245"/>
  <c r="Q21" i="245"/>
  <c r="P21" i="245"/>
  <c r="O21" i="245"/>
  <c r="N21" i="245"/>
  <c r="M21" i="245"/>
  <c r="L21" i="245"/>
  <c r="K21" i="245"/>
  <c r="J21" i="245"/>
  <c r="I21" i="245"/>
  <c r="H21" i="245"/>
  <c r="G21" i="245"/>
  <c r="F21" i="245"/>
  <c r="E21" i="245"/>
  <c r="D21" i="245"/>
  <c r="C21" i="245"/>
  <c r="J22" i="245" s="1"/>
  <c r="B21" i="245"/>
  <c r="B22" i="245" s="1"/>
  <c r="M11" i="245" s="1"/>
  <c r="D11" i="245"/>
  <c r="Q10" i="245"/>
  <c r="M9" i="245"/>
  <c r="D9" i="245"/>
  <c r="Q8" i="245"/>
  <c r="M8" i="245"/>
  <c r="C8" i="245"/>
  <c r="B8" i="245"/>
  <c r="Q7" i="245"/>
  <c r="M7" i="245"/>
  <c r="L7" i="245"/>
  <c r="K7" i="245"/>
  <c r="J7" i="245"/>
  <c r="I7" i="245"/>
  <c r="H7" i="245"/>
  <c r="G7" i="245"/>
  <c r="F7" i="245"/>
  <c r="E7" i="245"/>
  <c r="D7" i="245"/>
  <c r="C7" i="245"/>
  <c r="B7" i="245"/>
  <c r="P3" i="245"/>
  <c r="D1" i="245"/>
  <c r="S28" i="244"/>
  <c r="R28" i="244"/>
  <c r="Q28" i="244"/>
  <c r="P28" i="244"/>
  <c r="O28" i="244"/>
  <c r="N28" i="244"/>
  <c r="M28" i="244"/>
  <c r="L28" i="244"/>
  <c r="K28" i="244"/>
  <c r="J28" i="244"/>
  <c r="I28" i="244"/>
  <c r="H28" i="244"/>
  <c r="F28" i="244"/>
  <c r="E28" i="244"/>
  <c r="D28" i="244"/>
  <c r="C28" i="244"/>
  <c r="B28" i="244"/>
  <c r="R21" i="244"/>
  <c r="Q21" i="244"/>
  <c r="P21" i="244"/>
  <c r="O21" i="244"/>
  <c r="N21" i="244"/>
  <c r="M21" i="244"/>
  <c r="L21" i="244"/>
  <c r="K21" i="244"/>
  <c r="J21" i="244"/>
  <c r="I21" i="244"/>
  <c r="H21" i="244"/>
  <c r="G21" i="244"/>
  <c r="F21" i="244"/>
  <c r="E21" i="244"/>
  <c r="J22" i="244" s="1"/>
  <c r="D21" i="244"/>
  <c r="C21" i="244"/>
  <c r="B21" i="244"/>
  <c r="B22" i="244" s="1"/>
  <c r="M11" i="244" s="1"/>
  <c r="D11" i="244"/>
  <c r="Q10" i="244"/>
  <c r="M9" i="244"/>
  <c r="H9" i="244"/>
  <c r="D9" i="244"/>
  <c r="M8" i="244"/>
  <c r="H8" i="244"/>
  <c r="C8" i="244"/>
  <c r="B8" i="244"/>
  <c r="Q7" i="244"/>
  <c r="Q8" i="244" s="1"/>
  <c r="M7" i="244"/>
  <c r="M10" i="244" s="1"/>
  <c r="L7" i="244"/>
  <c r="K7" i="244"/>
  <c r="J7" i="244"/>
  <c r="I7" i="244"/>
  <c r="H7" i="244"/>
  <c r="G7" i="244"/>
  <c r="F7" i="244"/>
  <c r="E7" i="244"/>
  <c r="D7" i="244"/>
  <c r="C7" i="244"/>
  <c r="B7" i="244"/>
  <c r="P3" i="244"/>
  <c r="O3" i="244"/>
  <c r="D1" i="244"/>
  <c r="S28" i="243"/>
  <c r="R28" i="243"/>
  <c r="Q28" i="243"/>
  <c r="P28" i="243"/>
  <c r="H9" i="243" s="1"/>
  <c r="O28" i="243"/>
  <c r="N28" i="243"/>
  <c r="M28" i="243"/>
  <c r="L28" i="243"/>
  <c r="K28" i="243"/>
  <c r="J28" i="243"/>
  <c r="I28" i="243"/>
  <c r="H28" i="243"/>
  <c r="F28" i="243"/>
  <c r="E28" i="243"/>
  <c r="D28" i="243"/>
  <c r="C28" i="243"/>
  <c r="H8" i="243" s="1"/>
  <c r="B28" i="243"/>
  <c r="R21" i="243"/>
  <c r="Q21" i="243"/>
  <c r="P21" i="243"/>
  <c r="O21" i="243"/>
  <c r="N21" i="243"/>
  <c r="M21" i="243"/>
  <c r="L21" i="243"/>
  <c r="K21" i="243"/>
  <c r="J21" i="243"/>
  <c r="I21" i="243"/>
  <c r="H21" i="243"/>
  <c r="G21" i="243"/>
  <c r="F21" i="243"/>
  <c r="E21" i="243"/>
  <c r="D21" i="243"/>
  <c r="C21" i="243"/>
  <c r="J22" i="243" s="1"/>
  <c r="B21" i="243"/>
  <c r="B22" i="243" s="1"/>
  <c r="M11" i="243" s="1"/>
  <c r="D11" i="243"/>
  <c r="Q10" i="243"/>
  <c r="M9" i="243"/>
  <c r="D9" i="243"/>
  <c r="Q8" i="243"/>
  <c r="M8" i="243"/>
  <c r="C8" i="243"/>
  <c r="B8" i="243"/>
  <c r="Q7" i="243"/>
  <c r="M7" i="243"/>
  <c r="M10" i="243" s="1"/>
  <c r="L7" i="243"/>
  <c r="K7" i="243"/>
  <c r="J7" i="243"/>
  <c r="I7" i="243"/>
  <c r="H7" i="243"/>
  <c r="G7" i="243"/>
  <c r="F7" i="243"/>
  <c r="E7" i="243"/>
  <c r="D7" i="243"/>
  <c r="C7" i="243"/>
  <c r="B7" i="243"/>
  <c r="P3" i="243"/>
  <c r="O3" i="243"/>
  <c r="D1" i="243"/>
  <c r="S28" i="242"/>
  <c r="R28" i="242"/>
  <c r="Q28" i="242"/>
  <c r="P28" i="242"/>
  <c r="O28" i="242"/>
  <c r="N28" i="242"/>
  <c r="M28" i="242"/>
  <c r="L28" i="242"/>
  <c r="K28" i="242"/>
  <c r="J28" i="242"/>
  <c r="I28" i="242"/>
  <c r="H28" i="242"/>
  <c r="F28" i="242"/>
  <c r="E28" i="242"/>
  <c r="D28" i="242"/>
  <c r="C28" i="242"/>
  <c r="B28" i="242"/>
  <c r="R21" i="242"/>
  <c r="Q21" i="242"/>
  <c r="P21" i="242"/>
  <c r="O21" i="242"/>
  <c r="N21" i="242"/>
  <c r="M21" i="242"/>
  <c r="L21" i="242"/>
  <c r="K21" i="242"/>
  <c r="J21" i="242"/>
  <c r="I21" i="242"/>
  <c r="H21" i="242"/>
  <c r="G21" i="242"/>
  <c r="F21" i="242"/>
  <c r="E21" i="242"/>
  <c r="D21" i="242"/>
  <c r="C21" i="242"/>
  <c r="J22" i="242" s="1"/>
  <c r="B21" i="242"/>
  <c r="B22" i="242" s="1"/>
  <c r="M11" i="242" s="1"/>
  <c r="D11" i="242"/>
  <c r="Q10" i="242"/>
  <c r="M9" i="242"/>
  <c r="H9" i="242"/>
  <c r="D9" i="242"/>
  <c r="M8" i="242"/>
  <c r="H8" i="242"/>
  <c r="C8" i="242"/>
  <c r="B8" i="242"/>
  <c r="Q7" i="242"/>
  <c r="Q8" i="242" s="1"/>
  <c r="M7" i="242"/>
  <c r="M10" i="242" s="1"/>
  <c r="L7" i="242"/>
  <c r="K7" i="242"/>
  <c r="J7" i="242"/>
  <c r="I7" i="242"/>
  <c r="H7" i="242"/>
  <c r="G7" i="242"/>
  <c r="F7" i="242"/>
  <c r="E7" i="242"/>
  <c r="D7" i="242"/>
  <c r="C7" i="242"/>
  <c r="B7" i="242"/>
  <c r="P3" i="242"/>
  <c r="O3" i="242"/>
  <c r="D1" i="242"/>
  <c r="S28" i="241"/>
  <c r="R28" i="241"/>
  <c r="M9" i="241" s="1"/>
  <c r="Q28" i="241"/>
  <c r="P28" i="241"/>
  <c r="O28" i="241"/>
  <c r="N28" i="241"/>
  <c r="M28" i="241"/>
  <c r="L28" i="241"/>
  <c r="K28" i="241"/>
  <c r="J28" i="241"/>
  <c r="I28" i="241"/>
  <c r="H9" i="241" s="1"/>
  <c r="H28" i="241"/>
  <c r="F28" i="241"/>
  <c r="E28" i="241"/>
  <c r="M8" i="241" s="1"/>
  <c r="D28" i="241"/>
  <c r="C28" i="241"/>
  <c r="H8" i="241" s="1"/>
  <c r="B28" i="241"/>
  <c r="R21" i="241"/>
  <c r="Q21" i="241"/>
  <c r="P21" i="241"/>
  <c r="O21" i="241"/>
  <c r="N21" i="241"/>
  <c r="M21" i="241"/>
  <c r="L21" i="241"/>
  <c r="K21" i="241"/>
  <c r="J21" i="241"/>
  <c r="I21" i="241"/>
  <c r="H21" i="241"/>
  <c r="G21" i="241"/>
  <c r="F21" i="241"/>
  <c r="E21" i="241"/>
  <c r="D21" i="241"/>
  <c r="C21" i="241"/>
  <c r="J22" i="241" s="1"/>
  <c r="B21" i="241"/>
  <c r="B22" i="241" s="1"/>
  <c r="M11" i="241" s="1"/>
  <c r="D11" i="241"/>
  <c r="Q10" i="241"/>
  <c r="D9" i="241"/>
  <c r="Q8" i="241"/>
  <c r="C8" i="241"/>
  <c r="B8" i="241"/>
  <c r="Q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P3" i="241"/>
  <c r="O3" i="241"/>
  <c r="D1" i="241"/>
  <c r="S28" i="240"/>
  <c r="R28" i="240"/>
  <c r="M9" i="240" s="1"/>
  <c r="Q28" i="240"/>
  <c r="P28" i="240"/>
  <c r="O28" i="240"/>
  <c r="N28" i="240"/>
  <c r="M28" i="240"/>
  <c r="L28" i="240"/>
  <c r="K28" i="240"/>
  <c r="J28" i="240"/>
  <c r="I28" i="240"/>
  <c r="H9" i="240" s="1"/>
  <c r="H28" i="240"/>
  <c r="F28" i="240"/>
  <c r="E28" i="240"/>
  <c r="M8" i="240" s="1"/>
  <c r="D28" i="240"/>
  <c r="C28" i="240"/>
  <c r="B28" i="240"/>
  <c r="B22" i="240"/>
  <c r="M11" i="240" s="1"/>
  <c r="R21" i="240"/>
  <c r="Q21" i="240"/>
  <c r="P21" i="240"/>
  <c r="O21" i="240"/>
  <c r="N21" i="240"/>
  <c r="M21" i="240"/>
  <c r="L21" i="240"/>
  <c r="K21" i="240"/>
  <c r="J21" i="240"/>
  <c r="I21" i="240"/>
  <c r="H21" i="240"/>
  <c r="G21" i="240"/>
  <c r="F21" i="240"/>
  <c r="E21" i="240"/>
  <c r="D21" i="240"/>
  <c r="C21" i="240"/>
  <c r="J22" i="240" s="1"/>
  <c r="B21" i="240"/>
  <c r="D11" i="240"/>
  <c r="Q10" i="240"/>
  <c r="D9" i="240"/>
  <c r="H8" i="240"/>
  <c r="C8" i="240"/>
  <c r="B8" i="240"/>
  <c r="Q7" i="240"/>
  <c r="Q8" i="240" s="1"/>
  <c r="M7" i="240"/>
  <c r="L7" i="240"/>
  <c r="K7" i="240"/>
  <c r="J7" i="240"/>
  <c r="I7" i="240"/>
  <c r="H7" i="240"/>
  <c r="G7" i="240"/>
  <c r="F7" i="240"/>
  <c r="E7" i="240"/>
  <c r="D7" i="240"/>
  <c r="C7" i="240"/>
  <c r="B7" i="240"/>
  <c r="P3" i="240"/>
  <c r="O3" i="240"/>
  <c r="D1" i="240"/>
  <c r="D12" i="246" l="1"/>
  <c r="I12" i="246" s="1"/>
  <c r="D8" i="245"/>
  <c r="D10" i="245" s="1"/>
  <c r="M10" i="245"/>
  <c r="D8" i="244"/>
  <c r="D10" i="244" s="1"/>
  <c r="D8" i="241"/>
  <c r="D10" i="241" s="1"/>
  <c r="D8" i="242"/>
  <c r="D10" i="242" s="1"/>
  <c r="H10" i="244"/>
  <c r="C11" i="244"/>
  <c r="B13" i="244"/>
  <c r="H10" i="243"/>
  <c r="D8" i="243"/>
  <c r="D10" i="243" s="1"/>
  <c r="H10" i="242"/>
  <c r="H10" i="240"/>
  <c r="D8" i="240"/>
  <c r="D10" i="240" s="1"/>
  <c r="B11" i="241"/>
  <c r="B12" i="241"/>
  <c r="B12" i="242"/>
  <c r="B12" i="240"/>
  <c r="B11" i="245"/>
  <c r="B12" i="245"/>
  <c r="B13" i="245"/>
  <c r="C11" i="245"/>
  <c r="H10" i="245"/>
  <c r="B12" i="244"/>
  <c r="B11" i="244"/>
  <c r="C11" i="243"/>
  <c r="B13" i="243"/>
  <c r="B11" i="243"/>
  <c r="B12" i="243"/>
  <c r="C11" i="242"/>
  <c r="B13" i="242"/>
  <c r="B11" i="242"/>
  <c r="B13" i="241"/>
  <c r="C11" i="241"/>
  <c r="H10" i="241"/>
  <c r="M10" i="241"/>
  <c r="C11" i="240"/>
  <c r="B13" i="240"/>
  <c r="M10" i="240"/>
  <c r="B11" i="240"/>
  <c r="O3" i="239"/>
  <c r="S28" i="239"/>
  <c r="R28" i="239"/>
  <c r="Q28" i="239"/>
  <c r="P28" i="239"/>
  <c r="O28" i="239"/>
  <c r="N28" i="239"/>
  <c r="M28" i="239"/>
  <c r="L28" i="239"/>
  <c r="K28" i="239"/>
  <c r="J28" i="239"/>
  <c r="I28" i="239"/>
  <c r="H9" i="239" s="1"/>
  <c r="H28" i="239"/>
  <c r="F28" i="239"/>
  <c r="E28" i="239"/>
  <c r="D28" i="239"/>
  <c r="C28" i="239"/>
  <c r="H8" i="239" s="1"/>
  <c r="B28" i="239"/>
  <c r="R21" i="239"/>
  <c r="Q21" i="239"/>
  <c r="P21" i="239"/>
  <c r="O21" i="239"/>
  <c r="N21" i="239"/>
  <c r="M21" i="239"/>
  <c r="L21" i="239"/>
  <c r="K21" i="239"/>
  <c r="J21" i="239"/>
  <c r="I21" i="239"/>
  <c r="H21" i="239"/>
  <c r="G21" i="239"/>
  <c r="F21" i="239"/>
  <c r="E21" i="239"/>
  <c r="D21" i="239"/>
  <c r="C21" i="239"/>
  <c r="J22" i="239" s="1"/>
  <c r="B21" i="239"/>
  <c r="B22" i="239" s="1"/>
  <c r="M11" i="239" s="1"/>
  <c r="D11" i="239"/>
  <c r="Q10" i="239"/>
  <c r="M9" i="239"/>
  <c r="D9" i="239"/>
  <c r="Q8" i="239"/>
  <c r="M8" i="239"/>
  <c r="C8" i="239"/>
  <c r="B8" i="239"/>
  <c r="Q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P3" i="239"/>
  <c r="D1" i="239"/>
  <c r="S28" i="238"/>
  <c r="R28" i="238"/>
  <c r="Q28" i="238"/>
  <c r="P28" i="238"/>
  <c r="O28" i="238"/>
  <c r="N28" i="238"/>
  <c r="M28" i="238"/>
  <c r="L28" i="238"/>
  <c r="K28" i="238"/>
  <c r="J28" i="238"/>
  <c r="I28" i="238"/>
  <c r="H9" i="238" s="1"/>
  <c r="H28" i="238"/>
  <c r="F28" i="238"/>
  <c r="E28" i="238"/>
  <c r="D28" i="238"/>
  <c r="C28" i="238"/>
  <c r="H8" i="238" s="1"/>
  <c r="B28" i="238"/>
  <c r="R21" i="238"/>
  <c r="Q21" i="238"/>
  <c r="P21" i="238"/>
  <c r="O21" i="238"/>
  <c r="N21" i="238"/>
  <c r="M21" i="238"/>
  <c r="L21" i="238"/>
  <c r="K21" i="238"/>
  <c r="J21" i="238"/>
  <c r="I21" i="238"/>
  <c r="H21" i="238"/>
  <c r="G21" i="238"/>
  <c r="F21" i="238"/>
  <c r="E21" i="238"/>
  <c r="D21" i="238"/>
  <c r="C21" i="238"/>
  <c r="J22" i="238" s="1"/>
  <c r="B21" i="238"/>
  <c r="B22" i="238" s="1"/>
  <c r="M11" i="238" s="1"/>
  <c r="D11" i="238"/>
  <c r="Q10" i="238"/>
  <c r="M9" i="238"/>
  <c r="D9" i="238"/>
  <c r="Q8" i="238"/>
  <c r="M8" i="238"/>
  <c r="C8" i="238"/>
  <c r="B8" i="238"/>
  <c r="Q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P3" i="238"/>
  <c r="D1" i="238"/>
  <c r="S28" i="237"/>
  <c r="R28" i="237"/>
  <c r="Q28" i="237"/>
  <c r="P28" i="237"/>
  <c r="O28" i="237"/>
  <c r="N28" i="237"/>
  <c r="M28" i="237"/>
  <c r="L28" i="237"/>
  <c r="K28" i="237"/>
  <c r="J28" i="237"/>
  <c r="I28" i="237"/>
  <c r="H9" i="237" s="1"/>
  <c r="H28" i="237"/>
  <c r="F28" i="237"/>
  <c r="E28" i="237"/>
  <c r="D28" i="237"/>
  <c r="C28" i="237"/>
  <c r="H8" i="237" s="1"/>
  <c r="B28" i="237"/>
  <c r="R21" i="237"/>
  <c r="Q21" i="237"/>
  <c r="P21" i="237"/>
  <c r="O21" i="237"/>
  <c r="N21" i="237"/>
  <c r="M21" i="237"/>
  <c r="L21" i="237"/>
  <c r="K21" i="237"/>
  <c r="J21" i="237"/>
  <c r="I21" i="237"/>
  <c r="H21" i="237"/>
  <c r="G21" i="237"/>
  <c r="F21" i="237"/>
  <c r="E21" i="237"/>
  <c r="D21" i="237"/>
  <c r="C21" i="237"/>
  <c r="J22" i="237" s="1"/>
  <c r="B21" i="237"/>
  <c r="B22" i="237" s="1"/>
  <c r="M11" i="237" s="1"/>
  <c r="D11" i="237"/>
  <c r="Q10" i="237"/>
  <c r="M9" i="237"/>
  <c r="D9" i="237"/>
  <c r="Q8" i="237"/>
  <c r="M8" i="237"/>
  <c r="C8" i="237"/>
  <c r="B8" i="237"/>
  <c r="Q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P3" i="237"/>
  <c r="D1" i="237"/>
  <c r="S28" i="236"/>
  <c r="R28" i="236"/>
  <c r="M9" i="236" s="1"/>
  <c r="Q28" i="236"/>
  <c r="P28" i="236"/>
  <c r="O28" i="236"/>
  <c r="N28" i="236"/>
  <c r="M28" i="236"/>
  <c r="L28" i="236"/>
  <c r="K28" i="236"/>
  <c r="J28" i="236"/>
  <c r="I28" i="236"/>
  <c r="H9" i="236" s="1"/>
  <c r="H28" i="236"/>
  <c r="F28" i="236"/>
  <c r="E28" i="236"/>
  <c r="M8" i="236" s="1"/>
  <c r="D28" i="236"/>
  <c r="C28" i="236"/>
  <c r="B28" i="236"/>
  <c r="B22" i="236"/>
  <c r="M11" i="236" s="1"/>
  <c r="R21" i="236"/>
  <c r="Q21" i="236"/>
  <c r="P21" i="236"/>
  <c r="O21" i="236"/>
  <c r="N21" i="236"/>
  <c r="M21" i="236"/>
  <c r="L21" i="236"/>
  <c r="K21" i="236"/>
  <c r="J21" i="236"/>
  <c r="I21" i="236"/>
  <c r="H21" i="236"/>
  <c r="G21" i="236"/>
  <c r="F21" i="236"/>
  <c r="E21" i="236"/>
  <c r="D21" i="236"/>
  <c r="C21" i="236"/>
  <c r="J22" i="236" s="1"/>
  <c r="B21" i="236"/>
  <c r="D11" i="236"/>
  <c r="Q10" i="236"/>
  <c r="D9" i="236"/>
  <c r="H8" i="236"/>
  <c r="C8" i="236"/>
  <c r="B8" i="236"/>
  <c r="Q7" i="236"/>
  <c r="Q8" i="236" s="1"/>
  <c r="M7" i="236"/>
  <c r="L7" i="236"/>
  <c r="K7" i="236"/>
  <c r="J7" i="236"/>
  <c r="I7" i="236"/>
  <c r="H7" i="236"/>
  <c r="G7" i="236"/>
  <c r="F7" i="236"/>
  <c r="E7" i="236"/>
  <c r="D7" i="236"/>
  <c r="C7" i="236"/>
  <c r="B7" i="236"/>
  <c r="P3" i="236"/>
  <c r="D1" i="236"/>
  <c r="D8" i="236" l="1"/>
  <c r="D10" i="236" s="1"/>
  <c r="D8" i="238"/>
  <c r="D10" i="238" s="1"/>
  <c r="M10" i="238"/>
  <c r="D8" i="239"/>
  <c r="D10" i="239" s="1"/>
  <c r="M10" i="239"/>
  <c r="M10" i="237"/>
  <c r="B11" i="237"/>
  <c r="H10" i="236"/>
  <c r="M10" i="236"/>
  <c r="D12" i="245"/>
  <c r="I12" i="245" s="1"/>
  <c r="D12" i="244"/>
  <c r="I12" i="244" s="1"/>
  <c r="D8" i="237"/>
  <c r="D10" i="237" s="1"/>
  <c r="B12" i="238"/>
  <c r="D12" i="241"/>
  <c r="I12" i="241" s="1"/>
  <c r="D12" i="243"/>
  <c r="I12" i="243" s="1"/>
  <c r="D12" i="242"/>
  <c r="I12" i="242" s="1"/>
  <c r="D12" i="240"/>
  <c r="I12" i="240" s="1"/>
  <c r="B11" i="239"/>
  <c r="B12" i="239"/>
  <c r="B11" i="238"/>
  <c r="B13" i="239"/>
  <c r="B13" i="237"/>
  <c r="C11" i="239"/>
  <c r="H10" i="239"/>
  <c r="B13" i="238"/>
  <c r="C11" i="238"/>
  <c r="H10" i="238"/>
  <c r="C11" i="237"/>
  <c r="B12" i="237"/>
  <c r="H10" i="237"/>
  <c r="C11" i="236"/>
  <c r="B12" i="236"/>
  <c r="B13" i="236"/>
  <c r="B11" i="236"/>
  <c r="S28" i="235"/>
  <c r="R28" i="235"/>
  <c r="Q28" i="235"/>
  <c r="P28" i="235"/>
  <c r="H9" i="235" s="1"/>
  <c r="O28" i="235"/>
  <c r="N28" i="235"/>
  <c r="M28" i="235"/>
  <c r="L28" i="235"/>
  <c r="K28" i="235"/>
  <c r="J28" i="235"/>
  <c r="I28" i="235"/>
  <c r="H28" i="235"/>
  <c r="F28" i="235"/>
  <c r="E28" i="235"/>
  <c r="D28" i="235"/>
  <c r="C28" i="235"/>
  <c r="H8" i="235" s="1"/>
  <c r="B28" i="235"/>
  <c r="R21" i="235"/>
  <c r="Q21" i="235"/>
  <c r="P21" i="235"/>
  <c r="O21" i="235"/>
  <c r="N21" i="235"/>
  <c r="M21" i="235"/>
  <c r="L21" i="235"/>
  <c r="K21" i="235"/>
  <c r="J21" i="235"/>
  <c r="I21" i="235"/>
  <c r="H21" i="235"/>
  <c r="G21" i="235"/>
  <c r="F21" i="235"/>
  <c r="E21" i="235"/>
  <c r="D21" i="235"/>
  <c r="C21" i="235"/>
  <c r="J22" i="235" s="1"/>
  <c r="B21" i="235"/>
  <c r="B22" i="235" s="1"/>
  <c r="M11" i="235" s="1"/>
  <c r="D11" i="235"/>
  <c r="Q10" i="235"/>
  <c r="M9" i="235"/>
  <c r="D9" i="235"/>
  <c r="Q8" i="235"/>
  <c r="M8" i="235"/>
  <c r="C8" i="235"/>
  <c r="B8" i="235"/>
  <c r="Q7" i="235"/>
  <c r="M7" i="235"/>
  <c r="M10" i="235" s="1"/>
  <c r="L7" i="235"/>
  <c r="K7" i="235"/>
  <c r="J7" i="235"/>
  <c r="I7" i="235"/>
  <c r="H7" i="235"/>
  <c r="G7" i="235"/>
  <c r="F7" i="235"/>
  <c r="E7" i="235"/>
  <c r="D7" i="235"/>
  <c r="C7" i="235"/>
  <c r="B7" i="235"/>
  <c r="P3" i="235"/>
  <c r="D1" i="235"/>
  <c r="S28" i="234"/>
  <c r="R28" i="234"/>
  <c r="Q28" i="234"/>
  <c r="P28" i="234"/>
  <c r="H9" i="234" s="1"/>
  <c r="O28" i="234"/>
  <c r="N28" i="234"/>
  <c r="M28" i="234"/>
  <c r="L28" i="234"/>
  <c r="K28" i="234"/>
  <c r="J28" i="234"/>
  <c r="I28" i="234"/>
  <c r="H28" i="234"/>
  <c r="F28" i="234"/>
  <c r="E28" i="234"/>
  <c r="D28" i="234"/>
  <c r="C28" i="234"/>
  <c r="H8" i="234" s="1"/>
  <c r="B28" i="234"/>
  <c r="R21" i="234"/>
  <c r="Q21" i="234"/>
  <c r="P21" i="234"/>
  <c r="O21" i="234"/>
  <c r="N21" i="234"/>
  <c r="M21" i="234"/>
  <c r="L21" i="234"/>
  <c r="K21" i="234"/>
  <c r="J21" i="234"/>
  <c r="I21" i="234"/>
  <c r="H21" i="234"/>
  <c r="G21" i="234"/>
  <c r="F21" i="234"/>
  <c r="E21" i="234"/>
  <c r="D21" i="234"/>
  <c r="C21" i="234"/>
  <c r="J22" i="234" s="1"/>
  <c r="B21" i="234"/>
  <c r="B22" i="234" s="1"/>
  <c r="M11" i="234" s="1"/>
  <c r="D11" i="234"/>
  <c r="Q10" i="234"/>
  <c r="M9" i="234"/>
  <c r="D9" i="234"/>
  <c r="Q8" i="234"/>
  <c r="M8" i="234"/>
  <c r="C8" i="234"/>
  <c r="B8" i="234"/>
  <c r="Q7" i="234"/>
  <c r="M7" i="234"/>
  <c r="L7" i="234"/>
  <c r="K7" i="234"/>
  <c r="J7" i="234"/>
  <c r="I7" i="234"/>
  <c r="H7" i="234"/>
  <c r="G7" i="234"/>
  <c r="F7" i="234"/>
  <c r="E7" i="234"/>
  <c r="D7" i="234"/>
  <c r="C7" i="234"/>
  <c r="B7" i="234"/>
  <c r="P3" i="234"/>
  <c r="S28" i="233"/>
  <c r="R28" i="233"/>
  <c r="Q28" i="233"/>
  <c r="P28" i="233"/>
  <c r="H9" i="233" s="1"/>
  <c r="H10" i="233" s="1"/>
  <c r="O28" i="233"/>
  <c r="N28" i="233"/>
  <c r="M28" i="233"/>
  <c r="L28" i="233"/>
  <c r="K28" i="233"/>
  <c r="J28" i="233"/>
  <c r="I28" i="233"/>
  <c r="H28" i="233"/>
  <c r="F28" i="233"/>
  <c r="E28" i="233"/>
  <c r="D28" i="233"/>
  <c r="C28" i="233"/>
  <c r="H8" i="233" s="1"/>
  <c r="B28" i="233"/>
  <c r="R21" i="233"/>
  <c r="Q21" i="233"/>
  <c r="P21" i="233"/>
  <c r="O21" i="233"/>
  <c r="N21" i="233"/>
  <c r="M21" i="233"/>
  <c r="L21" i="233"/>
  <c r="K21" i="233"/>
  <c r="J21" i="233"/>
  <c r="I21" i="233"/>
  <c r="H21" i="233"/>
  <c r="G21" i="233"/>
  <c r="F21" i="233"/>
  <c r="E21" i="233"/>
  <c r="J22" i="233" s="1"/>
  <c r="D21" i="233"/>
  <c r="C21" i="233"/>
  <c r="B21" i="233"/>
  <c r="B22" i="233" s="1"/>
  <c r="M11" i="233" s="1"/>
  <c r="D11" i="233"/>
  <c r="Q10" i="233"/>
  <c r="M9" i="233"/>
  <c r="D9" i="233"/>
  <c r="Q8" i="233"/>
  <c r="M8" i="233"/>
  <c r="C8" i="233"/>
  <c r="B8" i="233"/>
  <c r="Q7" i="233"/>
  <c r="M7" i="233"/>
  <c r="L7" i="233"/>
  <c r="K7" i="233"/>
  <c r="J7" i="233"/>
  <c r="I7" i="233"/>
  <c r="H7" i="233"/>
  <c r="G7" i="233"/>
  <c r="F7" i="233"/>
  <c r="E7" i="233"/>
  <c r="D7" i="233"/>
  <c r="C7" i="233"/>
  <c r="B7" i="233"/>
  <c r="P3" i="233"/>
  <c r="D1" i="233"/>
  <c r="S28" i="232"/>
  <c r="R28" i="232"/>
  <c r="Q28" i="232"/>
  <c r="P28" i="232"/>
  <c r="H9" i="232" s="1"/>
  <c r="O28" i="232"/>
  <c r="N28" i="232"/>
  <c r="M28" i="232"/>
  <c r="L28" i="232"/>
  <c r="K28" i="232"/>
  <c r="J28" i="232"/>
  <c r="I28" i="232"/>
  <c r="H28" i="232"/>
  <c r="F28" i="232"/>
  <c r="E28" i="232"/>
  <c r="D28" i="232"/>
  <c r="C28" i="232"/>
  <c r="H8" i="232" s="1"/>
  <c r="B28" i="232"/>
  <c r="R21" i="232"/>
  <c r="Q21" i="232"/>
  <c r="P21" i="232"/>
  <c r="O21" i="232"/>
  <c r="N21" i="232"/>
  <c r="M21" i="232"/>
  <c r="L21" i="232"/>
  <c r="K21" i="232"/>
  <c r="J21" i="232"/>
  <c r="I21" i="232"/>
  <c r="H21" i="232"/>
  <c r="G21" i="232"/>
  <c r="F21" i="232"/>
  <c r="E21" i="232"/>
  <c r="J22" i="232" s="1"/>
  <c r="D21" i="232"/>
  <c r="C21" i="232"/>
  <c r="B21" i="232"/>
  <c r="B22" i="232" s="1"/>
  <c r="M11" i="232" s="1"/>
  <c r="D11" i="232"/>
  <c r="Q10" i="232"/>
  <c r="M9" i="232"/>
  <c r="D9" i="232"/>
  <c r="Q8" i="232"/>
  <c r="M8" i="232"/>
  <c r="C8" i="232"/>
  <c r="B8" i="232"/>
  <c r="Q7" i="232"/>
  <c r="M7" i="232"/>
  <c r="L7" i="232"/>
  <c r="K7" i="232"/>
  <c r="J7" i="232"/>
  <c r="I7" i="232"/>
  <c r="H7" i="232"/>
  <c r="G7" i="232"/>
  <c r="F7" i="232"/>
  <c r="E7" i="232"/>
  <c r="D7" i="232"/>
  <c r="C7" i="232"/>
  <c r="B7" i="232"/>
  <c r="P3" i="232"/>
  <c r="D1" i="232"/>
  <c r="S28" i="231"/>
  <c r="R28" i="231"/>
  <c r="Q28" i="231"/>
  <c r="P28" i="231"/>
  <c r="H9" i="231" s="1"/>
  <c r="O28" i="231"/>
  <c r="N28" i="231"/>
  <c r="M28" i="231"/>
  <c r="L28" i="231"/>
  <c r="K28" i="231"/>
  <c r="J28" i="231"/>
  <c r="I28" i="231"/>
  <c r="H28" i="231"/>
  <c r="F28" i="231"/>
  <c r="E28" i="231"/>
  <c r="D28" i="231"/>
  <c r="C28" i="231"/>
  <c r="H8" i="231" s="1"/>
  <c r="B28" i="231"/>
  <c r="R21" i="231"/>
  <c r="Q21" i="231"/>
  <c r="P21" i="231"/>
  <c r="O21" i="231"/>
  <c r="N21" i="231"/>
  <c r="M21" i="231"/>
  <c r="L21" i="231"/>
  <c r="K21" i="231"/>
  <c r="J21" i="231"/>
  <c r="I21" i="231"/>
  <c r="H21" i="231"/>
  <c r="G21" i="231"/>
  <c r="F21" i="231"/>
  <c r="E21" i="231"/>
  <c r="D21" i="231"/>
  <c r="C21" i="231"/>
  <c r="J22" i="231" s="1"/>
  <c r="B21" i="231"/>
  <c r="B22" i="231" s="1"/>
  <c r="M11" i="231" s="1"/>
  <c r="D11" i="231"/>
  <c r="Q10" i="231"/>
  <c r="M9" i="231"/>
  <c r="D9" i="231"/>
  <c r="Q8" i="231"/>
  <c r="M8" i="231"/>
  <c r="C8" i="231"/>
  <c r="B8" i="231"/>
  <c r="Q7" i="231"/>
  <c r="M7" i="231"/>
  <c r="M10" i="231" s="1"/>
  <c r="L7" i="231"/>
  <c r="K7" i="231"/>
  <c r="J7" i="231"/>
  <c r="I7" i="231"/>
  <c r="H7" i="231"/>
  <c r="G7" i="231"/>
  <c r="F7" i="231"/>
  <c r="E7" i="231"/>
  <c r="D7" i="231"/>
  <c r="C7" i="231"/>
  <c r="B7" i="231"/>
  <c r="P3" i="231"/>
  <c r="D1" i="231"/>
  <c r="S28" i="230"/>
  <c r="R28" i="230"/>
  <c r="Q28" i="230"/>
  <c r="P28" i="230"/>
  <c r="H9" i="230" s="1"/>
  <c r="O28" i="230"/>
  <c r="N28" i="230"/>
  <c r="M28" i="230"/>
  <c r="L28" i="230"/>
  <c r="K28" i="230"/>
  <c r="J28" i="230"/>
  <c r="I28" i="230"/>
  <c r="H28" i="230"/>
  <c r="F28" i="230"/>
  <c r="E28" i="230"/>
  <c r="D28" i="230"/>
  <c r="C28" i="230"/>
  <c r="H8" i="230" s="1"/>
  <c r="B28" i="230"/>
  <c r="R21" i="230"/>
  <c r="Q21" i="230"/>
  <c r="P21" i="230"/>
  <c r="O21" i="230"/>
  <c r="N21" i="230"/>
  <c r="M21" i="230"/>
  <c r="L21" i="230"/>
  <c r="K21" i="230"/>
  <c r="J21" i="230"/>
  <c r="I21" i="230"/>
  <c r="H21" i="230"/>
  <c r="G21" i="230"/>
  <c r="F21" i="230"/>
  <c r="E21" i="230"/>
  <c r="D21" i="230"/>
  <c r="C21" i="230"/>
  <c r="J22" i="230" s="1"/>
  <c r="B21" i="230"/>
  <c r="B22" i="230" s="1"/>
  <c r="M11" i="230" s="1"/>
  <c r="D11" i="230"/>
  <c r="Q10" i="230"/>
  <c r="M9" i="230"/>
  <c r="D9" i="230"/>
  <c r="Q8" i="230"/>
  <c r="M8" i="230"/>
  <c r="C8" i="230"/>
  <c r="B8" i="230"/>
  <c r="Q7" i="230"/>
  <c r="M7" i="230"/>
  <c r="L7" i="230"/>
  <c r="K7" i="230"/>
  <c r="J7" i="230"/>
  <c r="I7" i="230"/>
  <c r="H7" i="230"/>
  <c r="G7" i="230"/>
  <c r="F7" i="230"/>
  <c r="E7" i="230"/>
  <c r="D7" i="230"/>
  <c r="C7" i="230"/>
  <c r="B7" i="230"/>
  <c r="P3" i="230"/>
  <c r="D1" i="230"/>
  <c r="S28" i="229"/>
  <c r="R28" i="229"/>
  <c r="Q28" i="229"/>
  <c r="P28" i="229"/>
  <c r="H9" i="229" s="1"/>
  <c r="O28" i="229"/>
  <c r="N28" i="229"/>
  <c r="M28" i="229"/>
  <c r="L28" i="229"/>
  <c r="K28" i="229"/>
  <c r="J28" i="229"/>
  <c r="I28" i="229"/>
  <c r="H28" i="229"/>
  <c r="F28" i="229"/>
  <c r="E28" i="229"/>
  <c r="M8" i="229" s="1"/>
  <c r="D28" i="229"/>
  <c r="C28" i="229"/>
  <c r="H8" i="229" s="1"/>
  <c r="B28" i="229"/>
  <c r="J22" i="229"/>
  <c r="R21" i="229"/>
  <c r="Q21" i="229"/>
  <c r="P21" i="229"/>
  <c r="O21" i="229"/>
  <c r="N21" i="229"/>
  <c r="M21" i="229"/>
  <c r="L21" i="229"/>
  <c r="K21" i="229"/>
  <c r="J21" i="229"/>
  <c r="I21" i="229"/>
  <c r="H21" i="229"/>
  <c r="G21" i="229"/>
  <c r="F21" i="229"/>
  <c r="E21" i="229"/>
  <c r="D21" i="229"/>
  <c r="C21" i="229"/>
  <c r="B21" i="229"/>
  <c r="B22" i="229" s="1"/>
  <c r="M11" i="229" s="1"/>
  <c r="D11" i="229"/>
  <c r="Q10" i="229"/>
  <c r="M9" i="229"/>
  <c r="D9" i="229"/>
  <c r="Q8" i="229"/>
  <c r="C8" i="229"/>
  <c r="B8" i="229"/>
  <c r="Q7" i="229"/>
  <c r="M7" i="229"/>
  <c r="L7" i="229"/>
  <c r="K7" i="229"/>
  <c r="J7" i="229"/>
  <c r="I7" i="229"/>
  <c r="H7" i="229"/>
  <c r="G7" i="229"/>
  <c r="F7" i="229"/>
  <c r="E7" i="229"/>
  <c r="D7" i="229"/>
  <c r="C7" i="229"/>
  <c r="B7" i="229"/>
  <c r="P3" i="229"/>
  <c r="D1" i="229"/>
  <c r="B13" i="232" l="1"/>
  <c r="M10" i="229"/>
  <c r="D8" i="235"/>
  <c r="D10" i="235" s="1"/>
  <c r="B13" i="234"/>
  <c r="D8" i="231"/>
  <c r="D10" i="231" s="1"/>
  <c r="C11" i="232"/>
  <c r="D8" i="234"/>
  <c r="D10" i="234" s="1"/>
  <c r="M10" i="234"/>
  <c r="D8" i="229"/>
  <c r="D10" i="229" s="1"/>
  <c r="D12" i="237"/>
  <c r="I12" i="237" s="1"/>
  <c r="C11" i="234"/>
  <c r="M10" i="233"/>
  <c r="M10" i="232"/>
  <c r="B11" i="231"/>
  <c r="M10" i="230"/>
  <c r="H10" i="230"/>
  <c r="B11" i="230"/>
  <c r="B11" i="229"/>
  <c r="D12" i="238"/>
  <c r="I12" i="238" s="1"/>
  <c r="B11" i="235"/>
  <c r="H10" i="234"/>
  <c r="B11" i="234"/>
  <c r="D8" i="233"/>
  <c r="D10" i="233" s="1"/>
  <c r="H10" i="232"/>
  <c r="D8" i="232"/>
  <c r="D10" i="232" s="1"/>
  <c r="D8" i="230"/>
  <c r="D10" i="230" s="1"/>
  <c r="B11" i="232"/>
  <c r="D12" i="239"/>
  <c r="I12" i="239" s="1"/>
  <c r="B11" i="233"/>
  <c r="B12" i="235"/>
  <c r="D12" i="235" s="1"/>
  <c r="I12" i="235" s="1"/>
  <c r="D12" i="236"/>
  <c r="I12" i="236" s="1"/>
  <c r="C11" i="233"/>
  <c r="C11" i="229"/>
  <c r="B13" i="229"/>
  <c r="C11" i="235"/>
  <c r="B13" i="235"/>
  <c r="H10" i="235"/>
  <c r="B12" i="234"/>
  <c r="B12" i="233"/>
  <c r="B13" i="233"/>
  <c r="B12" i="232"/>
  <c r="D12" i="232" s="1"/>
  <c r="I12" i="232" s="1"/>
  <c r="B13" i="231"/>
  <c r="C11" i="231"/>
  <c r="B12" i="231"/>
  <c r="H10" i="231"/>
  <c r="B13" i="230"/>
  <c r="C11" i="230"/>
  <c r="B12" i="230"/>
  <c r="B12" i="229"/>
  <c r="H10" i="229"/>
  <c r="S28" i="228"/>
  <c r="R28" i="228"/>
  <c r="Q28" i="228"/>
  <c r="P28" i="228"/>
  <c r="H9" i="228" s="1"/>
  <c r="O28" i="228"/>
  <c r="N28" i="228"/>
  <c r="M28" i="228"/>
  <c r="L28" i="228"/>
  <c r="K28" i="228"/>
  <c r="J28" i="228"/>
  <c r="I28" i="228"/>
  <c r="H28" i="228"/>
  <c r="F28" i="228"/>
  <c r="E28" i="228"/>
  <c r="D28" i="228"/>
  <c r="C28" i="228"/>
  <c r="H8" i="228" s="1"/>
  <c r="B28" i="228"/>
  <c r="R21" i="228"/>
  <c r="Q21" i="228"/>
  <c r="P21" i="228"/>
  <c r="O21" i="228"/>
  <c r="N21" i="228"/>
  <c r="M21" i="228"/>
  <c r="L21" i="228"/>
  <c r="K21" i="228"/>
  <c r="J21" i="228"/>
  <c r="I21" i="228"/>
  <c r="H21" i="228"/>
  <c r="G21" i="228"/>
  <c r="F21" i="228"/>
  <c r="E21" i="228"/>
  <c r="D21" i="228"/>
  <c r="C21" i="228"/>
  <c r="J22" i="228" s="1"/>
  <c r="B21" i="228"/>
  <c r="B22" i="228" s="1"/>
  <c r="M11" i="228" s="1"/>
  <c r="D11" i="228"/>
  <c r="M9" i="228"/>
  <c r="D9" i="228"/>
  <c r="M8" i="228"/>
  <c r="M7" i="228"/>
  <c r="M10" i="228" s="1"/>
  <c r="L7" i="228"/>
  <c r="K7" i="228"/>
  <c r="J7" i="228"/>
  <c r="I7" i="228"/>
  <c r="H7" i="228"/>
  <c r="G7" i="228"/>
  <c r="F7" i="228"/>
  <c r="E7" i="228"/>
  <c r="D7" i="228"/>
  <c r="B11" i="228"/>
  <c r="D1" i="228"/>
  <c r="D12" i="234" l="1"/>
  <c r="I12" i="234" s="1"/>
  <c r="D12" i="230"/>
  <c r="I12" i="230" s="1"/>
  <c r="D12" i="229"/>
  <c r="I12" i="229" s="1"/>
  <c r="D12" i="231"/>
  <c r="I12" i="231" s="1"/>
  <c r="D8" i="228"/>
  <c r="D10" i="228" s="1"/>
  <c r="D12" i="233"/>
  <c r="I12" i="233" s="1"/>
  <c r="C11" i="228"/>
  <c r="B13" i="228"/>
  <c r="B12" i="228"/>
  <c r="H10" i="228"/>
  <c r="D12" i="228" l="1"/>
</calcChain>
</file>

<file path=xl/sharedStrings.xml><?xml version="1.0" encoding="utf-8"?>
<sst xmlns="http://schemas.openxmlformats.org/spreadsheetml/2006/main" count="3072" uniqueCount="73">
  <si>
    <t>нал</t>
  </si>
  <si>
    <t>Счетчики</t>
  </si>
  <si>
    <t>Терминал</t>
  </si>
  <si>
    <t>Canon C3520i</t>
  </si>
  <si>
    <t>Canon TM-300</t>
  </si>
  <si>
    <t>Возврат нал</t>
  </si>
  <si>
    <t>Копии</t>
  </si>
  <si>
    <t>Общий</t>
  </si>
  <si>
    <t>Скан</t>
  </si>
  <si>
    <t>площадь</t>
  </si>
  <si>
    <t>кол-во</t>
  </si>
  <si>
    <t>мастер</t>
  </si>
  <si>
    <t>копии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</si>
  <si>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</si>
  <si>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</si>
  <si>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</si>
  <si>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</si>
  <si>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</si>
  <si>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</si>
  <si>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по приходкам</t>
  </si>
  <si>
    <t>Б/н</t>
  </si>
  <si>
    <t>брак</t>
  </si>
  <si>
    <t>Кол-во чеков</t>
  </si>
  <si>
    <t>Разница</t>
  </si>
  <si>
    <t>Итого</t>
  </si>
  <si>
    <t>Сумма по приходкам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</si>
  <si>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</si>
  <si>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</si>
  <si>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</si>
  <si>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</si>
  <si>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</si>
  <si>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</si>
  <si>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</si>
  <si>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</si>
  <si>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</si>
  <si>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</si>
  <si>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</si>
  <si>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</si>
  <si>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</si>
  <si>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</si>
  <si>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</si>
  <si>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</si>
  <si>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</si>
  <si>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</si>
  <si>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Брак по вине сотрудника</t>
  </si>
  <si>
    <t>Технический Брак</t>
  </si>
  <si>
    <t>ИП</t>
  </si>
  <si>
    <t xml:space="preserve">ООО </t>
  </si>
  <si>
    <t>Итго Нал</t>
  </si>
  <si>
    <t>Итого безнал</t>
  </si>
  <si>
    <t>дата</t>
  </si>
  <si>
    <t>основание</t>
  </si>
  <si>
    <t>итого</t>
  </si>
  <si>
    <t>ип</t>
  </si>
  <si>
    <t>ооо</t>
  </si>
  <si>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</si>
  <si>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</si>
  <si>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</si>
  <si>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</si>
  <si>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</si>
  <si>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</si>
  <si>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нал ИП</t>
  </si>
  <si>
    <t>Расход</t>
  </si>
  <si>
    <t>Приход</t>
  </si>
  <si>
    <t>Итого остаток нала</t>
  </si>
  <si>
    <t>Расходы р/с ООО (данные из выписки на конец месяца)</t>
  </si>
  <si>
    <t>Riso EZ 200E</t>
  </si>
  <si>
    <t xml:space="preserve"> </t>
  </si>
  <si>
    <t>Kyocera 2035</t>
  </si>
  <si>
    <t>Xerox 8055</t>
  </si>
  <si>
    <t>печать</t>
  </si>
  <si>
    <t>ч/б</t>
  </si>
  <si>
    <t>п/ц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</si>
</sst>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2" fillId="2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5" xfId="0" applyFont="1" applyFill="1" applyBorder="1" applyAlignment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2" fillId="0" borderId="0" xfId="0" applyFont="1" applyFill="1" applyBorder="1" applyAlignment="1"/>
    <xf numFmtId="0" fontId="0" fillId="0" borderId="0" xfId="0" applyBorder="1" applyAlignment="1"/>
    <xf numFmtId="14" fontId="1" fillId="0" borderId="12" xfId="0" applyNumberFormat="1" applyFont="1" applyBorder="1" applyAlignment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 applyAlignment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4" xfId="0" applyBorder="1"/>
    <xf numFmtId="0" fontId="0" fillId="0" borderId="18" xfId="0" applyBorder="1"/>
    <xf numFmtId="0" fontId="0" fillId="0" borderId="20" xfId="0" applyBorder="1"/>
    <xf numFmtId="0" fontId="0" fillId="0" borderId="59" xfId="0" applyFill="1" applyBorder="1"/>
    <xf numFmtId="0" fontId="0" fillId="0" borderId="53" xfId="0" applyBorder="1"/>
    <xf numFmtId="0" fontId="0" fillId="0" borderId="50" xfId="0" applyBorder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 applyAlignment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Fill="1" applyBorder="1" applyAlignment="1"/>
    <xf numFmtId="0" fontId="4" fillId="0" borderId="23" xfId="0" applyFont="1" applyFill="1" applyBorder="1" applyAlignment="1"/>
    <xf numFmtId="0" fontId="4" fillId="0" borderId="27" xfId="0" applyFont="1" applyFill="1" applyBorder="1" applyAlignment="1"/>
    <xf numFmtId="0" fontId="0" fillId="3" borderId="26" xfId="0" applyFill="1" applyBorder="1"/>
    <xf numFmtId="0" fontId="0" fillId="0" borderId="0" xfId="0" applyFill="1" applyBorder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2" xfId="0" applyFont="1" applyFill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13" xfId="0" applyFont="1" applyFill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NumberFormat="1" applyFont="1" applyBorder="1" applyAlignment="1">
      <alignment horizontal="left" vertical="center" wrapText="1"/>
    </xf>
    <xf numFmtId="0" fontId="2" fillId="4" borderId="12" xfId="0" applyFont="1" applyFill="1" applyBorder="1"/>
    <xf numFmtId="0" fontId="2" fillId="4" borderId="0" xfId="0" applyFont="1" applyFill="1"/>
    <xf numFmtId="14" fontId="2" fillId="0" borderId="15" xfId="0" applyNumberFormat="1" applyFont="1" applyBorder="1"/>
    <xf numFmtId="0" fontId="2" fillId="3" borderId="16" xfId="0" applyFont="1" applyFill="1" applyBorder="1"/>
    <xf numFmtId="0" fontId="2" fillId="3" borderId="12" xfId="0" applyFont="1" applyFill="1" applyBorder="1"/>
    <xf numFmtId="4" fontId="2" fillId="0" borderId="43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4" fontId="2" fillId="0" borderId="45" xfId="0" applyNumberFormat="1" applyFont="1" applyFill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11" sqref="A11:D32"/>
    </sheetView>
  </sheetViews>
  <sheetFormatPr defaultColWidth="9.21875" defaultRowHeight="11.25" customHeight="1" x14ac:dyDescent="0.35"/>
  <cols>
    <col min="1" max="1" width="22.77734375" style="78" customWidth="1"/>
    <col min="2" max="2" width="16.77734375" style="79" customWidth="1"/>
    <col min="3" max="3" width="15.21875" style="79" customWidth="1"/>
    <col min="4" max="4" width="32.44140625" style="78" customWidth="1"/>
    <col min="5" max="5" width="12.77734375" style="78" customWidth="1"/>
    <col min="6" max="6" width="11.88671875" style="78" customWidth="1"/>
    <col min="7" max="16384" width="9.21875" style="78"/>
  </cols>
  <sheetData>
    <row r="1" spans="1:7" ht="17.25" customHeight="1" x14ac:dyDescent="0.35">
      <c r="A1" s="98" t="s">
        <v>55</v>
      </c>
      <c r="B1" s="96">
        <f>'01'!C2+'02'!C2+'03'!C2+'04'!C2+'05'!C2+'06'!C2+'07'!C2+'08'!C2+'09'!C2+'10'!C2+'11'!C2+'12'!C2+'13'!C2+'14'!C2+'15'!C2+'16'!C2+'17'!C2+'18'!C2+'19'!C2+'20'!C2+'21'!C2+'22'!C2+'23'!C2+'24'!C2+'25'!C2+'26'!C2+'27'!C2+'28'!C2+'29'!C2+'30'!C2+'31'!C2</f>
        <v>42769</v>
      </c>
    </row>
    <row r="2" spans="1:7" ht="17.25" customHeight="1" x14ac:dyDescent="0.35">
      <c r="A2" s="99" t="s">
        <v>56</v>
      </c>
      <c r="B2" s="97">
        <f>'01'!C3+'02'!C3+'03'!C3+'04'!C3+'05'!C3+'06'!C3+'07'!C3+'08'!C3+'09'!C3+'10'!C3+'11'!C3+'12'!C3+'13'!C3+'14'!C3+'15'!C3+'16'!C3+'17'!C3+'18'!C3+'19'!C3+'20'!C3+'21'!C3+'22'!C3+'23'!C3+'24'!C3+'25'!C3+'26'!C3+'27'!C3+'28'!C3+'29'!C3+'30'!C3+'31'!C3</f>
        <v>235157</v>
      </c>
    </row>
    <row r="3" spans="1:7" ht="17.25" customHeight="1" x14ac:dyDescent="0.35">
      <c r="A3" s="99" t="s">
        <v>57</v>
      </c>
      <c r="B3" s="97">
        <f>'01'!B2+'02'!B2+'03'!B2+'04'!B2+'05'!B2+'06'!B2+'07'!B2+'08'!B2+'09'!B2+'10'!B2+'11'!B2+'12'!B2+'13'!B2+'14'!B2+'15'!B2+'16'!B2+'17'!B2+'18'!B2+'19'!B2+'20'!B2+'21'!B2+'22'!B2+'23'!B2+'24'!B2+'25'!B2+'26'!B2+'27'!B2+'28'!B2+'29'!B2+'30'!B2+'31'!B2</f>
        <v>863</v>
      </c>
      <c r="G3" s="80"/>
    </row>
    <row r="4" spans="1:7" ht="17.25" customHeight="1" x14ac:dyDescent="0.35">
      <c r="A4" s="99" t="s">
        <v>58</v>
      </c>
      <c r="B4" s="97">
        <f>'01'!B3+'02'!B3+'03'!B3+'04'!B3+'05'!B3+'06'!B3+'07'!B3+'08'!B3+'09'!B3+'10'!B3+'11'!B3+'12'!B3+'13'!B3+'14'!B3+'15'!B3+'16'!B3+'17'!B3+'18'!B3+'19'!B3+'20'!B3+'21'!B3+'22'!B3+'23'!B3+'24'!B3+'25'!B3+'26'!B3+'27'!B3+'28'!B3+'29'!B3+'30'!B3+'31'!B3</f>
        <v>59266</v>
      </c>
      <c r="D4" s="81"/>
      <c r="E4" s="81"/>
    </row>
    <row r="5" spans="1:7" ht="17.25" customHeight="1" x14ac:dyDescent="0.35">
      <c r="A5" s="100" t="s">
        <v>59</v>
      </c>
      <c r="B5" s="97"/>
    </row>
    <row r="6" spans="1:7" ht="17.25" customHeight="1" thickBot="1" x14ac:dyDescent="0.4">
      <c r="A6" s="101" t="s">
        <v>60</v>
      </c>
      <c r="B6" s="102">
        <f>SUM(B1:B5)</f>
        <v>338055</v>
      </c>
    </row>
    <row r="7" spans="1:7" ht="17.25" customHeight="1" thickBot="1" x14ac:dyDescent="0.4"/>
    <row r="8" spans="1:7" ht="72.75" customHeight="1" thickBot="1" x14ac:dyDescent="0.4">
      <c r="A8" s="103" t="s">
        <v>65</v>
      </c>
      <c r="B8" s="112"/>
      <c r="C8" s="112"/>
      <c r="D8" s="113"/>
    </row>
    <row r="9" spans="1:7" ht="38.25" customHeight="1" thickBot="1" x14ac:dyDescent="0.4">
      <c r="A9" s="78" t="s">
        <v>61</v>
      </c>
      <c r="B9" s="114"/>
      <c r="C9" s="114"/>
      <c r="D9" s="114"/>
    </row>
    <row r="10" spans="1:7" ht="17.25" customHeight="1" x14ac:dyDescent="0.35">
      <c r="A10" s="89" t="s">
        <v>50</v>
      </c>
      <c r="B10" s="90" t="s">
        <v>62</v>
      </c>
      <c r="C10" s="90" t="s">
        <v>63</v>
      </c>
      <c r="D10" s="91" t="s">
        <v>51</v>
      </c>
    </row>
    <row r="11" spans="1:7" ht="17.25" customHeight="1" x14ac:dyDescent="0.35">
      <c r="A11" s="92"/>
      <c r="B11" s="82"/>
      <c r="C11" s="83"/>
      <c r="D11" s="88"/>
    </row>
    <row r="12" spans="1:7" ht="17.25" customHeight="1" x14ac:dyDescent="0.35">
      <c r="A12" s="92"/>
      <c r="B12" s="84"/>
      <c r="C12" s="84"/>
      <c r="D12" s="93"/>
    </row>
    <row r="13" spans="1:7" ht="17.25" customHeight="1" x14ac:dyDescent="0.35">
      <c r="A13" s="92"/>
      <c r="B13" s="84"/>
      <c r="C13" s="84"/>
      <c r="D13" s="93"/>
    </row>
    <row r="14" spans="1:7" ht="17.25" customHeight="1" x14ac:dyDescent="0.35">
      <c r="A14" s="92"/>
      <c r="B14" s="104"/>
      <c r="C14" s="84"/>
      <c r="D14" s="93"/>
    </row>
    <row r="15" spans="1:7" ht="17.25" customHeight="1" x14ac:dyDescent="0.35">
      <c r="A15" s="92"/>
      <c r="B15" s="104"/>
      <c r="C15" s="84"/>
      <c r="D15" s="93"/>
    </row>
    <row r="16" spans="1:7" ht="17.25" customHeight="1" x14ac:dyDescent="0.35">
      <c r="A16" s="92"/>
      <c r="B16" s="104"/>
      <c r="C16" s="84"/>
      <c r="D16" s="93"/>
      <c r="F16" s="105">
        <f>B14+B15+B16+B17+B19</f>
        <v>0</v>
      </c>
    </row>
    <row r="17" spans="1:4" ht="17.25" customHeight="1" x14ac:dyDescent="0.35">
      <c r="A17" s="92"/>
      <c r="B17" s="104"/>
      <c r="C17" s="84"/>
      <c r="D17" s="93"/>
    </row>
    <row r="18" spans="1:4" ht="17.25" customHeight="1" x14ac:dyDescent="0.35">
      <c r="A18" s="92"/>
      <c r="B18" s="84"/>
      <c r="C18" s="84"/>
      <c r="D18" s="93"/>
    </row>
    <row r="19" spans="1:4" ht="17.25" customHeight="1" x14ac:dyDescent="0.35">
      <c r="A19" s="92"/>
      <c r="B19" s="104"/>
      <c r="C19" s="84"/>
      <c r="D19" s="93"/>
    </row>
    <row r="20" spans="1:4" ht="17.25" customHeight="1" x14ac:dyDescent="0.35">
      <c r="A20" s="92"/>
      <c r="B20" s="84"/>
      <c r="C20" s="84"/>
      <c r="D20" s="93"/>
    </row>
    <row r="21" spans="1:4" ht="17.25" customHeight="1" x14ac:dyDescent="0.35">
      <c r="A21" s="92"/>
      <c r="B21" s="84"/>
      <c r="C21" s="84"/>
      <c r="D21" s="93"/>
    </row>
    <row r="22" spans="1:4" ht="17.25" customHeight="1" x14ac:dyDescent="0.35">
      <c r="A22" s="92"/>
      <c r="B22" s="84"/>
      <c r="C22" s="84"/>
      <c r="D22" s="93"/>
    </row>
    <row r="23" spans="1:4" ht="17.25" customHeight="1" x14ac:dyDescent="0.35">
      <c r="A23" s="92"/>
      <c r="B23" s="84"/>
      <c r="C23" s="84"/>
      <c r="D23" s="93"/>
    </row>
    <row r="24" spans="1:4" ht="17.25" customHeight="1" x14ac:dyDescent="0.35">
      <c r="A24" s="92"/>
      <c r="B24" s="84"/>
      <c r="C24" s="84"/>
      <c r="D24" s="93"/>
    </row>
    <row r="25" spans="1:4" ht="17.25" customHeight="1" x14ac:dyDescent="0.35">
      <c r="A25" s="92"/>
      <c r="B25" s="108"/>
      <c r="C25" s="82"/>
      <c r="D25" s="88"/>
    </row>
    <row r="26" spans="1:4" ht="17.25" customHeight="1" x14ac:dyDescent="0.35">
      <c r="A26" s="92"/>
      <c r="B26" s="108"/>
      <c r="C26" s="82"/>
      <c r="D26" s="88"/>
    </row>
    <row r="27" spans="1:4" ht="17.25" customHeight="1" x14ac:dyDescent="0.35">
      <c r="A27" s="92"/>
      <c r="B27" s="82"/>
      <c r="C27" s="82"/>
      <c r="D27" s="88"/>
    </row>
    <row r="28" spans="1:4" ht="17.25" customHeight="1" x14ac:dyDescent="0.35">
      <c r="A28" s="92"/>
      <c r="B28" s="82"/>
      <c r="C28" s="82"/>
      <c r="D28" s="88"/>
    </row>
    <row r="29" spans="1:4" ht="17.25" customHeight="1" x14ac:dyDescent="0.35">
      <c r="A29" s="92"/>
      <c r="B29" s="82"/>
      <c r="C29" s="82"/>
      <c r="D29" s="88"/>
    </row>
    <row r="30" spans="1:4" ht="15.45" customHeight="1" x14ac:dyDescent="0.35">
      <c r="A30" s="92"/>
      <c r="B30" s="82"/>
      <c r="C30" s="82"/>
      <c r="D30" s="88"/>
    </row>
    <row r="31" spans="1:4" ht="15.45" customHeight="1" x14ac:dyDescent="0.35">
      <c r="A31" s="106"/>
      <c r="B31" s="107"/>
      <c r="C31" s="85"/>
      <c r="D31" s="88"/>
    </row>
    <row r="32" spans="1:4" ht="17.25" customHeight="1" thickBot="1" x14ac:dyDescent="0.4">
      <c r="A32" s="106"/>
      <c r="B32" s="107"/>
      <c r="C32" s="85"/>
      <c r="D32" s="88"/>
    </row>
    <row r="33" spans="1:4" ht="17.25" customHeight="1" thickBot="1" x14ac:dyDescent="0.4">
      <c r="A33" s="86" t="s">
        <v>24</v>
      </c>
      <c r="B33" s="87">
        <f>SUM(B11:B32)</f>
        <v>0</v>
      </c>
      <c r="C33" s="87">
        <f>SUM(C11:C32)</f>
        <v>0</v>
      </c>
      <c r="D33" s="94"/>
    </row>
    <row r="34" spans="1:4" ht="17.25" customHeight="1" thickBot="1" x14ac:dyDescent="0.4">
      <c r="A34" s="95" t="s">
        <v>64</v>
      </c>
      <c r="B34" s="109">
        <f>C33-B33</f>
        <v>0</v>
      </c>
      <c r="C34" s="110"/>
      <c r="D34" s="111"/>
    </row>
    <row r="35" spans="1:4" ht="18" x14ac:dyDescent="0.35"/>
  </sheetData>
  <mergeCells count="3">
    <mergeCell ref="B34:D34"/>
    <mergeCell ref="B8:D8"/>
    <mergeCell ref="B9:D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C2-2490</f>
        <v>-1562</v>
      </c>
    </row>
    <row r="2" spans="1:18" ht="15.75" customHeight="1" thickBot="1" x14ac:dyDescent="0.4">
      <c r="A2" s="1" t="s">
        <v>0</v>
      </c>
      <c r="B2" s="65"/>
      <c r="C2" s="62">
        <v>928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285</v>
      </c>
      <c r="C3" s="63">
        <v>6921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31032</v>
      </c>
      <c r="E5" s="11">
        <v>132923</v>
      </c>
      <c r="F5" s="12">
        <v>8376</v>
      </c>
      <c r="G5" s="13">
        <v>39129</v>
      </c>
      <c r="H5" s="10">
        <v>348520</v>
      </c>
      <c r="I5" s="13">
        <v>81119</v>
      </c>
      <c r="J5" s="14">
        <v>10823.2</v>
      </c>
      <c r="K5" s="15">
        <v>169800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'06'!D5</f>
        <v>30978</v>
      </c>
      <c r="E6" s="11">
        <f>'06'!E5</f>
        <v>132729</v>
      </c>
      <c r="F6" s="12">
        <f>'06'!F5</f>
        <v>8365</v>
      </c>
      <c r="G6" s="13">
        <f>'06'!G5</f>
        <v>39063</v>
      </c>
      <c r="H6" s="10">
        <f>'06'!H5</f>
        <v>347937</v>
      </c>
      <c r="I6" s="13">
        <f>'06'!I5</f>
        <v>81060</v>
      </c>
      <c r="J6" s="14">
        <f>'06'!J5</f>
        <v>10739.3</v>
      </c>
      <c r="K6" s="15">
        <f>'06'!K5</f>
        <v>168455</v>
      </c>
      <c r="L6" s="10">
        <f>'06'!L5</f>
        <v>1729</v>
      </c>
      <c r="M6" s="16">
        <f>'06'!M5</f>
        <v>2340508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928</v>
      </c>
      <c r="D7" s="4">
        <f t="shared" ref="D7:M7" si="0">D5-D6</f>
        <v>54</v>
      </c>
      <c r="E7" s="72">
        <f t="shared" si="0"/>
        <v>194</v>
      </c>
      <c r="F7" s="6">
        <f t="shared" si="0"/>
        <v>11</v>
      </c>
      <c r="G7" s="6">
        <f t="shared" si="0"/>
        <v>66</v>
      </c>
      <c r="H7" s="6">
        <f t="shared" si="0"/>
        <v>583</v>
      </c>
      <c r="I7" s="6">
        <f t="shared" si="0"/>
        <v>59</v>
      </c>
      <c r="J7" s="6">
        <f t="shared" si="0"/>
        <v>83.900000000001455</v>
      </c>
      <c r="K7" s="6">
        <f t="shared" si="0"/>
        <v>1345</v>
      </c>
      <c r="L7" s="6">
        <f t="shared" si="0"/>
        <v>-1729</v>
      </c>
      <c r="M7" s="7">
        <f t="shared" si="0"/>
        <v>-2340508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285</v>
      </c>
      <c r="C8" s="63">
        <f>C3-C5</f>
        <v>6921</v>
      </c>
      <c r="D8" s="4">
        <f>D7+E7</f>
        <v>248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</v>
      </c>
      <c r="C10" s="63">
        <v>61</v>
      </c>
      <c r="D10" s="75">
        <f>B28-D8</f>
        <v>-248</v>
      </c>
      <c r="E10" s="74"/>
      <c r="F10" s="22"/>
      <c r="G10" s="22"/>
      <c r="H10" s="75">
        <f>(H9+H8)-H7</f>
        <v>-583</v>
      </c>
      <c r="I10" s="22"/>
      <c r="J10" s="22"/>
      <c r="K10" s="22"/>
      <c r="L10" s="22"/>
      <c r="M10" s="22">
        <f>(M9+M8)-M7</f>
        <v>2340508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285</v>
      </c>
      <c r="C11" s="64">
        <f>C7+C8</f>
        <v>7849</v>
      </c>
      <c r="D11" s="24">
        <f>C10+B10</f>
        <v>63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928</v>
      </c>
      <c r="C12" s="115"/>
      <c r="D12" s="116">
        <f>B12+B13</f>
        <v>8134</v>
      </c>
      <c r="E12" s="116"/>
      <c r="I12">
        <f>D12-M11-B6</f>
        <v>8134</v>
      </c>
    </row>
    <row r="13" spans="1:18" ht="15.75" customHeight="1" thickBot="1" x14ac:dyDescent="0.4">
      <c r="A13" s="27" t="s">
        <v>49</v>
      </c>
      <c r="B13" s="115">
        <f>B8+C8</f>
        <v>7206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1920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225</v>
      </c>
      <c r="C3" s="63">
        <v>4731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31106</v>
      </c>
      <c r="E5" s="11">
        <v>133020</v>
      </c>
      <c r="F5" s="12">
        <v>8377</v>
      </c>
      <c r="G5" s="13">
        <v>39209</v>
      </c>
      <c r="H5" s="10">
        <v>348796</v>
      </c>
      <c r="I5" s="13">
        <v>81164</v>
      </c>
      <c r="J5" s="14">
        <v>10862.9</v>
      </c>
      <c r="K5" s="15">
        <v>170434</v>
      </c>
      <c r="L5" s="10">
        <v>1733</v>
      </c>
      <c r="M5" s="16">
        <v>2341139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'07'!D5</f>
        <v>31032</v>
      </c>
      <c r="E6" s="11">
        <f>'07'!E5</f>
        <v>132923</v>
      </c>
      <c r="F6" s="12">
        <f>'07'!F5</f>
        <v>8376</v>
      </c>
      <c r="G6" s="13">
        <f>'07'!G5</f>
        <v>39129</v>
      </c>
      <c r="H6" s="10">
        <f>'07'!H5</f>
        <v>348520</v>
      </c>
      <c r="I6" s="13">
        <f>'07'!I5</f>
        <v>81119</v>
      </c>
      <c r="J6" s="14">
        <f>'07'!J5</f>
        <v>10823.2</v>
      </c>
      <c r="K6" s="15">
        <f>'07'!K5</f>
        <v>169800</v>
      </c>
      <c r="L6" s="10">
        <f>'07'!L5</f>
        <v>0</v>
      </c>
      <c r="M6" s="16">
        <f>'07'!M5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1920</v>
      </c>
      <c r="D7" s="4">
        <f t="shared" ref="D7:M7" si="0">D5-D6</f>
        <v>74</v>
      </c>
      <c r="E7" s="72">
        <f t="shared" si="0"/>
        <v>97</v>
      </c>
      <c r="F7" s="6">
        <f t="shared" si="0"/>
        <v>1</v>
      </c>
      <c r="G7" s="6">
        <f t="shared" si="0"/>
        <v>80</v>
      </c>
      <c r="H7" s="6">
        <f t="shared" si="0"/>
        <v>276</v>
      </c>
      <c r="I7" s="6">
        <f t="shared" si="0"/>
        <v>45</v>
      </c>
      <c r="J7" s="6">
        <f t="shared" si="0"/>
        <v>39.699999999998909</v>
      </c>
      <c r="K7" s="6">
        <f t="shared" si="0"/>
        <v>634</v>
      </c>
      <c r="L7" s="6">
        <f t="shared" si="0"/>
        <v>1733</v>
      </c>
      <c r="M7" s="7">
        <f t="shared" si="0"/>
        <v>2341139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225</v>
      </c>
      <c r="C8" s="63">
        <f>C3-C5</f>
        <v>4731</v>
      </c>
      <c r="D8" s="4">
        <f>D7+E7</f>
        <v>171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1</v>
      </c>
      <c r="C10" s="63">
        <v>54</v>
      </c>
      <c r="D10" s="75">
        <f>B28-D8</f>
        <v>-171</v>
      </c>
      <c r="E10" s="74"/>
      <c r="F10" s="22"/>
      <c r="G10" s="22"/>
      <c r="H10" s="75">
        <f>(H9+H8)-H7</f>
        <v>-276</v>
      </c>
      <c r="I10" s="22"/>
      <c r="J10" s="22"/>
      <c r="K10" s="22"/>
      <c r="L10" s="22"/>
      <c r="M10" s="22">
        <f>(M9+M8)-M7</f>
        <v>-2341139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225</v>
      </c>
      <c r="C11" s="64">
        <f>C7+C8</f>
        <v>6651</v>
      </c>
      <c r="D11" s="24">
        <f>C10+B10</f>
        <v>55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1920</v>
      </c>
      <c r="C12" s="115"/>
      <c r="D12" s="116">
        <f>B12+B13</f>
        <v>6876</v>
      </c>
      <c r="E12" s="116"/>
      <c r="I12">
        <f>D12-M11-B6</f>
        <v>6876</v>
      </c>
    </row>
    <row r="13" spans="1:18" ht="15.75" customHeight="1" thickBot="1" x14ac:dyDescent="0.4">
      <c r="A13" s="27" t="s">
        <v>49</v>
      </c>
      <c r="B13" s="115">
        <f>B8+C8</f>
        <v>4956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477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630</v>
      </c>
      <c r="C3" s="63">
        <v>9166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>
        <v>8377</v>
      </c>
      <c r="G5" s="13">
        <v>39333</v>
      </c>
      <c r="H5" s="10">
        <v>348834</v>
      </c>
      <c r="I5" s="13">
        <v>81175</v>
      </c>
      <c r="J5" s="14">
        <v>10865.9</v>
      </c>
      <c r="K5" s="15">
        <v>170483</v>
      </c>
      <c r="L5" s="10">
        <v>1733</v>
      </c>
      <c r="M5" s="16">
        <v>2341139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'08'!D5</f>
        <v>31106</v>
      </c>
      <c r="E6" s="11">
        <f>'08'!E5</f>
        <v>133020</v>
      </c>
      <c r="F6" s="12">
        <f>'08'!F5</f>
        <v>8377</v>
      </c>
      <c r="G6" s="13">
        <f>'08'!G5</f>
        <v>39209</v>
      </c>
      <c r="H6" s="10">
        <f>'08'!H5</f>
        <v>348796</v>
      </c>
      <c r="I6" s="13">
        <f>'08'!I5</f>
        <v>81164</v>
      </c>
      <c r="J6" s="14">
        <f>'08'!J5</f>
        <v>10862.9</v>
      </c>
      <c r="K6" s="15">
        <f>'08'!K5</f>
        <v>170434</v>
      </c>
      <c r="L6" s="10">
        <f>'08'!L5</f>
        <v>1733</v>
      </c>
      <c r="M6" s="16">
        <f>'08'!M5</f>
        <v>2341139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477</v>
      </c>
      <c r="D7" s="4">
        <f t="shared" ref="D7:M7" si="0">D5-D6</f>
        <v>-31106</v>
      </c>
      <c r="E7" s="72">
        <f t="shared" si="0"/>
        <v>-133020</v>
      </c>
      <c r="F7" s="6">
        <f t="shared" si="0"/>
        <v>0</v>
      </c>
      <c r="G7" s="6">
        <f t="shared" si="0"/>
        <v>124</v>
      </c>
      <c r="H7" s="6">
        <f t="shared" si="0"/>
        <v>38</v>
      </c>
      <c r="I7" s="6">
        <f t="shared" si="0"/>
        <v>11</v>
      </c>
      <c r="J7" s="6">
        <f t="shared" si="0"/>
        <v>3</v>
      </c>
      <c r="K7" s="6">
        <f t="shared" si="0"/>
        <v>49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630</v>
      </c>
      <c r="C8" s="63">
        <f>C3-C5</f>
        <v>9166</v>
      </c>
      <c r="D8" s="4">
        <f>D7+E7</f>
        <v>-164126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</v>
      </c>
      <c r="C10" s="63">
        <v>31</v>
      </c>
      <c r="D10" s="75">
        <f>B28-D8</f>
        <v>164126</v>
      </c>
      <c r="E10" s="74"/>
      <c r="F10" s="22"/>
      <c r="G10" s="22"/>
      <c r="H10" s="75">
        <f>(H9+H8)-H7</f>
        <v>-38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630</v>
      </c>
      <c r="C11" s="64">
        <f>C7+C8</f>
        <v>9643</v>
      </c>
      <c r="D11" s="24">
        <f>C10+B10</f>
        <v>33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477</v>
      </c>
      <c r="C12" s="115"/>
      <c r="D12" s="116">
        <f>B12+B13</f>
        <v>10273</v>
      </c>
      <c r="E12" s="116"/>
      <c r="I12">
        <f>D12-M11-B6</f>
        <v>10273</v>
      </c>
    </row>
    <row r="13" spans="1:18" ht="15.75" customHeight="1" thickBot="1" x14ac:dyDescent="0.4">
      <c r="A13" s="27" t="s">
        <v>49</v>
      </c>
      <c r="B13" s="115">
        <f>B8+C8</f>
        <v>9796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544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3315</v>
      </c>
      <c r="C3" s="63">
        <v>2279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31276</v>
      </c>
      <c r="E5" s="11">
        <v>133637</v>
      </c>
      <c r="F5" s="12">
        <v>8531</v>
      </c>
      <c r="G5" s="13">
        <v>39398</v>
      </c>
      <c r="H5" s="10">
        <v>348836</v>
      </c>
      <c r="I5" s="13">
        <v>81192</v>
      </c>
      <c r="J5" s="14">
        <v>10865.5</v>
      </c>
      <c r="K5" s="15">
        <v>170483</v>
      </c>
      <c r="L5" s="10">
        <v>1733</v>
      </c>
      <c r="M5" s="16">
        <v>2341139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'09'!D5</f>
        <v>0</v>
      </c>
      <c r="E6" s="11">
        <f>'09'!E5</f>
        <v>0</v>
      </c>
      <c r="F6" s="12">
        <f>'09'!F5</f>
        <v>8377</v>
      </c>
      <c r="G6" s="13">
        <f>'09'!G5</f>
        <v>39333</v>
      </c>
      <c r="H6" s="10">
        <f>'09'!H5</f>
        <v>348834</v>
      </c>
      <c r="I6" s="13">
        <f>'09'!I5</f>
        <v>81175</v>
      </c>
      <c r="J6" s="14">
        <f>'09'!J5</f>
        <v>10865.9</v>
      </c>
      <c r="K6" s="15">
        <f>'09'!K5</f>
        <v>170483</v>
      </c>
      <c r="L6" s="10">
        <f>'09'!L5</f>
        <v>1733</v>
      </c>
      <c r="M6" s="16">
        <f>'09'!M5</f>
        <v>2341139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544</v>
      </c>
      <c r="D7" s="4">
        <f t="shared" ref="D7:M7" si="0">D5-D6</f>
        <v>31276</v>
      </c>
      <c r="E7" s="72">
        <f t="shared" si="0"/>
        <v>133637</v>
      </c>
      <c r="F7" s="6">
        <f t="shared" si="0"/>
        <v>154</v>
      </c>
      <c r="G7" s="6">
        <f t="shared" si="0"/>
        <v>65</v>
      </c>
      <c r="H7" s="6">
        <f t="shared" si="0"/>
        <v>2</v>
      </c>
      <c r="I7" s="6">
        <f t="shared" si="0"/>
        <v>17</v>
      </c>
      <c r="J7" s="6">
        <f t="shared" si="0"/>
        <v>-0.3999999999996362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3315</v>
      </c>
      <c r="C8" s="63">
        <f>C3-C5</f>
        <v>2279</v>
      </c>
      <c r="D8" s="4">
        <f>D7+E7</f>
        <v>164913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29</v>
      </c>
      <c r="C10" s="63">
        <v>7</v>
      </c>
      <c r="D10" s="75">
        <f>B28-D8</f>
        <v>-164913</v>
      </c>
      <c r="E10" s="74"/>
      <c r="F10" s="22"/>
      <c r="G10" s="22"/>
      <c r="H10" s="75">
        <f>(H9+H8)-H7</f>
        <v>-2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3315</v>
      </c>
      <c r="C11" s="64">
        <f>C7+C8</f>
        <v>2823</v>
      </c>
      <c r="D11" s="24">
        <f>C10+B10</f>
        <v>36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544</v>
      </c>
      <c r="C12" s="115"/>
      <c r="D12" s="116">
        <f>B12+B13</f>
        <v>6138</v>
      </c>
      <c r="E12" s="116"/>
      <c r="I12">
        <f>D12-M11-B6</f>
        <v>6138</v>
      </c>
    </row>
    <row r="13" spans="1:18" ht="15.75" customHeight="1" thickBot="1" x14ac:dyDescent="0.4">
      <c r="A13" s="27" t="s">
        <v>49</v>
      </c>
      <c r="B13" s="115">
        <f>B8+C8</f>
        <v>5594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1415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140</v>
      </c>
      <c r="C3" s="63">
        <v>14627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31441</v>
      </c>
      <c r="E5" s="11">
        <v>133853</v>
      </c>
      <c r="F5" s="12">
        <v>8535</v>
      </c>
      <c r="G5" s="13">
        <v>39456</v>
      </c>
      <c r="H5" s="10">
        <v>348935</v>
      </c>
      <c r="I5" s="13">
        <v>81228</v>
      </c>
      <c r="J5" s="14">
        <v>10885.6</v>
      </c>
      <c r="K5" s="15">
        <v>170796</v>
      </c>
      <c r="L5" s="10">
        <v>1733</v>
      </c>
      <c r="M5" s="16">
        <v>2341139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'10'!D5</f>
        <v>31276</v>
      </c>
      <c r="E6" s="11">
        <f>'10'!E5</f>
        <v>133637</v>
      </c>
      <c r="F6" s="12">
        <f>'10'!F5</f>
        <v>8531</v>
      </c>
      <c r="G6" s="13">
        <f>'10'!G5</f>
        <v>39398</v>
      </c>
      <c r="H6" s="10">
        <f>'10'!H5</f>
        <v>348836</v>
      </c>
      <c r="I6" s="13">
        <f>'10'!I5</f>
        <v>81192</v>
      </c>
      <c r="J6" s="14">
        <f>'10'!J5</f>
        <v>10865.5</v>
      </c>
      <c r="K6" s="15">
        <f>'10'!K5</f>
        <v>170483</v>
      </c>
      <c r="L6" s="10">
        <f>'10'!L5</f>
        <v>1733</v>
      </c>
      <c r="M6" s="16">
        <f>'10'!M5</f>
        <v>2341139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1415</v>
      </c>
      <c r="D7" s="4">
        <f t="shared" ref="D7:M7" si="0">D5-D6</f>
        <v>165</v>
      </c>
      <c r="E7" s="72">
        <f t="shared" si="0"/>
        <v>216</v>
      </c>
      <c r="F7" s="6">
        <f t="shared" si="0"/>
        <v>4</v>
      </c>
      <c r="G7" s="6">
        <f t="shared" si="0"/>
        <v>58</v>
      </c>
      <c r="H7" s="6">
        <f t="shared" si="0"/>
        <v>99</v>
      </c>
      <c r="I7" s="6">
        <f t="shared" si="0"/>
        <v>36</v>
      </c>
      <c r="J7" s="6">
        <f t="shared" si="0"/>
        <v>20.100000000000364</v>
      </c>
      <c r="K7" s="6">
        <f t="shared" si="0"/>
        <v>313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140</v>
      </c>
      <c r="C8" s="63">
        <f>C3-C5</f>
        <v>14627</v>
      </c>
      <c r="D8" s="4">
        <f>D7+E7</f>
        <v>381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1</v>
      </c>
      <c r="C10" s="63">
        <v>70</v>
      </c>
      <c r="D10" s="75">
        <f>B28-D8</f>
        <v>-381</v>
      </c>
      <c r="E10" s="74"/>
      <c r="F10" s="22"/>
      <c r="G10" s="22"/>
      <c r="H10" s="75">
        <f>(H9+H8)-H7</f>
        <v>-99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140</v>
      </c>
      <c r="C11" s="64">
        <f>C7+C8</f>
        <v>16042</v>
      </c>
      <c r="D11" s="24">
        <f>C10+B10</f>
        <v>71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1415</v>
      </c>
      <c r="C12" s="115"/>
      <c r="D12" s="116">
        <f>B12+B13</f>
        <v>16182</v>
      </c>
      <c r="E12" s="116"/>
      <c r="I12">
        <f>D12-M11-B6</f>
        <v>16182</v>
      </c>
    </row>
    <row r="13" spans="1:18" ht="15.75" customHeight="1" thickBot="1" x14ac:dyDescent="0.4">
      <c r="A13" s="27" t="s">
        <v>49</v>
      </c>
      <c r="B13" s="115">
        <f>B8+C8</f>
        <v>14767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H12" sqref="H12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694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17620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3130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31518</v>
      </c>
      <c r="E5" s="11">
        <v>134005</v>
      </c>
      <c r="F5" s="12">
        <v>8539</v>
      </c>
      <c r="G5" s="13">
        <v>39692</v>
      </c>
      <c r="H5" s="10">
        <v>349103</v>
      </c>
      <c r="I5" s="13">
        <v>81344</v>
      </c>
      <c r="J5" s="14">
        <v>10886.9</v>
      </c>
      <c r="K5" s="15">
        <v>170816</v>
      </c>
      <c r="L5" s="10">
        <v>1734</v>
      </c>
      <c r="M5" s="16">
        <v>2346149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'11'!D5</f>
        <v>31441</v>
      </c>
      <c r="E6" s="11">
        <f>'11'!E5</f>
        <v>133853</v>
      </c>
      <c r="F6" s="12">
        <f>'11'!F5</f>
        <v>8535</v>
      </c>
      <c r="G6" s="13">
        <f>'11'!G5</f>
        <v>39456</v>
      </c>
      <c r="H6" s="10">
        <f>'11'!H5</f>
        <v>348935</v>
      </c>
      <c r="I6" s="13">
        <f>'11'!I5</f>
        <v>81228</v>
      </c>
      <c r="J6" s="14">
        <f>'11'!J5</f>
        <v>10885.6</v>
      </c>
      <c r="K6" s="15">
        <f>'11'!K5</f>
        <v>170796</v>
      </c>
      <c r="L6" s="10">
        <f>'11'!L5</f>
        <v>1733</v>
      </c>
      <c r="M6" s="16">
        <f>'12'!M5</f>
        <v>2346149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694</v>
      </c>
      <c r="D7" s="4">
        <f t="shared" ref="D7:M7" si="0">D5-D6</f>
        <v>77</v>
      </c>
      <c r="E7" s="72">
        <f t="shared" si="0"/>
        <v>152</v>
      </c>
      <c r="F7" s="6">
        <f t="shared" si="0"/>
        <v>4</v>
      </c>
      <c r="G7" s="6">
        <f t="shared" si="0"/>
        <v>236</v>
      </c>
      <c r="H7" s="6">
        <f t="shared" si="0"/>
        <v>168</v>
      </c>
      <c r="I7" s="6">
        <f t="shared" si="0"/>
        <v>116</v>
      </c>
      <c r="J7" s="6">
        <f t="shared" si="0"/>
        <v>1.2999999999992724</v>
      </c>
      <c r="K7" s="6">
        <f t="shared" si="0"/>
        <v>20</v>
      </c>
      <c r="L7" s="6">
        <f t="shared" si="0"/>
        <v>1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17620</v>
      </c>
      <c r="D8" s="4">
        <f>D7+E7</f>
        <v>229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61</v>
      </c>
      <c r="D10" s="75">
        <f>B28-D8</f>
        <v>-229</v>
      </c>
      <c r="E10" s="74"/>
      <c r="F10" s="22"/>
      <c r="G10" s="22"/>
      <c r="H10" s="75">
        <f>(H9+H8)-H7</f>
        <v>-168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18314</v>
      </c>
      <c r="D11" s="24">
        <f>C10+B10</f>
        <v>61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694</v>
      </c>
      <c r="C12" s="115"/>
      <c r="D12" s="116">
        <f>B12+B13</f>
        <v>18314</v>
      </c>
      <c r="E12" s="116"/>
      <c r="I12">
        <f>D12-M11-B6</f>
        <v>18314</v>
      </c>
    </row>
    <row r="13" spans="1:18" ht="15.75" customHeight="1" thickBot="1" x14ac:dyDescent="0.4">
      <c r="A13" s="27" t="s">
        <v>49</v>
      </c>
      <c r="B13" s="115">
        <f>B8+C8</f>
        <v>17620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249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9297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2685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'12'!D5</f>
        <v>31518</v>
      </c>
      <c r="E6" s="11">
        <f>'12'!E5</f>
        <v>134005</v>
      </c>
      <c r="F6" s="12">
        <f>'12'!F5</f>
        <v>8539</v>
      </c>
      <c r="G6" s="13">
        <f>'12'!G5</f>
        <v>39692</v>
      </c>
      <c r="H6" s="10">
        <f>'12'!H5</f>
        <v>349103</v>
      </c>
      <c r="I6" s="13">
        <f>'12'!I5</f>
        <v>81344</v>
      </c>
      <c r="J6" s="14">
        <f>'12'!J5</f>
        <v>10886.9</v>
      </c>
      <c r="K6" s="15">
        <f>'12'!K5</f>
        <v>170816</v>
      </c>
      <c r="L6" s="10">
        <f>'12'!L5</f>
        <v>1734</v>
      </c>
      <c r="M6" s="16">
        <f>'12'!M5</f>
        <v>2346149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249</v>
      </c>
      <c r="D7" s="4">
        <f t="shared" ref="D7:M7" si="0">D5-D6</f>
        <v>-31518</v>
      </c>
      <c r="E7" s="72">
        <f t="shared" si="0"/>
        <v>-134005</v>
      </c>
      <c r="F7" s="6">
        <f t="shared" si="0"/>
        <v>-8539</v>
      </c>
      <c r="G7" s="6">
        <f t="shared" si="0"/>
        <v>-39692</v>
      </c>
      <c r="H7" s="6">
        <f t="shared" si="0"/>
        <v>-349103</v>
      </c>
      <c r="I7" s="6">
        <f t="shared" si="0"/>
        <v>-81344</v>
      </c>
      <c r="J7" s="6">
        <f t="shared" si="0"/>
        <v>-10886.9</v>
      </c>
      <c r="K7" s="6">
        <f t="shared" si="0"/>
        <v>-170816</v>
      </c>
      <c r="L7" s="6">
        <f t="shared" si="0"/>
        <v>-1734</v>
      </c>
      <c r="M7" s="7">
        <f t="shared" si="0"/>
        <v>-2346149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9297</v>
      </c>
      <c r="D8" s="4">
        <f>D7+E7</f>
        <v>-165523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59</v>
      </c>
      <c r="D10" s="75">
        <f>B28-D8</f>
        <v>165523</v>
      </c>
      <c r="E10" s="74"/>
      <c r="F10" s="22"/>
      <c r="G10" s="22"/>
      <c r="H10" s="75">
        <f>(H9+H8)-H7</f>
        <v>349103</v>
      </c>
      <c r="I10" s="22"/>
      <c r="J10" s="22"/>
      <c r="K10" s="22"/>
      <c r="L10" s="22"/>
      <c r="M10" s="22">
        <f>(M9+M8)-M7</f>
        <v>2346149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9546</v>
      </c>
      <c r="D11" s="24">
        <f>C10+B10</f>
        <v>59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249</v>
      </c>
      <c r="C12" s="115"/>
      <c r="D12" s="116">
        <f>B12+B13</f>
        <v>9546</v>
      </c>
      <c r="E12" s="116"/>
      <c r="I12">
        <f>D12-M11-B6</f>
        <v>9546</v>
      </c>
    </row>
    <row r="13" spans="1:18" ht="15.75" customHeight="1" thickBot="1" x14ac:dyDescent="0.4">
      <c r="A13" s="27" t="s">
        <v>49</v>
      </c>
      <c r="B13" s="115">
        <f>B8+C8</f>
        <v>9297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1725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  <c r="Q2">
        <v>18613</v>
      </c>
    </row>
    <row r="3" spans="1:18" ht="20.25" customHeight="1" x14ac:dyDescent="0.35">
      <c r="A3" s="1" t="s">
        <v>2</v>
      </c>
      <c r="B3" s="66">
        <v>1359</v>
      </c>
      <c r="C3" s="63">
        <v>9921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4161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31765</v>
      </c>
      <c r="E5" s="11">
        <v>134627</v>
      </c>
      <c r="F5" s="12">
        <v>8583</v>
      </c>
      <c r="G5" s="13">
        <v>39878</v>
      </c>
      <c r="H5" s="10">
        <v>349309</v>
      </c>
      <c r="I5" s="13">
        <v>81564</v>
      </c>
      <c r="J5" s="14">
        <v>10901.2</v>
      </c>
      <c r="K5" s="15">
        <v>171040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/>
      <c r="E6" s="11"/>
      <c r="F6" s="12"/>
      <c r="G6" s="13"/>
      <c r="H6" s="10"/>
      <c r="I6" s="13"/>
      <c r="J6" s="14"/>
      <c r="K6" s="15"/>
      <c r="L6" s="10"/>
      <c r="M6" s="16"/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1725</v>
      </c>
      <c r="D7" s="4">
        <f t="shared" ref="D7:M7" si="0">D5-D6</f>
        <v>31765</v>
      </c>
      <c r="E7" s="72">
        <f t="shared" si="0"/>
        <v>134627</v>
      </c>
      <c r="F7" s="6">
        <f t="shared" si="0"/>
        <v>8583</v>
      </c>
      <c r="G7" s="6">
        <f t="shared" si="0"/>
        <v>39878</v>
      </c>
      <c r="H7" s="6">
        <f t="shared" si="0"/>
        <v>349309</v>
      </c>
      <c r="I7" s="6">
        <f t="shared" si="0"/>
        <v>81564</v>
      </c>
      <c r="J7" s="6">
        <f t="shared" si="0"/>
        <v>10901.2</v>
      </c>
      <c r="K7" s="6">
        <f t="shared" si="0"/>
        <v>171040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1359</v>
      </c>
      <c r="C8" s="63">
        <f>C3-C5</f>
        <v>9921</v>
      </c>
      <c r="D8" s="4">
        <f>D7+E7</f>
        <v>166392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4</v>
      </c>
      <c r="C10" s="63">
        <v>74</v>
      </c>
      <c r="D10" s="75">
        <f>B28-D8</f>
        <v>-166392</v>
      </c>
      <c r="E10" s="74"/>
      <c r="F10" s="22"/>
      <c r="G10" s="22"/>
      <c r="H10" s="75">
        <f>(H9+H8)-H7</f>
        <v>-349309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1359</v>
      </c>
      <c r="C11" s="64">
        <f>C7+C8</f>
        <v>11646</v>
      </c>
      <c r="D11" s="24">
        <f>C10+B10</f>
        <v>78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1725</v>
      </c>
      <c r="C12" s="115"/>
      <c r="D12" s="116">
        <f>B12+B13</f>
        <v>13005</v>
      </c>
      <c r="E12" s="116"/>
      <c r="I12">
        <f>D12-M11-B6</f>
        <v>13005</v>
      </c>
    </row>
    <row r="13" spans="1:18" ht="15.75" customHeight="1" thickBot="1" x14ac:dyDescent="0.4">
      <c r="A13" s="27" t="s">
        <v>49</v>
      </c>
      <c r="B13" s="115">
        <f>B8+C8</f>
        <v>11280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231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14154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2667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31823</v>
      </c>
      <c r="E5" s="11">
        <v>134824</v>
      </c>
      <c r="F5" s="12">
        <v>8583</v>
      </c>
      <c r="G5" s="13">
        <v>39915</v>
      </c>
      <c r="H5" s="10">
        <v>349423</v>
      </c>
      <c r="I5" s="13">
        <v>81608</v>
      </c>
      <c r="J5" s="14">
        <v>10919.3</v>
      </c>
      <c r="K5" s="15">
        <v>171331</v>
      </c>
      <c r="L5" s="10">
        <v>1734</v>
      </c>
      <c r="M5" s="16">
        <v>2346149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'14'!D5</f>
        <v>31765</v>
      </c>
      <c r="E6" s="11">
        <f>'14'!E5</f>
        <v>134627</v>
      </c>
      <c r="F6" s="12">
        <f>'14'!F5</f>
        <v>8583</v>
      </c>
      <c r="G6" s="13">
        <f>'14'!G5</f>
        <v>39878</v>
      </c>
      <c r="H6" s="10">
        <f>'14'!H5</f>
        <v>349309</v>
      </c>
      <c r="I6" s="13">
        <f>'14'!I5</f>
        <v>81564</v>
      </c>
      <c r="J6" s="14">
        <f>'14'!J5</f>
        <v>10901.2</v>
      </c>
      <c r="K6" s="15">
        <f>'14'!K5</f>
        <v>171040</v>
      </c>
      <c r="L6" s="10">
        <f>'14'!L5</f>
        <v>0</v>
      </c>
      <c r="M6" s="16">
        <f>'14'!M5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231</v>
      </c>
      <c r="D7" s="4">
        <f t="shared" ref="D7:M7" si="0">D5-D6</f>
        <v>58</v>
      </c>
      <c r="E7" s="72">
        <f t="shared" si="0"/>
        <v>197</v>
      </c>
      <c r="F7" s="6">
        <f t="shared" si="0"/>
        <v>0</v>
      </c>
      <c r="G7" s="6">
        <f t="shared" si="0"/>
        <v>37</v>
      </c>
      <c r="H7" s="6">
        <f t="shared" si="0"/>
        <v>114</v>
      </c>
      <c r="I7" s="6">
        <f t="shared" si="0"/>
        <v>44</v>
      </c>
      <c r="J7" s="6">
        <f t="shared" si="0"/>
        <v>18.099999999998545</v>
      </c>
      <c r="K7" s="6">
        <f t="shared" si="0"/>
        <v>291</v>
      </c>
      <c r="L7" s="6">
        <f t="shared" si="0"/>
        <v>1734</v>
      </c>
      <c r="M7" s="7">
        <f t="shared" si="0"/>
        <v>2346149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14154</v>
      </c>
      <c r="D8" s="4">
        <f>D7+E7</f>
        <v>255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42</v>
      </c>
      <c r="D10" s="75">
        <f>B28-D8</f>
        <v>-255</v>
      </c>
      <c r="E10" s="74"/>
      <c r="F10" s="22"/>
      <c r="G10" s="22"/>
      <c r="H10" s="75">
        <f>(H9+H8)-H7</f>
        <v>-114</v>
      </c>
      <c r="I10" s="22"/>
      <c r="J10" s="22"/>
      <c r="K10" s="22"/>
      <c r="L10" s="22"/>
      <c r="M10" s="22">
        <f>(M9+M8)-M7</f>
        <v>-2346149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14385</v>
      </c>
      <c r="D11" s="24">
        <f>C10+B10</f>
        <v>42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231</v>
      </c>
      <c r="C12" s="115"/>
      <c r="D12" s="116">
        <f>B12+B13</f>
        <v>14385</v>
      </c>
      <c r="E12" s="116"/>
      <c r="I12">
        <f>D12-M11-B6</f>
        <v>14385</v>
      </c>
    </row>
    <row r="13" spans="1:18" ht="15.75" customHeight="1" thickBot="1" x14ac:dyDescent="0.4">
      <c r="A13" s="27" t="s">
        <v>49</v>
      </c>
      <c r="B13" s="115">
        <f>B8+C8</f>
        <v>14154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1489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4881</v>
      </c>
      <c r="C3" s="63">
        <v>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3925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31878</v>
      </c>
      <c r="E5" s="11">
        <v>135429</v>
      </c>
      <c r="F5" s="12">
        <v>8585</v>
      </c>
      <c r="G5" s="13">
        <v>39969</v>
      </c>
      <c r="H5" s="10">
        <v>349435</v>
      </c>
      <c r="I5" s="13">
        <v>81609</v>
      </c>
      <c r="J5" s="14">
        <v>10919.3</v>
      </c>
      <c r="K5" s="15">
        <v>171331</v>
      </c>
      <c r="L5" s="10">
        <v>1734</v>
      </c>
      <c r="M5" s="16">
        <v>2346149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'14'!D5</f>
        <v>31765</v>
      </c>
      <c r="E6" s="11">
        <f>'14'!E5</f>
        <v>134627</v>
      </c>
      <c r="F6" s="12">
        <f>'14'!F5</f>
        <v>8583</v>
      </c>
      <c r="G6" s="13">
        <f>'14'!G5</f>
        <v>39878</v>
      </c>
      <c r="H6" s="10">
        <f>'14'!H5</f>
        <v>349309</v>
      </c>
      <c r="I6" s="13">
        <f>'14'!I5</f>
        <v>81564</v>
      </c>
      <c r="J6" s="14">
        <f>'14'!J5</f>
        <v>10901.2</v>
      </c>
      <c r="K6" s="15">
        <f>'14'!K5</f>
        <v>171040</v>
      </c>
      <c r="L6" s="10">
        <f>'15'!L5</f>
        <v>1734</v>
      </c>
      <c r="M6" s="16">
        <f>'15'!M5</f>
        <v>2346149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1489</v>
      </c>
      <c r="D7" s="4">
        <f t="shared" ref="D7:M7" si="0">D5-D6</f>
        <v>113</v>
      </c>
      <c r="E7" s="72">
        <f t="shared" si="0"/>
        <v>802</v>
      </c>
      <c r="F7" s="6">
        <f t="shared" si="0"/>
        <v>2</v>
      </c>
      <c r="G7" s="6">
        <f t="shared" si="0"/>
        <v>91</v>
      </c>
      <c r="H7" s="6">
        <f t="shared" si="0"/>
        <v>126</v>
      </c>
      <c r="I7" s="6">
        <f t="shared" si="0"/>
        <v>45</v>
      </c>
      <c r="J7" s="6">
        <f t="shared" si="0"/>
        <v>18.099999999998545</v>
      </c>
      <c r="K7" s="6">
        <f t="shared" si="0"/>
        <v>291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4881</v>
      </c>
      <c r="C8" s="63">
        <f>C3-C5</f>
        <v>0</v>
      </c>
      <c r="D8" s="4">
        <f>D7+E7</f>
        <v>915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47</v>
      </c>
      <c r="C10" s="63">
        <v>3</v>
      </c>
      <c r="D10" s="75">
        <f>B28-D8</f>
        <v>-915</v>
      </c>
      <c r="E10" s="74"/>
      <c r="F10" s="22"/>
      <c r="G10" s="22"/>
      <c r="H10" s="75">
        <f>(H9+H8)-H7</f>
        <v>-126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4881</v>
      </c>
      <c r="C11" s="64">
        <f>C7+C8</f>
        <v>1489</v>
      </c>
      <c r="D11" s="24">
        <f>C10+B10</f>
        <v>50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1489</v>
      </c>
      <c r="C12" s="115"/>
      <c r="D12" s="116">
        <f>B12+B13</f>
        <v>6370</v>
      </c>
      <c r="E12" s="116"/>
      <c r="I12">
        <f>D12-M11-B6</f>
        <v>6370</v>
      </c>
    </row>
    <row r="13" spans="1:18" ht="15.75" customHeight="1" thickBot="1" x14ac:dyDescent="0.4">
      <c r="A13" s="27" t="s">
        <v>49</v>
      </c>
      <c r="B13" s="115">
        <f>B8+C8</f>
        <v>4881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806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13388</v>
      </c>
      <c r="C3" s="63">
        <v>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3242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31972</v>
      </c>
      <c r="E5" s="11">
        <v>156926</v>
      </c>
      <c r="F5" s="12">
        <v>8695</v>
      </c>
      <c r="G5" s="13">
        <v>40231</v>
      </c>
      <c r="H5" s="10">
        <v>349659</v>
      </c>
      <c r="I5" s="13">
        <v>81643</v>
      </c>
      <c r="J5" s="14">
        <v>10922.9</v>
      </c>
      <c r="K5" s="15">
        <v>171385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'16'!D5</f>
        <v>31878</v>
      </c>
      <c r="E6" s="11">
        <f>'16'!E5</f>
        <v>135429</v>
      </c>
      <c r="F6" s="12">
        <f>'16'!F5</f>
        <v>8585</v>
      </c>
      <c r="G6" s="13">
        <f>'16'!G5</f>
        <v>39969</v>
      </c>
      <c r="H6" s="10">
        <f>'16'!H5</f>
        <v>349435</v>
      </c>
      <c r="I6" s="13">
        <f>'16'!I5</f>
        <v>81609</v>
      </c>
      <c r="J6" s="14">
        <f>'16'!J5</f>
        <v>10919.3</v>
      </c>
      <c r="K6" s="15">
        <f>'16'!K5</f>
        <v>171331</v>
      </c>
      <c r="L6" s="10">
        <f>'16'!L5</f>
        <v>1734</v>
      </c>
      <c r="M6" s="16">
        <f>'16'!M5</f>
        <v>2346149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806</v>
      </c>
      <c r="D7" s="4">
        <f t="shared" ref="D7:M7" si="0">D5-D6</f>
        <v>94</v>
      </c>
      <c r="E7" s="72">
        <f t="shared" si="0"/>
        <v>21497</v>
      </c>
      <c r="F7" s="6">
        <f t="shared" si="0"/>
        <v>110</v>
      </c>
      <c r="G7" s="6">
        <f t="shared" si="0"/>
        <v>262</v>
      </c>
      <c r="H7" s="6">
        <f t="shared" si="0"/>
        <v>224</v>
      </c>
      <c r="I7" s="6">
        <f t="shared" si="0"/>
        <v>34</v>
      </c>
      <c r="J7" s="6">
        <f t="shared" si="0"/>
        <v>3.6000000000003638</v>
      </c>
      <c r="K7" s="6">
        <f t="shared" si="0"/>
        <v>54</v>
      </c>
      <c r="L7" s="6">
        <f t="shared" si="0"/>
        <v>-1734</v>
      </c>
      <c r="M7" s="7">
        <f t="shared" si="0"/>
        <v>-2346149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13388</v>
      </c>
      <c r="C8" s="63">
        <f>C3-C5</f>
        <v>0</v>
      </c>
      <c r="D8" s="4">
        <f>D7+E7</f>
        <v>21591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63</v>
      </c>
      <c r="C10" s="63">
        <v>4</v>
      </c>
      <c r="D10" s="75">
        <f>B28-D8</f>
        <v>-21591</v>
      </c>
      <c r="E10" s="74"/>
      <c r="F10" s="22"/>
      <c r="G10" s="22"/>
      <c r="H10" s="75">
        <f>(H9+H8)-H7</f>
        <v>-224</v>
      </c>
      <c r="I10" s="22"/>
      <c r="J10" s="22"/>
      <c r="K10" s="22"/>
      <c r="L10" s="22"/>
      <c r="M10" s="22">
        <f>(M9+M8)-M7</f>
        <v>2346149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13388</v>
      </c>
      <c r="C11" s="64">
        <f>C7+C8</f>
        <v>806</v>
      </c>
      <c r="D11" s="24">
        <f>C10+B10</f>
        <v>67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806</v>
      </c>
      <c r="C12" s="115"/>
      <c r="D12" s="116">
        <f>B12+B13</f>
        <v>14194</v>
      </c>
      <c r="E12" s="116"/>
      <c r="I12">
        <f>D12-M11-B6</f>
        <v>14194</v>
      </c>
    </row>
    <row r="13" spans="1:18" ht="15.75" customHeight="1" thickBot="1" x14ac:dyDescent="0.4">
      <c r="A13" s="27" t="s">
        <v>49</v>
      </c>
      <c r="B13" s="115">
        <f>B8+C8</f>
        <v>13388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19" sqref="M19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-1769</v>
      </c>
    </row>
    <row r="2" spans="1:18" ht="15.75" customHeight="1" thickBot="1" x14ac:dyDescent="0.4">
      <c r="A2" s="1" t="s">
        <v>0</v>
      </c>
      <c r="B2" s="65">
        <v>231</v>
      </c>
      <c r="C2" s="62">
        <v>1965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6652</v>
      </c>
      <c r="C3" s="63">
        <v>4349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8255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32011</v>
      </c>
      <c r="E5" s="11">
        <v>136314</v>
      </c>
      <c r="F5" s="12">
        <v>8794</v>
      </c>
      <c r="G5" s="13">
        <v>40562</v>
      </c>
      <c r="H5" s="10">
        <v>349727</v>
      </c>
      <c r="I5" s="13">
        <v>81680</v>
      </c>
      <c r="J5" s="14">
        <v>10927</v>
      </c>
      <c r="K5" s="15">
        <v>171449</v>
      </c>
      <c r="L5" s="10"/>
      <c r="M5" s="16"/>
      <c r="N5" s="123" t="s">
        <v>67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'17'!D5</f>
        <v>31972</v>
      </c>
      <c r="E6" s="11">
        <f>'17'!E5</f>
        <v>156926</v>
      </c>
      <c r="F6" s="12">
        <f>'17'!F5</f>
        <v>8695</v>
      </c>
      <c r="G6" s="13">
        <f>'17'!G5</f>
        <v>40231</v>
      </c>
      <c r="H6" s="10">
        <f>'17'!H5</f>
        <v>349659</v>
      </c>
      <c r="I6" s="13">
        <f>'17'!I5</f>
        <v>81643</v>
      </c>
      <c r="J6" s="14">
        <f>'17'!J5</f>
        <v>10922.9</v>
      </c>
      <c r="K6" s="15">
        <f>'17'!K5</f>
        <v>171385</v>
      </c>
      <c r="L6" s="10">
        <f>'17'!L5</f>
        <v>0</v>
      </c>
      <c r="M6" s="16">
        <f>'17'!M5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231</v>
      </c>
      <c r="C7" s="71">
        <f>C2-C4</f>
        <v>1965</v>
      </c>
      <c r="D7" s="4">
        <f t="shared" ref="D7:M7" si="0">D5-D6</f>
        <v>39</v>
      </c>
      <c r="E7" s="72">
        <f t="shared" si="0"/>
        <v>-20612</v>
      </c>
      <c r="F7" s="6">
        <f t="shared" si="0"/>
        <v>99</v>
      </c>
      <c r="G7" s="6">
        <f t="shared" si="0"/>
        <v>331</v>
      </c>
      <c r="H7" s="6">
        <f t="shared" si="0"/>
        <v>68</v>
      </c>
      <c r="I7" s="6">
        <f t="shared" si="0"/>
        <v>37</v>
      </c>
      <c r="J7" s="6">
        <f t="shared" si="0"/>
        <v>4.1000000000003638</v>
      </c>
      <c r="K7" s="6">
        <f t="shared" si="0"/>
        <v>64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6652</v>
      </c>
      <c r="C8" s="63">
        <f>C3-C5</f>
        <v>4349</v>
      </c>
      <c r="D8" s="4">
        <f>D7+E7</f>
        <v>-20573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38</v>
      </c>
      <c r="C10" s="63">
        <v>26</v>
      </c>
      <c r="D10" s="75">
        <f>B28-D8</f>
        <v>20573</v>
      </c>
      <c r="E10" s="74"/>
      <c r="F10" s="22"/>
      <c r="G10" s="22"/>
      <c r="H10" s="75">
        <f>(H9+H8)-H7</f>
        <v>-68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6883</v>
      </c>
      <c r="C11" s="64">
        <f>C7+C8</f>
        <v>6314</v>
      </c>
      <c r="D11" s="24">
        <f>C10+B10</f>
        <v>64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2196</v>
      </c>
      <c r="C12" s="115"/>
      <c r="D12" s="116">
        <f>B12+B13</f>
        <v>13197</v>
      </c>
      <c r="E12" s="116"/>
      <c r="I12">
        <f>D12-M11-B6</f>
        <v>13197</v>
      </c>
    </row>
    <row r="13" spans="1:18" ht="15.75" customHeight="1" thickBot="1" x14ac:dyDescent="0.4">
      <c r="A13" s="27" t="s">
        <v>49</v>
      </c>
      <c r="B13" s="115">
        <f>B8+C8</f>
        <v>11001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-1568</v>
      </c>
    </row>
    <row r="2" spans="1:18" ht="15.75" customHeight="1" thickBot="1" x14ac:dyDescent="0.4">
      <c r="A2" s="1" t="s">
        <v>0</v>
      </c>
      <c r="B2" s="65">
        <v>432</v>
      </c>
      <c r="C2" s="62">
        <v>504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5215</v>
      </c>
      <c r="C3" s="63">
        <v>8174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8255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32012</v>
      </c>
      <c r="E5" s="11">
        <v>136567</v>
      </c>
      <c r="F5" s="12">
        <v>8799</v>
      </c>
      <c r="G5" s="13">
        <v>40648</v>
      </c>
      <c r="H5" s="10">
        <v>349844</v>
      </c>
      <c r="I5" s="13">
        <v>81732</v>
      </c>
      <c r="J5" s="14">
        <v>10927.6</v>
      </c>
      <c r="K5" s="15">
        <v>171458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'18'!D5</f>
        <v>32011</v>
      </c>
      <c r="E6" s="11">
        <f>'18'!E5</f>
        <v>136314</v>
      </c>
      <c r="F6" s="12">
        <f>'18'!F5</f>
        <v>8794</v>
      </c>
      <c r="G6" s="13">
        <f>'18'!G5</f>
        <v>40562</v>
      </c>
      <c r="H6" s="10">
        <f>'18'!H5</f>
        <v>349727</v>
      </c>
      <c r="I6" s="13">
        <f>'18'!I5</f>
        <v>81680</v>
      </c>
      <c r="J6" s="14">
        <f>'18'!J5</f>
        <v>10927</v>
      </c>
      <c r="K6" s="15">
        <f>'18'!K5</f>
        <v>171449</v>
      </c>
      <c r="L6" s="10">
        <f>'18'!L5</f>
        <v>0</v>
      </c>
      <c r="M6" s="16">
        <f>'18'!M5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432</v>
      </c>
      <c r="C7" s="71">
        <f>C2-C4</f>
        <v>504</v>
      </c>
      <c r="D7" s="4">
        <f t="shared" ref="D7:M7" si="0">D5-D6</f>
        <v>1</v>
      </c>
      <c r="E7" s="72">
        <f t="shared" si="0"/>
        <v>253</v>
      </c>
      <c r="F7" s="6">
        <f t="shared" si="0"/>
        <v>5</v>
      </c>
      <c r="G7" s="6">
        <f t="shared" si="0"/>
        <v>86</v>
      </c>
      <c r="H7" s="6">
        <f t="shared" si="0"/>
        <v>117</v>
      </c>
      <c r="I7" s="6">
        <f t="shared" si="0"/>
        <v>52</v>
      </c>
      <c r="J7" s="6">
        <f t="shared" si="0"/>
        <v>0.6000000000003638</v>
      </c>
      <c r="K7" s="6">
        <f t="shared" si="0"/>
        <v>9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5215</v>
      </c>
      <c r="C8" s="63">
        <f>C3-C5</f>
        <v>8174</v>
      </c>
      <c r="D8" s="4">
        <f>D7+E7</f>
        <v>254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30</v>
      </c>
      <c r="C10" s="63">
        <v>53</v>
      </c>
      <c r="D10" s="75">
        <f>B28-D8</f>
        <v>-254</v>
      </c>
      <c r="E10" s="74"/>
      <c r="F10" s="22"/>
      <c r="G10" s="22"/>
      <c r="H10" s="75">
        <f>(H9+H8)-H7</f>
        <v>-117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5647</v>
      </c>
      <c r="C11" s="64">
        <f>C7+C8</f>
        <v>8678</v>
      </c>
      <c r="D11" s="24">
        <f>C10+B10</f>
        <v>83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936</v>
      </c>
      <c r="C12" s="115"/>
      <c r="D12" s="116">
        <f>B12+B13</f>
        <v>14325</v>
      </c>
      <c r="E12" s="116"/>
      <c r="I12">
        <f>D12-M11-B6</f>
        <v>14325</v>
      </c>
    </row>
    <row r="13" spans="1:18" ht="15.75" customHeight="1" thickBot="1" x14ac:dyDescent="0.4">
      <c r="A13" s="27" t="s">
        <v>49</v>
      </c>
      <c r="B13" s="115">
        <f>B8+C8</f>
        <v>13389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2526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386</v>
      </c>
      <c r="C3" s="63">
        <v>10936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8255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60599</v>
      </c>
      <c r="E5" s="11">
        <v>198343</v>
      </c>
      <c r="F5" s="12">
        <v>8801</v>
      </c>
      <c r="G5" s="13">
        <v>40848</v>
      </c>
      <c r="H5" s="10">
        <v>349870</v>
      </c>
      <c r="I5" s="13">
        <v>81756</v>
      </c>
      <c r="J5" s="14">
        <v>10932.9</v>
      </c>
      <c r="K5" s="15">
        <v>171543</v>
      </c>
      <c r="L5" s="10">
        <v>1734</v>
      </c>
      <c r="M5" s="16">
        <v>2346149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'19'!D5</f>
        <v>32012</v>
      </c>
      <c r="E6" s="11">
        <f>'19'!E5</f>
        <v>136567</v>
      </c>
      <c r="F6" s="12">
        <f>'19'!F5</f>
        <v>8799</v>
      </c>
      <c r="G6" s="13">
        <f>'19'!G5</f>
        <v>40648</v>
      </c>
      <c r="H6" s="10">
        <f>'19'!H5</f>
        <v>349844</v>
      </c>
      <c r="I6" s="13">
        <f>'19'!I5</f>
        <v>81732</v>
      </c>
      <c r="J6" s="14">
        <f>'19'!J5</f>
        <v>10927.6</v>
      </c>
      <c r="K6" s="15">
        <f>'19'!K5</f>
        <v>171458</v>
      </c>
      <c r="L6" s="10">
        <f>'19'!L5</f>
        <v>0</v>
      </c>
      <c r="M6" s="16">
        <f>'19'!M5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2526</v>
      </c>
      <c r="D7" s="4">
        <f t="shared" ref="D7:M7" si="0">D5-D6</f>
        <v>28587</v>
      </c>
      <c r="E7" s="72">
        <f t="shared" si="0"/>
        <v>61776</v>
      </c>
      <c r="F7" s="6">
        <f t="shared" si="0"/>
        <v>2</v>
      </c>
      <c r="G7" s="6">
        <f t="shared" si="0"/>
        <v>200</v>
      </c>
      <c r="H7" s="6">
        <f t="shared" si="0"/>
        <v>26</v>
      </c>
      <c r="I7" s="6">
        <f t="shared" si="0"/>
        <v>24</v>
      </c>
      <c r="J7" s="6">
        <f t="shared" si="0"/>
        <v>5.2999999999992724</v>
      </c>
      <c r="K7" s="6">
        <f t="shared" si="0"/>
        <v>85</v>
      </c>
      <c r="L7" s="6">
        <f t="shared" si="0"/>
        <v>1734</v>
      </c>
      <c r="M7" s="7">
        <f t="shared" si="0"/>
        <v>2346149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386</v>
      </c>
      <c r="C8" s="63">
        <f>C3-C5</f>
        <v>10936</v>
      </c>
      <c r="D8" s="4">
        <f>D7+E7</f>
        <v>90363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5</v>
      </c>
      <c r="C10" s="63">
        <v>65</v>
      </c>
      <c r="D10" s="75">
        <f>B28-D8</f>
        <v>-90363</v>
      </c>
      <c r="E10" s="74"/>
      <c r="F10" s="22"/>
      <c r="G10" s="22"/>
      <c r="H10" s="75">
        <f>(H9+H8)-H7</f>
        <v>-26</v>
      </c>
      <c r="I10" s="22"/>
      <c r="J10" s="22"/>
      <c r="K10" s="22"/>
      <c r="L10" s="22"/>
      <c r="M10" s="22">
        <f>(M9+M8)-M7</f>
        <v>-2346149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386</v>
      </c>
      <c r="C11" s="64">
        <f>C7+C8</f>
        <v>13462</v>
      </c>
      <c r="D11" s="24">
        <f>C10+B10</f>
        <v>70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2526</v>
      </c>
      <c r="C12" s="115"/>
      <c r="D12" s="116">
        <f>B12+B13</f>
        <v>13848</v>
      </c>
      <c r="E12" s="116"/>
      <c r="I12">
        <f>D12-M11-B6</f>
        <v>13848</v>
      </c>
    </row>
    <row r="13" spans="1:18" ht="15.75" customHeight="1" thickBot="1" x14ac:dyDescent="0.4">
      <c r="A13" s="27" t="s">
        <v>49</v>
      </c>
      <c r="B13" s="115">
        <f>B8+C8</f>
        <v>11322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F12" sqref="F12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2000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12981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8255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60708</v>
      </c>
      <c r="E5" s="11">
        <v>198387</v>
      </c>
      <c r="F5" s="12">
        <v>8822</v>
      </c>
      <c r="G5" s="13">
        <v>41004</v>
      </c>
      <c r="H5" s="10">
        <v>349927</v>
      </c>
      <c r="I5" s="13">
        <v>81775</v>
      </c>
      <c r="J5" s="14">
        <v>10939.3</v>
      </c>
      <c r="K5" s="15">
        <v>171644</v>
      </c>
      <c r="L5" s="10">
        <v>1734</v>
      </c>
      <c r="M5" s="16">
        <v>2346149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'20'!D5</f>
        <v>60599</v>
      </c>
      <c r="E6" s="11">
        <f>'20'!E5</f>
        <v>198343</v>
      </c>
      <c r="F6" s="12">
        <f>'20'!F5</f>
        <v>8801</v>
      </c>
      <c r="G6" s="13">
        <f>'19'!G5</f>
        <v>40648</v>
      </c>
      <c r="H6" s="10">
        <f>'20'!H5</f>
        <v>349870</v>
      </c>
      <c r="I6" s="13">
        <f>'20'!I5</f>
        <v>81756</v>
      </c>
      <c r="J6" s="14">
        <f>'20'!J5</f>
        <v>10932.9</v>
      </c>
      <c r="K6" s="15">
        <f>'20'!K5</f>
        <v>171543</v>
      </c>
      <c r="L6" s="10">
        <f>'20'!L5</f>
        <v>1734</v>
      </c>
      <c r="M6" s="16">
        <f>'20'!M5</f>
        <v>2346149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2000</v>
      </c>
      <c r="D7" s="4">
        <f t="shared" ref="D7:M7" si="0">D5-D6</f>
        <v>109</v>
      </c>
      <c r="E7" s="72">
        <f t="shared" si="0"/>
        <v>44</v>
      </c>
      <c r="F7" s="6">
        <f t="shared" si="0"/>
        <v>21</v>
      </c>
      <c r="G7" s="6">
        <f t="shared" si="0"/>
        <v>356</v>
      </c>
      <c r="H7" s="6">
        <f t="shared" si="0"/>
        <v>57</v>
      </c>
      <c r="I7" s="6">
        <f t="shared" si="0"/>
        <v>19</v>
      </c>
      <c r="J7" s="6">
        <f t="shared" si="0"/>
        <v>6.3999999999996362</v>
      </c>
      <c r="K7" s="6">
        <f t="shared" si="0"/>
        <v>101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12981</v>
      </c>
      <c r="D8" s="4">
        <f>D7+E7</f>
        <v>153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81</v>
      </c>
      <c r="D10" s="75">
        <f>B28-D8</f>
        <v>-153</v>
      </c>
      <c r="E10" s="74"/>
      <c r="F10" s="22"/>
      <c r="G10" s="22"/>
      <c r="H10" s="75">
        <f>(H9+H8)-H7</f>
        <v>-57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14981</v>
      </c>
      <c r="D11" s="24">
        <f>C10+B10</f>
        <v>81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2000</v>
      </c>
      <c r="C12" s="115"/>
      <c r="D12" s="116">
        <f>B12+B13</f>
        <v>14981</v>
      </c>
      <c r="E12" s="116"/>
      <c r="I12">
        <f>D12-M11-B6</f>
        <v>14981</v>
      </c>
    </row>
    <row r="13" spans="1:18" ht="15.75" customHeight="1" thickBot="1" x14ac:dyDescent="0.4">
      <c r="A13" s="27" t="s">
        <v>49</v>
      </c>
      <c r="B13" s="115">
        <f>B8+C8</f>
        <v>12981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2037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14148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8255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'21'!D5</f>
        <v>60708</v>
      </c>
      <c r="E6" s="11">
        <f>'21'!E5</f>
        <v>198387</v>
      </c>
      <c r="F6" s="12">
        <f>'21'!F5</f>
        <v>8822</v>
      </c>
      <c r="G6" s="13">
        <f>'21'!G5</f>
        <v>41004</v>
      </c>
      <c r="H6" s="10">
        <f>'21'!H5</f>
        <v>349927</v>
      </c>
      <c r="I6" s="13">
        <f>'21'!I5</f>
        <v>81775</v>
      </c>
      <c r="J6" s="14">
        <f>'21'!J5</f>
        <v>10939.3</v>
      </c>
      <c r="K6" s="15">
        <f>'21'!K5</f>
        <v>171644</v>
      </c>
      <c r="L6" s="10">
        <f>'21'!L5</f>
        <v>1734</v>
      </c>
      <c r="M6" s="16">
        <f>'21'!M5</f>
        <v>2346149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2037</v>
      </c>
      <c r="D7" s="4">
        <f t="shared" ref="D7:M7" si="0">D5-D6</f>
        <v>-60708</v>
      </c>
      <c r="E7" s="72">
        <f t="shared" si="0"/>
        <v>-198387</v>
      </c>
      <c r="F7" s="6">
        <f t="shared" si="0"/>
        <v>-8822</v>
      </c>
      <c r="G7" s="6">
        <f t="shared" si="0"/>
        <v>-41004</v>
      </c>
      <c r="H7" s="6">
        <f t="shared" si="0"/>
        <v>-349927</v>
      </c>
      <c r="I7" s="6">
        <f t="shared" si="0"/>
        <v>-81775</v>
      </c>
      <c r="J7" s="6">
        <f t="shared" si="0"/>
        <v>-10939.3</v>
      </c>
      <c r="K7" s="6">
        <f t="shared" si="0"/>
        <v>-171644</v>
      </c>
      <c r="L7" s="6">
        <f t="shared" si="0"/>
        <v>-1734</v>
      </c>
      <c r="M7" s="7">
        <f t="shared" si="0"/>
        <v>-2346149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14148</v>
      </c>
      <c r="D8" s="4">
        <f>D7+E7</f>
        <v>-259095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67</v>
      </c>
      <c r="D10" s="75">
        <f>B28-D8</f>
        <v>259095</v>
      </c>
      <c r="E10" s="74"/>
      <c r="F10" s="22"/>
      <c r="G10" s="22"/>
      <c r="H10" s="75">
        <f>(H9+H8)-H7</f>
        <v>349927</v>
      </c>
      <c r="I10" s="22"/>
      <c r="J10" s="22"/>
      <c r="K10" s="22"/>
      <c r="L10" s="22"/>
      <c r="M10" s="22">
        <f>(M9+M8)-M7</f>
        <v>2346149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16185</v>
      </c>
      <c r="D11" s="24">
        <f>C10+B10</f>
        <v>67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2037</v>
      </c>
      <c r="C12" s="115"/>
      <c r="D12" s="116">
        <f>B12+B13</f>
        <v>16185</v>
      </c>
      <c r="E12" s="116"/>
      <c r="I12">
        <f>D12-M11-B6</f>
        <v>16185</v>
      </c>
    </row>
    <row r="13" spans="1:18" ht="15.75" customHeight="1" thickBot="1" x14ac:dyDescent="0.4">
      <c r="A13" s="27" t="s">
        <v>49</v>
      </c>
      <c r="B13" s="115">
        <f>B8+C8</f>
        <v>14148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351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4260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6914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>
        <v>60982</v>
      </c>
      <c r="E5" s="11">
        <v>198824</v>
      </c>
      <c r="F5" s="12">
        <v>8941</v>
      </c>
      <c r="G5" s="13">
        <v>41394</v>
      </c>
      <c r="H5" s="10">
        <v>350179</v>
      </c>
      <c r="I5" s="13">
        <v>81813</v>
      </c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'22'!D5</f>
        <v>0</v>
      </c>
      <c r="E6" s="11">
        <f>'22'!E5</f>
        <v>0</v>
      </c>
      <c r="F6" s="12">
        <f>'22'!F5</f>
        <v>0</v>
      </c>
      <c r="G6" s="13">
        <f>'22'!G5</f>
        <v>0</v>
      </c>
      <c r="H6" s="10">
        <f>'22'!H5</f>
        <v>0</v>
      </c>
      <c r="I6" s="13">
        <f>'22'!I5</f>
        <v>0</v>
      </c>
      <c r="J6" s="14">
        <f>'22'!J5</f>
        <v>0</v>
      </c>
      <c r="K6" s="15">
        <f>'22'!K5</f>
        <v>0</v>
      </c>
      <c r="L6" s="10">
        <f>'22'!L5</f>
        <v>0</v>
      </c>
      <c r="M6" s="16">
        <f>'22'!M5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351</v>
      </c>
      <c r="D7" s="4">
        <f t="shared" ref="D7:M7" si="0">D5-D6</f>
        <v>60982</v>
      </c>
      <c r="E7" s="72">
        <f t="shared" si="0"/>
        <v>198824</v>
      </c>
      <c r="F7" s="6">
        <f t="shared" si="0"/>
        <v>8941</v>
      </c>
      <c r="G7" s="6">
        <f t="shared" si="0"/>
        <v>41394</v>
      </c>
      <c r="H7" s="6">
        <f t="shared" si="0"/>
        <v>350179</v>
      </c>
      <c r="I7" s="6">
        <f t="shared" si="0"/>
        <v>81813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4260</v>
      </c>
      <c r="D8" s="4">
        <f>D7+E7</f>
        <v>259806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29</v>
      </c>
      <c r="D10" s="75">
        <f>B28-D8</f>
        <v>-259806</v>
      </c>
      <c r="E10" s="74"/>
      <c r="F10" s="22"/>
      <c r="G10" s="22"/>
      <c r="H10" s="75">
        <f>(H9+H8)-H7</f>
        <v>-350179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4611</v>
      </c>
      <c r="D11" s="24">
        <f>C10+B10</f>
        <v>29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351</v>
      </c>
      <c r="C12" s="115"/>
      <c r="D12" s="116">
        <f>B12+B13</f>
        <v>4611</v>
      </c>
      <c r="E12" s="116"/>
      <c r="I12">
        <f>D12-M11-B6</f>
        <v>4611</v>
      </c>
    </row>
    <row r="13" spans="1:18" ht="15.75" customHeight="1" thickBot="1" x14ac:dyDescent="0.4">
      <c r="A13" s="27" t="s">
        <v>49</v>
      </c>
      <c r="B13" s="115">
        <f>B8+C8</f>
        <v>4260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-1800</v>
      </c>
    </row>
    <row r="2" spans="1:18" ht="15.75" customHeight="1" thickBot="1" x14ac:dyDescent="0.4">
      <c r="A2" s="1" t="s">
        <v>0</v>
      </c>
      <c r="B2" s="65">
        <v>200</v>
      </c>
      <c r="C2" s="62">
        <v>2425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5085</v>
      </c>
      <c r="C3" s="63">
        <v>1089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6914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200</v>
      </c>
    </row>
    <row r="5" spans="1:18" ht="15.75" customHeight="1" x14ac:dyDescent="0.35">
      <c r="A5" s="1" t="s">
        <v>13</v>
      </c>
      <c r="B5" s="66"/>
      <c r="C5" s="63"/>
      <c r="D5" s="10">
        <v>61083</v>
      </c>
      <c r="E5" s="11">
        <v>199066</v>
      </c>
      <c r="F5" s="12">
        <v>8941</v>
      </c>
      <c r="G5" s="13">
        <v>41600</v>
      </c>
      <c r="H5" s="10">
        <v>350211</v>
      </c>
      <c r="I5" s="13">
        <v>81819</v>
      </c>
      <c r="J5" s="14">
        <v>10947</v>
      </c>
      <c r="K5" s="15">
        <v>171762</v>
      </c>
      <c r="L5" s="10">
        <v>1734</v>
      </c>
      <c r="M5" s="16">
        <v>2346149</v>
      </c>
      <c r="N5" s="123" t="s">
        <v>67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'23'!D5</f>
        <v>60982</v>
      </c>
      <c r="E6" s="11">
        <f>'23'!E5</f>
        <v>198824</v>
      </c>
      <c r="F6" s="12">
        <f>'23'!F5</f>
        <v>8941</v>
      </c>
      <c r="G6" s="13">
        <f>'23'!G5</f>
        <v>41394</v>
      </c>
      <c r="H6" s="10">
        <f>'23'!H5</f>
        <v>350179</v>
      </c>
      <c r="I6" s="13">
        <f>'23'!I5</f>
        <v>81813</v>
      </c>
      <c r="J6" s="14">
        <f>'23'!J5</f>
        <v>0</v>
      </c>
      <c r="K6" s="15">
        <f>'23'!K5</f>
        <v>0</v>
      </c>
      <c r="L6" s="10">
        <f>'23'!L5</f>
        <v>0</v>
      </c>
      <c r="M6" s="16">
        <f>'23'!M5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200</v>
      </c>
      <c r="C7" s="71">
        <f>C2-C4</f>
        <v>2425</v>
      </c>
      <c r="D7" s="4">
        <f t="shared" ref="D7:M7" si="0">D5-D6</f>
        <v>101</v>
      </c>
      <c r="E7" s="72">
        <f t="shared" si="0"/>
        <v>242</v>
      </c>
      <c r="F7" s="6">
        <f t="shared" si="0"/>
        <v>0</v>
      </c>
      <c r="G7" s="6">
        <f t="shared" si="0"/>
        <v>206</v>
      </c>
      <c r="H7" s="6">
        <f t="shared" si="0"/>
        <v>32</v>
      </c>
      <c r="I7" s="6">
        <f t="shared" si="0"/>
        <v>6</v>
      </c>
      <c r="J7" s="6">
        <f t="shared" si="0"/>
        <v>10947</v>
      </c>
      <c r="K7" s="6">
        <f t="shared" si="0"/>
        <v>171762</v>
      </c>
      <c r="L7" s="6">
        <f t="shared" si="0"/>
        <v>1734</v>
      </c>
      <c r="M7" s="7">
        <f t="shared" si="0"/>
        <v>2346149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5085</v>
      </c>
      <c r="C8" s="63">
        <f>C3-C5</f>
        <v>1089</v>
      </c>
      <c r="D8" s="4">
        <f>D7+E7</f>
        <v>343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42</v>
      </c>
      <c r="C10" s="63">
        <v>12</v>
      </c>
      <c r="D10" s="75">
        <f>B28-D8</f>
        <v>-343</v>
      </c>
      <c r="E10" s="74"/>
      <c r="F10" s="22"/>
      <c r="G10" s="22"/>
      <c r="H10" s="75">
        <f>(H9+H8)-H7</f>
        <v>-32</v>
      </c>
      <c r="I10" s="22"/>
      <c r="J10" s="22"/>
      <c r="K10" s="22"/>
      <c r="L10" s="22"/>
      <c r="M10" s="22">
        <f>(M9+M8)-M7</f>
        <v>-2346149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5285</v>
      </c>
      <c r="C11" s="64">
        <f>C7+C8</f>
        <v>3514</v>
      </c>
      <c r="D11" s="24">
        <f>C10+B10</f>
        <v>54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2625</v>
      </c>
      <c r="C12" s="115"/>
      <c r="D12" s="116">
        <f>B12+B13</f>
        <v>8799</v>
      </c>
      <c r="E12" s="116"/>
      <c r="I12">
        <f>D12-M11-B6</f>
        <v>8799</v>
      </c>
    </row>
    <row r="13" spans="1:18" ht="15.75" customHeight="1" thickBot="1" x14ac:dyDescent="0.4">
      <c r="A13" s="27" t="s">
        <v>49</v>
      </c>
      <c r="B13" s="115">
        <f>B8+C8</f>
        <v>6174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C2-3433</f>
        <v>-2961</v>
      </c>
    </row>
    <row r="2" spans="1:18" ht="15.75" customHeight="1" thickBot="1" x14ac:dyDescent="0.4">
      <c r="A2" s="1" t="s">
        <v>0</v>
      </c>
      <c r="B2" s="65"/>
      <c r="C2" s="62">
        <v>472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14235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6914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'24'!D5</f>
        <v>61083</v>
      </c>
      <c r="E6" s="11">
        <f>'24'!E5</f>
        <v>199066</v>
      </c>
      <c r="F6" s="12">
        <f>'24'!F5</f>
        <v>8941</v>
      </c>
      <c r="G6" s="13">
        <f>'24'!G5</f>
        <v>41600</v>
      </c>
      <c r="H6" s="10">
        <f>'24'!H5</f>
        <v>350211</v>
      </c>
      <c r="I6" s="13">
        <f>'24'!I5</f>
        <v>81819</v>
      </c>
      <c r="J6" s="14">
        <f>'24'!J5</f>
        <v>10947</v>
      </c>
      <c r="K6" s="15">
        <f>'24'!K5</f>
        <v>171762</v>
      </c>
      <c r="L6" s="10">
        <f>'24'!L5</f>
        <v>1734</v>
      </c>
      <c r="M6" s="16">
        <f>'24'!M5</f>
        <v>2346149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472</v>
      </c>
      <c r="D7" s="4">
        <f t="shared" ref="D7:M7" si="0">D5-D6</f>
        <v>-61083</v>
      </c>
      <c r="E7" s="72">
        <f t="shared" si="0"/>
        <v>-199066</v>
      </c>
      <c r="F7" s="6">
        <f t="shared" si="0"/>
        <v>-8941</v>
      </c>
      <c r="G7" s="6">
        <f t="shared" si="0"/>
        <v>-41600</v>
      </c>
      <c r="H7" s="6">
        <f t="shared" si="0"/>
        <v>-350211</v>
      </c>
      <c r="I7" s="6">
        <f t="shared" si="0"/>
        <v>-81819</v>
      </c>
      <c r="J7" s="6">
        <f t="shared" si="0"/>
        <v>-10947</v>
      </c>
      <c r="K7" s="6">
        <f t="shared" si="0"/>
        <v>-171762</v>
      </c>
      <c r="L7" s="6">
        <f t="shared" si="0"/>
        <v>-1734</v>
      </c>
      <c r="M7" s="7">
        <f t="shared" si="0"/>
        <v>-2346149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14235</v>
      </c>
      <c r="D8" s="4">
        <f>D7+E7</f>
        <v>-260149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65</v>
      </c>
      <c r="D10" s="75">
        <f>B28-D8</f>
        <v>260149</v>
      </c>
      <c r="E10" s="74"/>
      <c r="F10" s="22"/>
      <c r="G10" s="22"/>
      <c r="H10" s="75">
        <f>(H9+H8)-H7</f>
        <v>350211</v>
      </c>
      <c r="I10" s="22"/>
      <c r="J10" s="22"/>
      <c r="K10" s="22"/>
      <c r="L10" s="22"/>
      <c r="M10" s="22">
        <f>(M9+M8)-M7</f>
        <v>2346149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14707</v>
      </c>
      <c r="D11" s="24">
        <f>C10+B10</f>
        <v>65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472</v>
      </c>
      <c r="C12" s="115"/>
      <c r="D12" s="116">
        <f>B12+B13</f>
        <v>14707</v>
      </c>
      <c r="E12" s="116"/>
      <c r="I12">
        <f>D12-M11-B6</f>
        <v>14707</v>
      </c>
    </row>
    <row r="13" spans="1:18" ht="15.75" customHeight="1" thickBot="1" x14ac:dyDescent="0.4">
      <c r="A13" s="27" t="s">
        <v>49</v>
      </c>
      <c r="B13" s="115">
        <f>B8+C8</f>
        <v>14235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A5" sqref="A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4208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7152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6914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>
        <v>61277</v>
      </c>
      <c r="E5" s="11">
        <v>199569</v>
      </c>
      <c r="F5" s="12">
        <v>8942</v>
      </c>
      <c r="G5" s="13">
        <v>41807</v>
      </c>
      <c r="H5" s="10">
        <v>350620</v>
      </c>
      <c r="I5" s="13">
        <v>81861</v>
      </c>
      <c r="J5" s="14"/>
      <c r="K5" s="15"/>
      <c r="L5" s="10">
        <v>1735</v>
      </c>
      <c r="M5" s="16">
        <v>2346352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'25'!D5</f>
        <v>0</v>
      </c>
      <c r="E6" s="11">
        <f>'25'!E5</f>
        <v>0</v>
      </c>
      <c r="F6" s="12">
        <f>'25'!F5</f>
        <v>0</v>
      </c>
      <c r="G6" s="13">
        <f>'25'!G5</f>
        <v>0</v>
      </c>
      <c r="H6" s="10">
        <f>'25'!H5</f>
        <v>0</v>
      </c>
      <c r="I6" s="13">
        <f>'25'!I5</f>
        <v>0</v>
      </c>
      <c r="J6" s="14">
        <f>'25'!J5</f>
        <v>0</v>
      </c>
      <c r="K6" s="15">
        <f>'25'!K5</f>
        <v>0</v>
      </c>
      <c r="L6" s="10">
        <f>'25'!L5</f>
        <v>0</v>
      </c>
      <c r="M6" s="16">
        <f>'25'!M5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4208</v>
      </c>
      <c r="D7" s="4">
        <f t="shared" ref="D7:M7" si="0">D5-D6</f>
        <v>61277</v>
      </c>
      <c r="E7" s="72">
        <f t="shared" si="0"/>
        <v>199569</v>
      </c>
      <c r="F7" s="6">
        <f t="shared" si="0"/>
        <v>8942</v>
      </c>
      <c r="G7" s="6">
        <f t="shared" si="0"/>
        <v>41807</v>
      </c>
      <c r="H7" s="6">
        <f t="shared" si="0"/>
        <v>350620</v>
      </c>
      <c r="I7" s="6">
        <f t="shared" si="0"/>
        <v>81861</v>
      </c>
      <c r="J7" s="6">
        <f t="shared" si="0"/>
        <v>0</v>
      </c>
      <c r="K7" s="6">
        <f t="shared" si="0"/>
        <v>0</v>
      </c>
      <c r="L7" s="6">
        <f t="shared" si="0"/>
        <v>1735</v>
      </c>
      <c r="M7" s="7">
        <f t="shared" si="0"/>
        <v>2346352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7152</v>
      </c>
      <c r="D8" s="4">
        <f>D7+E7</f>
        <v>260846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66</v>
      </c>
      <c r="D10" s="75">
        <f>B28-D8</f>
        <v>-260846</v>
      </c>
      <c r="E10" s="74"/>
      <c r="F10" s="22"/>
      <c r="G10" s="22"/>
      <c r="H10" s="75">
        <f>(H9+H8)-H7</f>
        <v>-350620</v>
      </c>
      <c r="I10" s="22"/>
      <c r="J10" s="22"/>
      <c r="K10" s="22"/>
      <c r="L10" s="22"/>
      <c r="M10" s="22">
        <f>(M9+M8)-M7</f>
        <v>-2346352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11360</v>
      </c>
      <c r="D11" s="24">
        <f>C10+B10</f>
        <v>66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4208</v>
      </c>
      <c r="C12" s="115"/>
      <c r="D12" s="116">
        <f>B12+B13</f>
        <v>11360</v>
      </c>
      <c r="E12" s="116"/>
      <c r="I12">
        <f>D12-M11-B6</f>
        <v>11360</v>
      </c>
    </row>
    <row r="13" spans="1:18" ht="15.75" customHeight="1" thickBot="1" x14ac:dyDescent="0.4">
      <c r="A13" s="27" t="s">
        <v>49</v>
      </c>
      <c r="B13" s="115">
        <f>B8+C8</f>
        <v>7152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abSelected="1" zoomScale="145" zoomScaleNormal="145" workbookViewId="0">
      <selection activeCell="D11" sqref="D11"/>
    </sheetView>
  </sheetViews>
  <sheetFormatPr defaultRowHeight="14.4" x14ac:dyDescent="0.3"/>
  <cols>
    <col min="2" max="2" width="8.88671875" style="77"/>
  </cols>
  <sheetData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1465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3131</v>
      </c>
      <c r="C3" s="63">
        <v>2910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6914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>
        <v>61408</v>
      </c>
      <c r="E5" s="11">
        <v>199649</v>
      </c>
      <c r="F5" s="12">
        <v>9018</v>
      </c>
      <c r="G5" s="13">
        <v>41850</v>
      </c>
      <c r="H5" s="10">
        <v>350634</v>
      </c>
      <c r="I5" s="13">
        <v>81918</v>
      </c>
      <c r="J5" s="14">
        <v>10978.1</v>
      </c>
      <c r="K5" s="15">
        <v>172257</v>
      </c>
      <c r="L5" s="10">
        <v>1735</v>
      </c>
      <c r="M5" s="16">
        <v>2346352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'26'!D5</f>
        <v>61277</v>
      </c>
      <c r="E6" s="11">
        <f>'26'!E5</f>
        <v>199569</v>
      </c>
      <c r="F6" s="12">
        <f>'26'!F5</f>
        <v>8942</v>
      </c>
      <c r="G6" s="13">
        <f>'26'!G5</f>
        <v>41807</v>
      </c>
      <c r="H6" s="10">
        <f>'26'!H5</f>
        <v>350620</v>
      </c>
      <c r="I6" s="13">
        <f>'26'!I5</f>
        <v>81861</v>
      </c>
      <c r="J6" s="14">
        <f>'26'!J5</f>
        <v>0</v>
      </c>
      <c r="K6" s="15">
        <f>'26'!K5</f>
        <v>0</v>
      </c>
      <c r="L6" s="10">
        <f>'26'!L5</f>
        <v>1735</v>
      </c>
      <c r="M6" s="16">
        <f>'26'!M5</f>
        <v>2346352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1465</v>
      </c>
      <c r="D7" s="4">
        <f t="shared" ref="D7:M7" si="0">D5-D6</f>
        <v>131</v>
      </c>
      <c r="E7" s="72">
        <f t="shared" si="0"/>
        <v>80</v>
      </c>
      <c r="F7" s="6">
        <f t="shared" si="0"/>
        <v>76</v>
      </c>
      <c r="G7" s="6">
        <f t="shared" si="0"/>
        <v>43</v>
      </c>
      <c r="H7" s="6">
        <f t="shared" si="0"/>
        <v>14</v>
      </c>
      <c r="I7" s="6">
        <f t="shared" si="0"/>
        <v>57</v>
      </c>
      <c r="J7" s="6">
        <f t="shared" si="0"/>
        <v>10978.1</v>
      </c>
      <c r="K7" s="6">
        <f t="shared" si="0"/>
        <v>172257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3131</v>
      </c>
      <c r="C8" s="63">
        <f>C3-C5</f>
        <v>2910</v>
      </c>
      <c r="D8" s="4">
        <f>D7+E7</f>
        <v>211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10</v>
      </c>
      <c r="C10" s="63">
        <v>59</v>
      </c>
      <c r="D10" s="75">
        <f>B28-D8</f>
        <v>-211</v>
      </c>
      <c r="E10" s="74"/>
      <c r="F10" s="22"/>
      <c r="G10" s="22"/>
      <c r="H10" s="75">
        <f>(H9+H8)-H7</f>
        <v>-14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3131</v>
      </c>
      <c r="C11" s="64">
        <f>C7+C8</f>
        <v>4375</v>
      </c>
      <c r="D11" s="24">
        <f>C10+B10</f>
        <v>69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1465</v>
      </c>
      <c r="C12" s="115"/>
      <c r="D12" s="116">
        <f>B12+B13</f>
        <v>7506</v>
      </c>
      <c r="E12" s="116"/>
      <c r="I12">
        <f>D12-M11-B6</f>
        <v>7506</v>
      </c>
    </row>
    <row r="13" spans="1:18" ht="15.75" customHeight="1" thickBot="1" x14ac:dyDescent="0.4">
      <c r="A13" s="27" t="s">
        <v>49</v>
      </c>
      <c r="B13" s="115">
        <f>B8+C8</f>
        <v>6041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1505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15624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6914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>
        <v>61530</v>
      </c>
      <c r="E5" s="11">
        <v>200136</v>
      </c>
      <c r="F5" s="12">
        <v>9030</v>
      </c>
      <c r="G5" s="13">
        <v>42164</v>
      </c>
      <c r="H5" s="10">
        <v>350638</v>
      </c>
      <c r="I5" s="13">
        <v>81933</v>
      </c>
      <c r="J5" s="14">
        <v>10994.7</v>
      </c>
      <c r="K5" s="15">
        <v>172522</v>
      </c>
      <c r="L5" s="10">
        <v>1735</v>
      </c>
      <c r="M5" s="16">
        <v>2346352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'27'!D5</f>
        <v>61408</v>
      </c>
      <c r="E6" s="11">
        <f>'27'!E5</f>
        <v>199649</v>
      </c>
      <c r="F6" s="12">
        <f>'27'!F5</f>
        <v>9018</v>
      </c>
      <c r="G6" s="13">
        <f>'27'!G5</f>
        <v>41850</v>
      </c>
      <c r="H6" s="10">
        <f>'27'!H5</f>
        <v>350634</v>
      </c>
      <c r="I6" s="13">
        <f>'27'!I5</f>
        <v>81918</v>
      </c>
      <c r="J6" s="14">
        <f>'27'!J5</f>
        <v>10978.1</v>
      </c>
      <c r="K6" s="15">
        <f>'27'!K5</f>
        <v>172257</v>
      </c>
      <c r="L6" s="10">
        <f>'27'!L5</f>
        <v>1735</v>
      </c>
      <c r="M6" s="16">
        <f>'27'!M5</f>
        <v>2346352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1505</v>
      </c>
      <c r="D7" s="4">
        <f t="shared" ref="D7:M7" si="0">D5-D6</f>
        <v>122</v>
      </c>
      <c r="E7" s="72">
        <f t="shared" si="0"/>
        <v>487</v>
      </c>
      <c r="F7" s="6">
        <f t="shared" si="0"/>
        <v>12</v>
      </c>
      <c r="G7" s="6">
        <f t="shared" si="0"/>
        <v>314</v>
      </c>
      <c r="H7" s="6">
        <f t="shared" si="0"/>
        <v>4</v>
      </c>
      <c r="I7" s="6">
        <f t="shared" si="0"/>
        <v>15</v>
      </c>
      <c r="J7" s="6">
        <f t="shared" si="0"/>
        <v>16.600000000000364</v>
      </c>
      <c r="K7" s="6">
        <f t="shared" si="0"/>
        <v>265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15624</v>
      </c>
      <c r="D8" s="4">
        <f>D7+E7</f>
        <v>609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65</v>
      </c>
      <c r="D10" s="75">
        <f>B28-D8</f>
        <v>-609</v>
      </c>
      <c r="E10" s="74"/>
      <c r="F10" s="22"/>
      <c r="G10" s="22"/>
      <c r="H10" s="75">
        <f>(H9+H8)-H7</f>
        <v>-4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17129</v>
      </c>
      <c r="D11" s="24">
        <f>C10+B10</f>
        <v>65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1505</v>
      </c>
      <c r="C12" s="115"/>
      <c r="D12" s="116">
        <f>B12+B13</f>
        <v>17129</v>
      </c>
      <c r="E12" s="116"/>
      <c r="I12">
        <f>D12-M11-B6</f>
        <v>17129</v>
      </c>
    </row>
    <row r="13" spans="1:18" ht="15.75" customHeight="1" thickBot="1" x14ac:dyDescent="0.4">
      <c r="A13" s="27" t="s">
        <v>49</v>
      </c>
      <c r="B13" s="115">
        <f>B8+C8</f>
        <v>15624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2794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7924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6914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>
        <v>61600</v>
      </c>
      <c r="E5" s="11">
        <v>200700</v>
      </c>
      <c r="F5" s="12">
        <v>9192</v>
      </c>
      <c r="G5" s="13">
        <v>42241</v>
      </c>
      <c r="H5" s="10">
        <v>350820</v>
      </c>
      <c r="I5" s="13">
        <v>82137</v>
      </c>
      <c r="J5" s="14">
        <v>11000.8</v>
      </c>
      <c r="K5" s="15">
        <v>172620</v>
      </c>
      <c r="L5" s="10">
        <v>1736</v>
      </c>
      <c r="M5" s="16">
        <v>2346552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'28'!D5</f>
        <v>61530</v>
      </c>
      <c r="E6" s="11">
        <f>'28'!E5</f>
        <v>200136</v>
      </c>
      <c r="F6" s="12">
        <f>'28'!F5</f>
        <v>9030</v>
      </c>
      <c r="G6" s="13">
        <f>'28'!G5</f>
        <v>42164</v>
      </c>
      <c r="H6" s="10">
        <f>'28'!H5</f>
        <v>350638</v>
      </c>
      <c r="I6" s="13">
        <f>'28'!I5</f>
        <v>81933</v>
      </c>
      <c r="J6" s="14">
        <f>'28'!J5</f>
        <v>10994.7</v>
      </c>
      <c r="K6" s="15">
        <f>'28'!K5</f>
        <v>172522</v>
      </c>
      <c r="L6" s="10">
        <f>'28'!L5</f>
        <v>1735</v>
      </c>
      <c r="M6" s="16">
        <f>'28'!M5</f>
        <v>2346352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2794</v>
      </c>
      <c r="D7" s="4">
        <f t="shared" ref="D7:M7" si="0">D5-D6</f>
        <v>70</v>
      </c>
      <c r="E7" s="72">
        <f t="shared" si="0"/>
        <v>564</v>
      </c>
      <c r="F7" s="6">
        <f t="shared" si="0"/>
        <v>162</v>
      </c>
      <c r="G7" s="6">
        <f t="shared" si="0"/>
        <v>77</v>
      </c>
      <c r="H7" s="6">
        <f t="shared" si="0"/>
        <v>182</v>
      </c>
      <c r="I7" s="6">
        <f t="shared" si="0"/>
        <v>204</v>
      </c>
      <c r="J7" s="6">
        <f t="shared" si="0"/>
        <v>6.0999999999985448</v>
      </c>
      <c r="K7" s="6">
        <f t="shared" si="0"/>
        <v>98</v>
      </c>
      <c r="L7" s="6">
        <f t="shared" si="0"/>
        <v>1</v>
      </c>
      <c r="M7" s="7">
        <f t="shared" si="0"/>
        <v>200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7924</v>
      </c>
      <c r="D8" s="4">
        <f>D7+E7</f>
        <v>634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75</v>
      </c>
      <c r="D10" s="75">
        <f>B28-D8</f>
        <v>-634</v>
      </c>
      <c r="E10" s="74"/>
      <c r="F10" s="22"/>
      <c r="G10" s="22"/>
      <c r="H10" s="75">
        <f>(H9+H8)-H7</f>
        <v>-182</v>
      </c>
      <c r="I10" s="22"/>
      <c r="J10" s="22"/>
      <c r="K10" s="22"/>
      <c r="L10" s="22"/>
      <c r="M10" s="22">
        <f>(M9+M8)-M7</f>
        <v>-200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10718</v>
      </c>
      <c r="D11" s="24">
        <f>C10+B10</f>
        <v>75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2794</v>
      </c>
      <c r="C12" s="115"/>
      <c r="D12" s="116">
        <f>B12+B13</f>
        <v>10718</v>
      </c>
      <c r="E12" s="116"/>
      <c r="I12">
        <f>D12-M11-B6</f>
        <v>10718</v>
      </c>
    </row>
    <row r="13" spans="1:18" ht="15.75" customHeight="1" thickBot="1" x14ac:dyDescent="0.4">
      <c r="A13" s="27" t="s">
        <v>49</v>
      </c>
      <c r="B13" s="115">
        <f>B8+C8</f>
        <v>7924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460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6248</v>
      </c>
      <c r="C3" s="63">
        <v>32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6914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>
        <v>61640</v>
      </c>
      <c r="E5" s="11">
        <v>200700</v>
      </c>
      <c r="F5" s="12">
        <v>9205</v>
      </c>
      <c r="G5" s="13">
        <v>42317</v>
      </c>
      <c r="H5" s="10">
        <v>350833</v>
      </c>
      <c r="I5" s="13">
        <v>82140</v>
      </c>
      <c r="J5" s="14">
        <v>1101.0999999999999</v>
      </c>
      <c r="K5" s="15">
        <v>172624</v>
      </c>
      <c r="L5" s="10">
        <v>1736</v>
      </c>
      <c r="M5" s="16">
        <v>2346552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'29'!D5</f>
        <v>61600</v>
      </c>
      <c r="E6" s="11">
        <f>'29'!E5</f>
        <v>200700</v>
      </c>
      <c r="F6" s="12">
        <f>'29'!F5</f>
        <v>9192</v>
      </c>
      <c r="G6" s="13">
        <f>'29'!G5</f>
        <v>42241</v>
      </c>
      <c r="H6" s="10">
        <f>'29'!H5</f>
        <v>350820</v>
      </c>
      <c r="I6" s="13">
        <f>'29'!I5</f>
        <v>82137</v>
      </c>
      <c r="J6" s="14">
        <f>'29'!J5</f>
        <v>11000.8</v>
      </c>
      <c r="K6" s="15">
        <f>'29'!K5</f>
        <v>172620</v>
      </c>
      <c r="L6" s="10">
        <f>'29'!L5</f>
        <v>1736</v>
      </c>
      <c r="M6" s="16">
        <f>'29'!M5</f>
        <v>2346552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460</v>
      </c>
      <c r="D7" s="4">
        <f t="shared" ref="D7:M7" si="0">D5-D6</f>
        <v>40</v>
      </c>
      <c r="E7" s="72">
        <f t="shared" si="0"/>
        <v>0</v>
      </c>
      <c r="F7" s="6">
        <f t="shared" si="0"/>
        <v>13</v>
      </c>
      <c r="G7" s="6">
        <f t="shared" si="0"/>
        <v>76</v>
      </c>
      <c r="H7" s="6">
        <f t="shared" si="0"/>
        <v>13</v>
      </c>
      <c r="I7" s="6">
        <f t="shared" si="0"/>
        <v>3</v>
      </c>
      <c r="J7" s="6">
        <f t="shared" si="0"/>
        <v>-9899.6999999999989</v>
      </c>
      <c r="K7" s="6">
        <f t="shared" si="0"/>
        <v>4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6248</v>
      </c>
      <c r="C8" s="63">
        <f>C3-C5</f>
        <v>32</v>
      </c>
      <c r="D8" s="4">
        <f>D7+E7</f>
        <v>40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39</v>
      </c>
      <c r="C10" s="63">
        <v>4</v>
      </c>
      <c r="D10" s="75">
        <f>B28-D8</f>
        <v>-40</v>
      </c>
      <c r="E10" s="74"/>
      <c r="F10" s="22"/>
      <c r="G10" s="22"/>
      <c r="H10" s="75">
        <f>(H9+H8)-H7</f>
        <v>-13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6248</v>
      </c>
      <c r="C11" s="64">
        <f>C7+C8</f>
        <v>492</v>
      </c>
      <c r="D11" s="24">
        <f>C10+B10</f>
        <v>43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460</v>
      </c>
      <c r="C12" s="115"/>
      <c r="D12" s="116">
        <f>B12+B13</f>
        <v>6740</v>
      </c>
      <c r="E12" s="116"/>
      <c r="I12">
        <f>D12-M11-B6</f>
        <v>6740</v>
      </c>
    </row>
    <row r="13" spans="1:18" ht="15.75" customHeight="1" thickBot="1" x14ac:dyDescent="0.4">
      <c r="A13" s="27" t="s">
        <v>49</v>
      </c>
      <c r="B13" s="115">
        <f>B8+C8</f>
        <v>6280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/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/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6914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'30'!D5</f>
        <v>61640</v>
      </c>
      <c r="E6" s="11">
        <f>'30'!E5</f>
        <v>200700</v>
      </c>
      <c r="F6" s="12">
        <f>'30'!F5</f>
        <v>9205</v>
      </c>
      <c r="G6" s="13">
        <f>'30'!G5</f>
        <v>42317</v>
      </c>
      <c r="H6" s="10">
        <f>'30'!H5</f>
        <v>350833</v>
      </c>
      <c r="I6" s="13">
        <f>'30'!I5</f>
        <v>82140</v>
      </c>
      <c r="J6" s="14">
        <f>'30'!J5</f>
        <v>1101.0999999999999</v>
      </c>
      <c r="K6" s="15">
        <f>'30'!K5</f>
        <v>172624</v>
      </c>
      <c r="L6" s="10">
        <f>'30'!L5</f>
        <v>1736</v>
      </c>
      <c r="M6" s="16">
        <f>'30'!M5</f>
        <v>2346552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0</v>
      </c>
      <c r="D7" s="4">
        <f t="shared" ref="D7:M7" si="0">D5-D6</f>
        <v>-61640</v>
      </c>
      <c r="E7" s="72">
        <f t="shared" si="0"/>
        <v>-200700</v>
      </c>
      <c r="F7" s="6">
        <f t="shared" si="0"/>
        <v>-9205</v>
      </c>
      <c r="G7" s="6">
        <f t="shared" si="0"/>
        <v>-42317</v>
      </c>
      <c r="H7" s="6">
        <f t="shared" si="0"/>
        <v>-350833</v>
      </c>
      <c r="I7" s="6">
        <f t="shared" si="0"/>
        <v>-82140</v>
      </c>
      <c r="J7" s="6">
        <f t="shared" si="0"/>
        <v>-1101.0999999999999</v>
      </c>
      <c r="K7" s="6">
        <f t="shared" si="0"/>
        <v>-172624</v>
      </c>
      <c r="L7" s="6">
        <f t="shared" si="0"/>
        <v>-1736</v>
      </c>
      <c r="M7" s="7">
        <f t="shared" si="0"/>
        <v>-2346552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0</v>
      </c>
      <c r="D8" s="4">
        <f>D7+E7</f>
        <v>-262340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/>
      <c r="D10" s="75">
        <f>B28-D8</f>
        <v>262340</v>
      </c>
      <c r="E10" s="74"/>
      <c r="F10" s="22"/>
      <c r="G10" s="22"/>
      <c r="H10" s="75">
        <f>(H9+H8)-H7</f>
        <v>350833</v>
      </c>
      <c r="I10" s="22"/>
      <c r="J10" s="22"/>
      <c r="K10" s="22"/>
      <c r="L10" s="22"/>
      <c r="M10" s="22">
        <f>(M9+M8)-M7</f>
        <v>2346552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0</v>
      </c>
      <c r="C12" s="115"/>
      <c r="D12" s="116">
        <f>B12+B13</f>
        <v>0</v>
      </c>
      <c r="E12" s="116"/>
      <c r="I12">
        <f>D12-M11-B6</f>
        <v>0</v>
      </c>
    </row>
    <row r="13" spans="1:18" ht="15.75" customHeight="1" thickBot="1" x14ac:dyDescent="0.4">
      <c r="A13" s="27" t="s">
        <v>49</v>
      </c>
      <c r="B13" s="115">
        <f>B8+C8</f>
        <v>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350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5206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30635</v>
      </c>
      <c r="E5" s="11">
        <v>132454</v>
      </c>
      <c r="F5" s="12">
        <v>8358</v>
      </c>
      <c r="G5" s="13">
        <v>38795</v>
      </c>
      <c r="H5" s="10">
        <v>347887</v>
      </c>
      <c r="I5" s="13">
        <v>80991</v>
      </c>
      <c r="J5" s="14">
        <v>10726.5</v>
      </c>
      <c r="K5" s="15">
        <v>168251</v>
      </c>
      <c r="L5" s="10">
        <v>1726</v>
      </c>
      <c r="M5" s="16">
        <v>2340205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v>67674</v>
      </c>
      <c r="E6" s="11">
        <v>112076</v>
      </c>
      <c r="F6" s="12">
        <v>372</v>
      </c>
      <c r="G6" s="13">
        <v>1852</v>
      </c>
      <c r="H6" s="10">
        <v>35035</v>
      </c>
      <c r="I6" s="13">
        <v>4835</v>
      </c>
      <c r="J6" s="14">
        <v>25755</v>
      </c>
      <c r="K6" s="15">
        <v>1651.4</v>
      </c>
      <c r="L6" s="10">
        <v>2246</v>
      </c>
      <c r="M6" s="16">
        <v>531316</v>
      </c>
      <c r="N6" s="128" t="s">
        <v>15</v>
      </c>
      <c r="O6" s="129"/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350</v>
      </c>
      <c r="D7" s="4">
        <f t="shared" ref="D7:M7" si="0">D5-D6</f>
        <v>-37039</v>
      </c>
      <c r="E7" s="72">
        <f t="shared" si="0"/>
        <v>20378</v>
      </c>
      <c r="F7" s="6">
        <f t="shared" si="0"/>
        <v>7986</v>
      </c>
      <c r="G7" s="6">
        <f t="shared" si="0"/>
        <v>36943</v>
      </c>
      <c r="H7" s="6">
        <f t="shared" si="0"/>
        <v>312852</v>
      </c>
      <c r="I7" s="6">
        <f t="shared" si="0"/>
        <v>76156</v>
      </c>
      <c r="J7" s="6">
        <f t="shared" si="0"/>
        <v>-15028.5</v>
      </c>
      <c r="K7" s="6">
        <f t="shared" si="0"/>
        <v>166599.6</v>
      </c>
      <c r="L7" s="6">
        <f t="shared" si="0"/>
        <v>-520</v>
      </c>
      <c r="M7" s="7">
        <f t="shared" si="0"/>
        <v>1808889</v>
      </c>
      <c r="N7" s="118" t="s">
        <v>17</v>
      </c>
      <c r="O7" s="119"/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5206</v>
      </c>
      <c r="D8" s="4">
        <f>D7+E7</f>
        <v>-16661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35</v>
      </c>
      <c r="D10" s="75">
        <f>B28-D8</f>
        <v>16661</v>
      </c>
      <c r="E10" s="74"/>
      <c r="F10" s="22"/>
      <c r="G10" s="22"/>
      <c r="H10" s="75">
        <f>(H9+H8)-H7</f>
        <v>-312852</v>
      </c>
      <c r="I10" s="22"/>
      <c r="J10" s="22"/>
      <c r="K10" s="22"/>
      <c r="L10" s="22"/>
      <c r="M10" s="22">
        <f>(M9+M8)-M7</f>
        <v>-1808889</v>
      </c>
      <c r="N10" s="122" t="s">
        <v>23</v>
      </c>
      <c r="O10" s="122"/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5556</v>
      </c>
      <c r="D11" s="24">
        <f>C10+B10</f>
        <v>35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350</v>
      </c>
      <c r="C12" s="115"/>
      <c r="D12" s="116">
        <f>B12+B13</f>
        <v>5556</v>
      </c>
      <c r="E12" s="116"/>
    </row>
    <row r="13" spans="1:18" ht="15.75" customHeight="1" thickBot="1" x14ac:dyDescent="0.4">
      <c r="A13" s="27" t="s">
        <v>49</v>
      </c>
      <c r="B13" s="115">
        <f>B8+C8</f>
        <v>5206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1282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4679</v>
      </c>
      <c r="C3" s="63">
        <v>76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30477</v>
      </c>
      <c r="E5" s="11">
        <v>132459</v>
      </c>
      <c r="F5" s="12">
        <v>8356</v>
      </c>
      <c r="G5" s="13">
        <v>386676</v>
      </c>
      <c r="H5" s="10">
        <v>347849</v>
      </c>
      <c r="I5" s="13">
        <v>80971</v>
      </c>
      <c r="J5" s="14">
        <v>10719.4</v>
      </c>
      <c r="K5" s="15">
        <v>168149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'01'!D5</f>
        <v>30635</v>
      </c>
      <c r="E6" s="11">
        <f>'01'!E5</f>
        <v>132454</v>
      </c>
      <c r="F6" s="12">
        <f>'01'!F5</f>
        <v>8358</v>
      </c>
      <c r="G6" s="13">
        <f>'01'!G5</f>
        <v>38795</v>
      </c>
      <c r="H6" s="10">
        <f>'01'!H5</f>
        <v>347887</v>
      </c>
      <c r="I6" s="13">
        <f>'01'!I5</f>
        <v>80991</v>
      </c>
      <c r="J6" s="14">
        <f>'01'!J5</f>
        <v>10726.5</v>
      </c>
      <c r="K6" s="15">
        <f>'01'!K5</f>
        <v>168251</v>
      </c>
      <c r="L6" s="10">
        <f>'01'!L5</f>
        <v>1726</v>
      </c>
      <c r="M6" s="16">
        <f>'01'!M5</f>
        <v>2340205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1282</v>
      </c>
      <c r="D7" s="4">
        <f t="shared" ref="D7:M7" si="0">D5-D6</f>
        <v>-158</v>
      </c>
      <c r="E7" s="72">
        <f t="shared" si="0"/>
        <v>5</v>
      </c>
      <c r="F7" s="6">
        <f t="shared" si="0"/>
        <v>-2</v>
      </c>
      <c r="G7" s="6">
        <f t="shared" si="0"/>
        <v>347881</v>
      </c>
      <c r="H7" s="6">
        <f t="shared" si="0"/>
        <v>-38</v>
      </c>
      <c r="I7" s="6">
        <f t="shared" si="0"/>
        <v>-20</v>
      </c>
      <c r="J7" s="6">
        <f t="shared" si="0"/>
        <v>-7.1000000000003638</v>
      </c>
      <c r="K7" s="6">
        <f t="shared" si="0"/>
        <v>-102</v>
      </c>
      <c r="L7" s="6">
        <f t="shared" si="0"/>
        <v>-1726</v>
      </c>
      <c r="M7" s="7">
        <f t="shared" si="0"/>
        <v>-2340205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4679</v>
      </c>
      <c r="C8" s="63">
        <f>C3-C5</f>
        <v>76</v>
      </c>
      <c r="D8" s="4">
        <f>D7+E7</f>
        <v>-153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40</v>
      </c>
      <c r="C10" s="63">
        <v>12</v>
      </c>
      <c r="D10" s="75">
        <f>B28-D8</f>
        <v>153</v>
      </c>
      <c r="E10" s="74"/>
      <c r="F10" s="22"/>
      <c r="G10" s="22"/>
      <c r="H10" s="75">
        <f>(H9+H8)-H7</f>
        <v>38</v>
      </c>
      <c r="I10" s="22"/>
      <c r="J10" s="22"/>
      <c r="K10" s="22"/>
      <c r="L10" s="22"/>
      <c r="M10" s="22">
        <f>(M9+M8)-M7</f>
        <v>2340205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4679</v>
      </c>
      <c r="C11" s="64">
        <f>C7+C8</f>
        <v>1358</v>
      </c>
      <c r="D11" s="24">
        <f>C10+B10</f>
        <v>52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1282</v>
      </c>
      <c r="C12" s="115"/>
      <c r="D12" s="116">
        <f>B12+B13</f>
        <v>6037</v>
      </c>
      <c r="E12" s="116"/>
      <c r="I12">
        <f>D12-M11-B6</f>
        <v>6037</v>
      </c>
    </row>
    <row r="13" spans="1:18" ht="15.75" customHeight="1" thickBot="1" x14ac:dyDescent="0.4">
      <c r="A13" s="27" t="s">
        <v>49</v>
      </c>
      <c r="B13" s="115">
        <f>B8+C8</f>
        <v>4755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2735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3647</v>
      </c>
      <c r="C3" s="63">
        <v>1457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30493</v>
      </c>
      <c r="E5" s="11">
        <v>132459</v>
      </c>
      <c r="F5" s="12">
        <v>8356</v>
      </c>
      <c r="G5" s="13">
        <v>347853</v>
      </c>
      <c r="H5" s="10">
        <v>347853</v>
      </c>
      <c r="I5" s="13">
        <v>80989</v>
      </c>
      <c r="J5" s="14">
        <v>10720.5</v>
      </c>
      <c r="K5" s="15">
        <v>168161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'02'!D5</f>
        <v>30477</v>
      </c>
      <c r="E6" s="11">
        <f>'02'!E5</f>
        <v>132459</v>
      </c>
      <c r="F6" s="12">
        <f>'02'!F5</f>
        <v>8356</v>
      </c>
      <c r="G6" s="13">
        <f>'02'!G5</f>
        <v>386676</v>
      </c>
      <c r="H6" s="10">
        <f>'02'!H5</f>
        <v>347849</v>
      </c>
      <c r="I6" s="13">
        <f>'02'!I5</f>
        <v>80971</v>
      </c>
      <c r="J6" s="14">
        <f>'02'!J5</f>
        <v>10719.4</v>
      </c>
      <c r="K6" s="15">
        <f>'02'!K5</f>
        <v>168149</v>
      </c>
      <c r="L6" s="10">
        <f>'02'!L5</f>
        <v>0</v>
      </c>
      <c r="M6" s="16">
        <f>'02'!M5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2735</v>
      </c>
      <c r="D7" s="4">
        <f t="shared" ref="D7:M7" si="0">D5-D6</f>
        <v>16</v>
      </c>
      <c r="E7" s="72">
        <f t="shared" si="0"/>
        <v>0</v>
      </c>
      <c r="F7" s="6">
        <f t="shared" si="0"/>
        <v>0</v>
      </c>
      <c r="G7" s="6">
        <f t="shared" si="0"/>
        <v>-38823</v>
      </c>
      <c r="H7" s="6">
        <f t="shared" si="0"/>
        <v>4</v>
      </c>
      <c r="I7" s="6">
        <f t="shared" si="0"/>
        <v>18</v>
      </c>
      <c r="J7" s="6">
        <f t="shared" si="0"/>
        <v>1.1000000000003638</v>
      </c>
      <c r="K7" s="6">
        <f t="shared" si="0"/>
        <v>12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3647</v>
      </c>
      <c r="C8" s="63">
        <f>C3-C5</f>
        <v>1457</v>
      </c>
      <c r="D8" s="4">
        <f>D7+E7</f>
        <v>16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34</v>
      </c>
      <c r="C10" s="63">
        <v>7</v>
      </c>
      <c r="D10" s="75">
        <f>B28-D8</f>
        <v>-16</v>
      </c>
      <c r="E10" s="74"/>
      <c r="F10" s="22"/>
      <c r="G10" s="22"/>
      <c r="H10" s="75">
        <f>(H9+H8)-H7</f>
        <v>-4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3647</v>
      </c>
      <c r="C11" s="64">
        <f>C7+C8</f>
        <v>4192</v>
      </c>
      <c r="D11" s="24">
        <f>C10+B10</f>
        <v>41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2735</v>
      </c>
      <c r="C12" s="115"/>
      <c r="D12" s="116">
        <f>B12+B13</f>
        <v>7839</v>
      </c>
      <c r="E12" s="116"/>
      <c r="I12">
        <f>D12-M11-B6</f>
        <v>7839</v>
      </c>
    </row>
    <row r="13" spans="1:18" ht="15.75" customHeight="1" thickBot="1" x14ac:dyDescent="0.4">
      <c r="A13" s="27" t="s">
        <v>49</v>
      </c>
      <c r="B13" s="115">
        <f>B8+C8</f>
        <v>5104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1171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17268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30465</v>
      </c>
      <c r="E5" s="11">
        <v>132498</v>
      </c>
      <c r="F5" s="12">
        <v>8348</v>
      </c>
      <c r="G5" s="13">
        <v>38492</v>
      </c>
      <c r="H5" s="10">
        <v>347847</v>
      </c>
      <c r="I5" s="13">
        <v>80837</v>
      </c>
      <c r="J5" s="14">
        <v>10718.9</v>
      </c>
      <c r="K5" s="15">
        <v>168136</v>
      </c>
      <c r="L5" s="10">
        <v>1724</v>
      </c>
      <c r="M5" s="16">
        <v>2339790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'03'!D5</f>
        <v>30493</v>
      </c>
      <c r="E6" s="11">
        <f>'03'!E5</f>
        <v>132459</v>
      </c>
      <c r="F6" s="12">
        <f>'03'!F5</f>
        <v>8356</v>
      </c>
      <c r="G6" s="13">
        <f>'03'!G5</f>
        <v>347853</v>
      </c>
      <c r="H6" s="10">
        <f>'03'!H5</f>
        <v>347853</v>
      </c>
      <c r="I6" s="13">
        <f>'03'!I5</f>
        <v>80989</v>
      </c>
      <c r="J6" s="14">
        <f>'03'!J5</f>
        <v>10720.5</v>
      </c>
      <c r="K6" s="15">
        <f>'03'!K5</f>
        <v>168161</v>
      </c>
      <c r="L6" s="10">
        <f>'03'!L5</f>
        <v>0</v>
      </c>
      <c r="M6" s="16">
        <f>'04'!M5</f>
        <v>2339790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1171</v>
      </c>
      <c r="D7" s="4">
        <f t="shared" ref="D7:M7" si="0">D5-D6</f>
        <v>-28</v>
      </c>
      <c r="E7" s="72">
        <f t="shared" si="0"/>
        <v>39</v>
      </c>
      <c r="F7" s="6">
        <f t="shared" si="0"/>
        <v>-8</v>
      </c>
      <c r="G7" s="6">
        <f t="shared" si="0"/>
        <v>-309361</v>
      </c>
      <c r="H7" s="6">
        <f t="shared" si="0"/>
        <v>-6</v>
      </c>
      <c r="I7" s="6">
        <f t="shared" si="0"/>
        <v>-152</v>
      </c>
      <c r="J7" s="6">
        <f t="shared" si="0"/>
        <v>-1.6000000000003638</v>
      </c>
      <c r="K7" s="6">
        <f t="shared" si="0"/>
        <v>-25</v>
      </c>
      <c r="L7" s="6">
        <f t="shared" si="0"/>
        <v>1724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17268</v>
      </c>
      <c r="D8" s="4">
        <f>D7+E7</f>
        <v>11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50</v>
      </c>
      <c r="D10" s="75">
        <f>B28-D8</f>
        <v>-11</v>
      </c>
      <c r="E10" s="74"/>
      <c r="F10" s="22"/>
      <c r="G10" s="22"/>
      <c r="H10" s="75">
        <f>(H9+H8)-H7</f>
        <v>6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18439</v>
      </c>
      <c r="D11" s="24">
        <f>C10+B10</f>
        <v>50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1171</v>
      </c>
      <c r="C12" s="115"/>
      <c r="D12" s="116">
        <f>B12+B13</f>
        <v>18439</v>
      </c>
      <c r="E12" s="116"/>
      <c r="I12">
        <f>D12-M11-B6</f>
        <v>18439</v>
      </c>
    </row>
    <row r="13" spans="1:18" ht="15.75" customHeight="1" thickBot="1" x14ac:dyDescent="0.4">
      <c r="A13" s="27" t="s">
        <v>49</v>
      </c>
      <c r="B13" s="115">
        <f>B8+C8</f>
        <v>17268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1930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10860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30810</v>
      </c>
      <c r="E5" s="11">
        <v>132463</v>
      </c>
      <c r="F5" s="12">
        <v>8362</v>
      </c>
      <c r="G5" s="13">
        <v>38956</v>
      </c>
      <c r="H5" s="10">
        <v>347919</v>
      </c>
      <c r="I5" s="13">
        <v>81031</v>
      </c>
      <c r="J5" s="14">
        <v>10735.7</v>
      </c>
      <c r="K5" s="15">
        <v>168398</v>
      </c>
      <c r="L5" s="10">
        <v>1729</v>
      </c>
      <c r="M5" s="16">
        <v>2340508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'04'!D5</f>
        <v>30465</v>
      </c>
      <c r="E6" s="11">
        <f>'04'!E5</f>
        <v>132498</v>
      </c>
      <c r="F6" s="12">
        <f>'04'!F5</f>
        <v>8348</v>
      </c>
      <c r="G6" s="13">
        <f>'04'!G5</f>
        <v>38492</v>
      </c>
      <c r="H6" s="10">
        <f>'04'!H5</f>
        <v>347847</v>
      </c>
      <c r="I6" s="13">
        <f>'04'!I5</f>
        <v>80837</v>
      </c>
      <c r="J6" s="14">
        <f>'04'!J5</f>
        <v>10718.9</v>
      </c>
      <c r="K6" s="15">
        <f>'04'!K5</f>
        <v>168136</v>
      </c>
      <c r="L6" s="10">
        <f>'05'!L5</f>
        <v>1729</v>
      </c>
      <c r="M6" s="16">
        <f>'05'!M5</f>
        <v>2340508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1930</v>
      </c>
      <c r="D7" s="4">
        <f t="shared" ref="D7:M7" si="0">D5-D6</f>
        <v>345</v>
      </c>
      <c r="E7" s="72">
        <f t="shared" si="0"/>
        <v>-35</v>
      </c>
      <c r="F7" s="6">
        <f t="shared" si="0"/>
        <v>14</v>
      </c>
      <c r="G7" s="6">
        <f t="shared" si="0"/>
        <v>464</v>
      </c>
      <c r="H7" s="6">
        <f t="shared" si="0"/>
        <v>72</v>
      </c>
      <c r="I7" s="6">
        <f t="shared" si="0"/>
        <v>194</v>
      </c>
      <c r="J7" s="6">
        <f t="shared" si="0"/>
        <v>16.800000000001091</v>
      </c>
      <c r="K7" s="6">
        <f t="shared" si="0"/>
        <v>262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10860</v>
      </c>
      <c r="D8" s="4">
        <f>D7+E7</f>
        <v>310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81</v>
      </c>
      <c r="D10" s="75">
        <f>B28-D8</f>
        <v>-310</v>
      </c>
      <c r="E10" s="74"/>
      <c r="F10" s="22"/>
      <c r="G10" s="22"/>
      <c r="H10" s="75">
        <f>(H9+H8)-H7</f>
        <v>-72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12790</v>
      </c>
      <c r="D11" s="24">
        <f>C10+B10</f>
        <v>81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1930</v>
      </c>
      <c r="C12" s="115"/>
      <c r="D12" s="116">
        <f>B12+B13</f>
        <v>12790</v>
      </c>
      <c r="E12" s="116"/>
      <c r="I12">
        <f>D12-M11-B6</f>
        <v>12790</v>
      </c>
    </row>
    <row r="13" spans="1:18" ht="15.75" customHeight="1" thickBot="1" x14ac:dyDescent="0.4">
      <c r="A13" s="27" t="s">
        <v>49</v>
      </c>
      <c r="B13" s="115">
        <f>B8+C8</f>
        <v>10860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2111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7760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30978</v>
      </c>
      <c r="E5" s="11">
        <v>132729</v>
      </c>
      <c r="F5" s="12">
        <v>8365</v>
      </c>
      <c r="G5" s="13">
        <v>39063</v>
      </c>
      <c r="H5" s="10">
        <v>347937</v>
      </c>
      <c r="I5" s="13">
        <v>81060</v>
      </c>
      <c r="J5" s="14">
        <v>10739.3</v>
      </c>
      <c r="K5" s="15">
        <v>168455</v>
      </c>
      <c r="L5" s="10">
        <v>1729</v>
      </c>
      <c r="M5" s="16">
        <v>2340508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'05'!D5</f>
        <v>30810</v>
      </c>
      <c r="E6" s="11">
        <f>'05'!E5</f>
        <v>132463</v>
      </c>
      <c r="F6" s="12">
        <f>'05'!F5</f>
        <v>8362</v>
      </c>
      <c r="G6" s="13">
        <f>'05'!G5</f>
        <v>38956</v>
      </c>
      <c r="H6" s="10">
        <f>'05'!H5</f>
        <v>347919</v>
      </c>
      <c r="I6" s="13">
        <f>'05'!I5</f>
        <v>81031</v>
      </c>
      <c r="J6" s="14">
        <f>'05'!J5</f>
        <v>10735.7</v>
      </c>
      <c r="K6" s="15">
        <f>'05'!K5</f>
        <v>168398</v>
      </c>
      <c r="L6" s="10">
        <f>'05'!L5</f>
        <v>1729</v>
      </c>
      <c r="M6" s="16">
        <f>'05'!M5</f>
        <v>2340508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2111</v>
      </c>
      <c r="D7" s="4">
        <f t="shared" ref="D7:M7" si="0">D5-D6</f>
        <v>168</v>
      </c>
      <c r="E7" s="72">
        <f t="shared" si="0"/>
        <v>266</v>
      </c>
      <c r="F7" s="6">
        <f t="shared" si="0"/>
        <v>3</v>
      </c>
      <c r="G7" s="6">
        <f t="shared" si="0"/>
        <v>107</v>
      </c>
      <c r="H7" s="6">
        <f t="shared" si="0"/>
        <v>18</v>
      </c>
      <c r="I7" s="6">
        <f t="shared" si="0"/>
        <v>29</v>
      </c>
      <c r="J7" s="6">
        <f t="shared" si="0"/>
        <v>3.5999999999985448</v>
      </c>
      <c r="K7" s="6">
        <f t="shared" si="0"/>
        <v>57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7760</v>
      </c>
      <c r="D8" s="4">
        <f>D7+E7</f>
        <v>434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76</v>
      </c>
      <c r="D10" s="75">
        <f>B28-D8</f>
        <v>-434</v>
      </c>
      <c r="E10" s="74"/>
      <c r="F10" s="22"/>
      <c r="G10" s="22"/>
      <c r="H10" s="75">
        <f>(H9+H8)-H7</f>
        <v>-18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9871</v>
      </c>
      <c r="D11" s="24">
        <f>C10+B10</f>
        <v>76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2111</v>
      </c>
      <c r="C12" s="115"/>
      <c r="D12" s="116">
        <f>B12+B13</f>
        <v>9871</v>
      </c>
      <c r="E12" s="116"/>
      <c r="I12">
        <f>D12-M11-B6</f>
        <v>9871</v>
      </c>
    </row>
    <row r="13" spans="1:18" ht="15.75" customHeight="1" thickBot="1" x14ac:dyDescent="0.4">
      <c r="A13" s="27" t="s">
        <v>49</v>
      </c>
      <c r="B13" s="115">
        <f>B8+C8</f>
        <v>7760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2025-05-28T09:02:10Z</dcterms:modified>
</cp:coreProperties>
</file>