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 activeTab="2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M6" i="240"/>
  <c r="L6" i="240"/>
  <c r="M6" i="239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l="1"/>
  <c r="B6" i="42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M10" i="257" s="1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B13" i="254" s="1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D8" i="256" l="1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B13" i="232" s="1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M10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D8" i="235" l="1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5" l="1"/>
  <c r="I12" i="235" s="1"/>
  <c r="D12" i="234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<sst xmlns="http://schemas.openxmlformats.org/spreadsheetml/2006/main" count="3071" uniqueCount="73">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</sst>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11" sqref="A11:D32"/>
    </sheetView>
  </sheetViews>
  <sheetFormatPr defaultColWidth="9.21875" defaultRowHeight="11.25" customHeight="1" x14ac:dyDescent="0.35"/>
  <cols>
    <col min="1" max="1" width="22.77734375" style="78" customWidth="1"/>
    <col min="2" max="2" width="16.77734375" style="79" customWidth="1"/>
    <col min="3" max="3" width="15.21875" style="79" customWidth="1"/>
    <col min="4" max="4" width="32.44140625" style="78" customWidth="1"/>
    <col min="5" max="5" width="12.77734375" style="78" customWidth="1"/>
    <col min="6" max="6" width="11.88671875" style="78" customWidth="1"/>
    <col min="7" max="16384" width="9.21875" style="78"/>
  </cols>
  <sheetData>
    <row r="1" spans="1:7" ht="17.25" customHeight="1" x14ac:dyDescent="0.35">
      <c r="A1" s="98" t="s">
        <v>55</v>
      </c>
      <c r="B1" s="96">
        <f>'01'!C2+'02'!C2+'03'!C2+'04'!C2+'05'!C2+'06'!C2+'07'!C2+'08'!C2+'09'!C2+'10'!C2+'11'!C2+'12'!C2+'13'!C2+'14'!C2+'15'!C2+'16'!C2+'17'!C2+'18'!C2+'19'!C2+'20'!C2+'21'!C2+'22'!C2+'23'!C2+'24'!C2+'25'!C2+'26'!C2+'27'!C2+'28'!C2+'29'!C2+'30'!C2+'31'!C2</f>
        <v>92977</v>
      </c>
    </row>
    <row r="2" spans="1:7" ht="17.25" customHeight="1" x14ac:dyDescent="0.35">
      <c r="A2" s="99" t="s">
        <v>56</v>
      </c>
      <c r="B2" s="97">
        <f>'01'!C3+'02'!C3+'03'!C3+'04'!C3+'05'!C3+'06'!C3+'07'!C3+'08'!C3+'09'!C3+'10'!C3+'11'!C3+'12'!C3+'13'!C3+'14'!C3+'15'!C3+'16'!C3+'17'!C3+'18'!C3+'19'!C3+'20'!C3+'21'!C3+'22'!C3+'23'!C3+'24'!C3+'25'!C3+'26'!C3+'27'!C3+'28'!C3+'29'!C3+'30'!C3+'31'!C3</f>
        <v>320505</v>
      </c>
    </row>
    <row r="3" spans="1:7" ht="17.25" customHeight="1" x14ac:dyDescent="0.35">
      <c r="A3" s="99" t="s">
        <v>57</v>
      </c>
      <c r="B3" s="97">
        <f>'01'!B2+'02'!B2+'03'!B2+'04'!B2+'05'!B2+'06'!B2+'07'!B2+'08'!B2+'09'!B2+'10'!B2+'11'!B2+'12'!B2+'13'!B2+'14'!B2+'15'!B2+'16'!B2+'17'!B2+'18'!B2+'19'!B2+'20'!B2+'21'!B2+'22'!B2+'23'!B2+'24'!B2+'25'!B2+'26'!B2+'27'!B2+'28'!B2+'29'!B2+'30'!B2+'31'!B2</f>
        <v>90</v>
      </c>
      <c r="G3" s="80"/>
    </row>
    <row r="4" spans="1:7" ht="17.25" customHeight="1" x14ac:dyDescent="0.35">
      <c r="A4" s="99" t="s">
        <v>58</v>
      </c>
      <c r="B4" s="97">
        <f>'01'!B3+'02'!B3+'03'!B3+'04'!B3+'05'!B3+'06'!B3+'07'!B3+'08'!B3+'09'!B3+'10'!B3+'11'!B3+'12'!B3+'13'!B3+'14'!B3+'15'!B3+'16'!B3+'17'!B3+'18'!B3+'19'!B3+'20'!B3+'21'!B3+'22'!B3+'23'!B3+'24'!B3+'25'!B3+'26'!B3+'27'!B3+'28'!B3+'29'!B3+'30'!B3+'31'!B3</f>
        <v>47636</v>
      </c>
      <c r="D4" s="81"/>
      <c r="E4" s="81"/>
    </row>
    <row r="5" spans="1:7" ht="17.25" customHeight="1" x14ac:dyDescent="0.35">
      <c r="A5" s="100" t="s">
        <v>59</v>
      </c>
      <c r="B5" s="97"/>
    </row>
    <row r="6" spans="1:7" ht="17.25" customHeight="1" thickBot="1" x14ac:dyDescent="0.4">
      <c r="A6" s="101" t="s">
        <v>60</v>
      </c>
      <c r="B6" s="102">
        <f>SUM(B1:B5)</f>
        <v>461208</v>
      </c>
    </row>
    <row r="7" spans="1:7" ht="17.25" customHeight="1" thickBot="1" x14ac:dyDescent="0.4"/>
    <row r="8" spans="1:7" ht="72.75" customHeight="1" thickBot="1" x14ac:dyDescent="0.4">
      <c r="A8" s="103" t="s">
        <v>65</v>
      </c>
      <c r="B8" s="112"/>
      <c r="C8" s="112"/>
      <c r="D8" s="113"/>
      <c r="F8" s="78">
        <v>46350</v>
      </c>
    </row>
    <row r="9" spans="1:7" ht="38.25" customHeight="1" thickBot="1" x14ac:dyDescent="0.4">
      <c r="A9" s="78" t="s">
        <v>61</v>
      </c>
      <c r="B9" s="114"/>
      <c r="C9" s="114"/>
      <c r="D9" s="114"/>
    </row>
    <row r="10" spans="1:7" ht="17.25" customHeight="1" x14ac:dyDescent="0.35">
      <c r="A10" s="89" t="s">
        <v>50</v>
      </c>
      <c r="B10" s="90" t="s">
        <v>62</v>
      </c>
      <c r="C10" s="90" t="s">
        <v>63</v>
      </c>
      <c r="D10" s="91" t="s">
        <v>51</v>
      </c>
    </row>
    <row r="11" spans="1:7" ht="17.25" customHeight="1" x14ac:dyDescent="0.35">
      <c r="A11" s="92"/>
      <c r="B11" s="82"/>
      <c r="C11" s="83"/>
      <c r="D11" s="88"/>
    </row>
    <row r="12" spans="1:7" ht="17.25" customHeight="1" x14ac:dyDescent="0.35">
      <c r="A12" s="92"/>
      <c r="B12" s="84"/>
      <c r="C12" s="84"/>
      <c r="D12" s="93"/>
    </row>
    <row r="13" spans="1:7" ht="17.25" customHeight="1" x14ac:dyDescent="0.35">
      <c r="A13" s="92"/>
      <c r="B13" s="84"/>
      <c r="C13" s="84"/>
      <c r="D13" s="93"/>
    </row>
    <row r="14" spans="1:7" ht="17.25" customHeight="1" x14ac:dyDescent="0.35">
      <c r="A14" s="92"/>
      <c r="B14" s="104"/>
      <c r="C14" s="84"/>
      <c r="D14" s="93"/>
    </row>
    <row r="15" spans="1:7" ht="17.25" customHeight="1" x14ac:dyDescent="0.35">
      <c r="A15" s="92"/>
      <c r="B15" s="104"/>
      <c r="C15" s="84"/>
      <c r="D15" s="93"/>
    </row>
    <row r="16" spans="1:7" ht="17.25" customHeight="1" x14ac:dyDescent="0.35">
      <c r="A16" s="92"/>
      <c r="B16" s="104"/>
      <c r="C16" s="84"/>
      <c r="D16" s="93"/>
      <c r="F16" s="105">
        <f>B14+B15+B16+B17+B19</f>
        <v>0</v>
      </c>
    </row>
    <row r="17" spans="1:4" ht="17.25" customHeight="1" x14ac:dyDescent="0.35">
      <c r="A17" s="92"/>
      <c r="B17" s="104"/>
      <c r="C17" s="84"/>
      <c r="D17" s="93"/>
    </row>
    <row r="18" spans="1:4" ht="17.25" customHeight="1" x14ac:dyDescent="0.35">
      <c r="A18" s="92"/>
      <c r="B18" s="84"/>
      <c r="C18" s="84"/>
      <c r="D18" s="93"/>
    </row>
    <row r="19" spans="1:4" ht="17.25" customHeight="1" x14ac:dyDescent="0.35">
      <c r="A19" s="92"/>
      <c r="B19" s="104"/>
      <c r="C19" s="84"/>
      <c r="D19" s="93"/>
    </row>
    <row r="20" spans="1:4" ht="17.25" customHeight="1" x14ac:dyDescent="0.35">
      <c r="A20" s="92"/>
      <c r="B20" s="84"/>
      <c r="C20" s="84"/>
      <c r="D20" s="93"/>
    </row>
    <row r="21" spans="1:4" ht="17.25" customHeight="1" x14ac:dyDescent="0.35">
      <c r="A21" s="92"/>
      <c r="B21" s="84"/>
      <c r="C21" s="84"/>
      <c r="D21" s="93"/>
    </row>
    <row r="22" spans="1:4" ht="17.25" customHeight="1" x14ac:dyDescent="0.35">
      <c r="A22" s="92"/>
      <c r="B22" s="84"/>
      <c r="C22" s="84"/>
      <c r="D22" s="93"/>
    </row>
    <row r="23" spans="1:4" ht="17.25" customHeight="1" x14ac:dyDescent="0.35">
      <c r="A23" s="92"/>
      <c r="B23" s="84"/>
      <c r="C23" s="84"/>
      <c r="D23" s="93"/>
    </row>
    <row r="24" spans="1:4" ht="17.25" customHeight="1" x14ac:dyDescent="0.35">
      <c r="A24" s="92"/>
      <c r="B24" s="84"/>
      <c r="C24" s="84"/>
      <c r="D24" s="93"/>
    </row>
    <row r="25" spans="1:4" ht="17.25" customHeight="1" x14ac:dyDescent="0.35">
      <c r="A25" s="92"/>
      <c r="B25" s="108"/>
      <c r="C25" s="82"/>
      <c r="D25" s="88"/>
    </row>
    <row r="26" spans="1:4" ht="17.25" customHeight="1" x14ac:dyDescent="0.35">
      <c r="A26" s="92"/>
      <c r="B26" s="108"/>
      <c r="C26" s="82"/>
      <c r="D26" s="88"/>
    </row>
    <row r="27" spans="1:4" ht="17.25" customHeight="1" x14ac:dyDescent="0.35">
      <c r="A27" s="92"/>
      <c r="B27" s="82"/>
      <c r="C27" s="82"/>
      <c r="D27" s="88"/>
    </row>
    <row r="28" spans="1:4" ht="17.25" customHeight="1" x14ac:dyDescent="0.35">
      <c r="A28" s="92"/>
      <c r="B28" s="82"/>
      <c r="C28" s="82"/>
      <c r="D28" s="88"/>
    </row>
    <row r="29" spans="1:4" ht="17.25" customHeight="1" x14ac:dyDescent="0.35">
      <c r="A29" s="92"/>
      <c r="B29" s="82"/>
      <c r="C29" s="82"/>
      <c r="D29" s="88"/>
    </row>
    <row r="30" spans="1:4" ht="15.45" customHeight="1" x14ac:dyDescent="0.35">
      <c r="A30" s="92"/>
      <c r="B30" s="82"/>
      <c r="C30" s="82"/>
      <c r="D30" s="88"/>
    </row>
    <row r="31" spans="1:4" ht="15.45" customHeight="1" x14ac:dyDescent="0.35">
      <c r="A31" s="106"/>
      <c r="B31" s="107"/>
      <c r="C31" s="85"/>
      <c r="D31" s="88"/>
    </row>
    <row r="32" spans="1:4" ht="17.25" customHeight="1" thickBot="1" x14ac:dyDescent="0.4">
      <c r="A32" s="106"/>
      <c r="B32" s="107"/>
      <c r="C32" s="85"/>
      <c r="D32" s="88"/>
    </row>
    <row r="33" spans="1:4" ht="17.25" customHeight="1" thickBot="1" x14ac:dyDescent="0.4">
      <c r="A33" s="86" t="s">
        <v>24</v>
      </c>
      <c r="B33" s="87">
        <f>SUM(B11:B32)</f>
        <v>0</v>
      </c>
      <c r="C33" s="87">
        <f>SUM(C11:C32)</f>
        <v>0</v>
      </c>
      <c r="D33" s="94"/>
    </row>
    <row r="34" spans="1:4" ht="17.25" customHeight="1" thickBot="1" x14ac:dyDescent="0.4">
      <c r="A34" s="95" t="s">
        <v>64</v>
      </c>
      <c r="B34" s="109">
        <f>C33-B33</f>
        <v>0</v>
      </c>
      <c r="C34" s="110"/>
      <c r="D34" s="111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C2-2490</f>
        <v>-1282</v>
      </c>
    </row>
    <row r="2" spans="1:18" ht="15.75" customHeight="1" thickBot="1" x14ac:dyDescent="0.4">
      <c r="A2" s="1" t="s">
        <v>0</v>
      </c>
      <c r="B2" s="65"/>
      <c r="C2" s="62">
        <v>1208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6215</v>
      </c>
      <c r="C3" s="63"/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'06'!D5</f>
        <v>0</v>
      </c>
      <c r="E6" s="11">
        <f>'06'!E5</f>
        <v>0</v>
      </c>
      <c r="F6" s="12">
        <f>'06'!F5</f>
        <v>0</v>
      </c>
      <c r="G6" s="13">
        <f>'06'!G5</f>
        <v>0</v>
      </c>
      <c r="H6" s="10">
        <f>'06'!H5</f>
        <v>0</v>
      </c>
      <c r="I6" s="13">
        <f>'06'!I5</f>
        <v>0</v>
      </c>
      <c r="J6" s="14">
        <f>'06'!J5</f>
        <v>0</v>
      </c>
      <c r="K6" s="15">
        <f>'06'!K5</f>
        <v>0</v>
      </c>
      <c r="L6" s="10">
        <f>'06'!L5</f>
        <v>0</v>
      </c>
      <c r="M6" s="16">
        <f>'06'!M5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1208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6215</v>
      </c>
      <c r="C8" s="63">
        <f>C3-C5</f>
        <v>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28</v>
      </c>
      <c r="C10" s="63">
        <v>12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6215</v>
      </c>
      <c r="C11" s="64">
        <f>C7+C8</f>
        <v>1208</v>
      </c>
      <c r="D11" s="24">
        <f>C10+B10</f>
        <v>40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1208</v>
      </c>
      <c r="C12" s="115"/>
      <c r="D12" s="116">
        <f>B12+B13</f>
        <v>7423</v>
      </c>
      <c r="E12" s="116"/>
      <c r="I12">
        <f>D12-M11-B6</f>
        <v>7423</v>
      </c>
    </row>
    <row r="13" spans="1:18" ht="15.75" customHeight="1" thickBot="1" x14ac:dyDescent="0.4">
      <c r="A13" s="27" t="s">
        <v>49</v>
      </c>
      <c r="B13" s="115">
        <f>B8+C8</f>
        <v>6215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1535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5708</v>
      </c>
      <c r="C3" s="63">
        <v>49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'07'!D5</f>
        <v>0</v>
      </c>
      <c r="E6" s="11">
        <f>'07'!E5</f>
        <v>0</v>
      </c>
      <c r="F6" s="12">
        <f>'07'!F5</f>
        <v>0</v>
      </c>
      <c r="G6" s="13">
        <f>'07'!G5</f>
        <v>0</v>
      </c>
      <c r="H6" s="10">
        <f>'07'!H5</f>
        <v>0</v>
      </c>
      <c r="I6" s="13">
        <f>'07'!I5</f>
        <v>0</v>
      </c>
      <c r="J6" s="14">
        <f>'07'!J5</f>
        <v>0</v>
      </c>
      <c r="K6" s="15">
        <f>'07'!K5</f>
        <v>0</v>
      </c>
      <c r="L6" s="10">
        <f>'07'!L5</f>
        <v>0</v>
      </c>
      <c r="M6" s="16">
        <f>'07'!M5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1535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5708</v>
      </c>
      <c r="C8" s="63">
        <f>C3-C5</f>
        <v>49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42</v>
      </c>
      <c r="C10" s="63">
        <v>12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5708</v>
      </c>
      <c r="C11" s="64">
        <f>C7+C8</f>
        <v>1584</v>
      </c>
      <c r="D11" s="24">
        <f>C10+B10</f>
        <v>54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1535</v>
      </c>
      <c r="C12" s="115"/>
      <c r="D12" s="116">
        <f>B12+B13</f>
        <v>7292</v>
      </c>
      <c r="E12" s="116"/>
      <c r="I12">
        <f>D12-M11-B6</f>
        <v>7292</v>
      </c>
    </row>
    <row r="13" spans="1:18" ht="15.75" customHeight="1" thickBot="1" x14ac:dyDescent="0.4">
      <c r="A13" s="27" t="s">
        <v>49</v>
      </c>
      <c r="B13" s="115">
        <f>B8+C8</f>
        <v>5757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1663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14075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'08'!D5</f>
        <v>0</v>
      </c>
      <c r="E6" s="11">
        <f>'08'!E5</f>
        <v>0</v>
      </c>
      <c r="F6" s="12">
        <f>'08'!F5</f>
        <v>0</v>
      </c>
      <c r="G6" s="13">
        <f>'08'!G5</f>
        <v>0</v>
      </c>
      <c r="H6" s="10">
        <f>'08'!H5</f>
        <v>0</v>
      </c>
      <c r="I6" s="13">
        <f>'08'!I5</f>
        <v>0</v>
      </c>
      <c r="J6" s="14">
        <f>'08'!J5</f>
        <v>0</v>
      </c>
      <c r="K6" s="15">
        <f>'08'!K5</f>
        <v>0</v>
      </c>
      <c r="L6" s="10">
        <f>'08'!L5</f>
        <v>0</v>
      </c>
      <c r="M6" s="16">
        <f>'08'!M5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1663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14075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107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15738</v>
      </c>
      <c r="D11" s="24">
        <f>C10+B10</f>
        <v>107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1663</v>
      </c>
      <c r="C12" s="115"/>
      <c r="D12" s="116">
        <f>B12+B13</f>
        <v>15738</v>
      </c>
      <c r="E12" s="116"/>
      <c r="I12">
        <f>D12-M11-B6</f>
        <v>15738</v>
      </c>
    </row>
    <row r="13" spans="1:18" ht="15.75" customHeight="1" thickBot="1" x14ac:dyDescent="0.4">
      <c r="A13" s="27" t="s">
        <v>49</v>
      </c>
      <c r="B13" s="115">
        <f>B8+C8</f>
        <v>14075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1400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11428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'09'!D5</f>
        <v>0</v>
      </c>
      <c r="E6" s="11">
        <f>'09'!E5</f>
        <v>0</v>
      </c>
      <c r="F6" s="12">
        <f>'09'!F5</f>
        <v>0</v>
      </c>
      <c r="G6" s="13">
        <f>'09'!G5</f>
        <v>0</v>
      </c>
      <c r="H6" s="10">
        <f>'09'!H5</f>
        <v>0</v>
      </c>
      <c r="I6" s="13">
        <f>'09'!I5</f>
        <v>0</v>
      </c>
      <c r="J6" s="14">
        <f>'09'!J5</f>
        <v>0</v>
      </c>
      <c r="K6" s="15">
        <f>'09'!K5</f>
        <v>0</v>
      </c>
      <c r="L6" s="10">
        <f>'09'!L5</f>
        <v>0</v>
      </c>
      <c r="M6" s="16">
        <f>'09'!M5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1400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11428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81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12828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1400</v>
      </c>
      <c r="C12" s="115"/>
      <c r="D12" s="116">
        <f>B12+B13</f>
        <v>12828</v>
      </c>
      <c r="E12" s="116"/>
      <c r="I12">
        <f>D12-M11-B6</f>
        <v>12828</v>
      </c>
    </row>
    <row r="13" spans="1:18" ht="15.75" customHeight="1" thickBot="1" x14ac:dyDescent="0.4">
      <c r="A13" s="27" t="s">
        <v>49</v>
      </c>
      <c r="B13" s="115">
        <f>B8+C8</f>
        <v>11428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6462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1257</v>
      </c>
      <c r="C3" s="63">
        <v>15180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'10'!D5</f>
        <v>0</v>
      </c>
      <c r="E6" s="11">
        <f>'10'!E5</f>
        <v>0</v>
      </c>
      <c r="F6" s="12">
        <f>'10'!F5</f>
        <v>0</v>
      </c>
      <c r="G6" s="13">
        <f>'10'!G5</f>
        <v>0</v>
      </c>
      <c r="H6" s="10">
        <f>'10'!H5</f>
        <v>0</v>
      </c>
      <c r="I6" s="13">
        <f>'10'!I5</f>
        <v>0</v>
      </c>
      <c r="J6" s="14">
        <f>'10'!J5</f>
        <v>0</v>
      </c>
      <c r="K6" s="15">
        <f>'10'!K5</f>
        <v>0</v>
      </c>
      <c r="L6" s="10">
        <f>'10'!L5</f>
        <v>0</v>
      </c>
      <c r="M6" s="16">
        <f>'10'!M5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6462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1257</v>
      </c>
      <c r="C8" s="63">
        <f>C3-C5</f>
        <v>15180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9</v>
      </c>
      <c r="C10" s="63">
        <v>55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1257</v>
      </c>
      <c r="C11" s="64">
        <f>C7+C8</f>
        <v>21642</v>
      </c>
      <c r="D11" s="24">
        <f>C10+B10</f>
        <v>64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6462</v>
      </c>
      <c r="C12" s="115"/>
      <c r="D12" s="116">
        <f>B12+B13</f>
        <v>22899</v>
      </c>
      <c r="E12" s="116"/>
      <c r="I12">
        <f>D12-M11-B6</f>
        <v>22899</v>
      </c>
    </row>
    <row r="13" spans="1:18" ht="15.75" customHeight="1" thickBot="1" x14ac:dyDescent="0.4">
      <c r="A13" s="27" t="s">
        <v>49</v>
      </c>
      <c r="B13" s="115">
        <f>B8+C8</f>
        <v>16437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1859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10865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11384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'11'!D5</f>
        <v>0</v>
      </c>
      <c r="E6" s="11">
        <f>'11'!E5</f>
        <v>0</v>
      </c>
      <c r="F6" s="12">
        <f>'11'!F5</f>
        <v>0</v>
      </c>
      <c r="G6" s="13">
        <f>'11'!G5</f>
        <v>0</v>
      </c>
      <c r="H6" s="10">
        <f>'11'!H5</f>
        <v>0</v>
      </c>
      <c r="I6" s="13">
        <f>'11'!I5</f>
        <v>0</v>
      </c>
      <c r="J6" s="14">
        <f>'11'!J5</f>
        <v>0</v>
      </c>
      <c r="K6" s="15">
        <f>'11'!K5</f>
        <v>0</v>
      </c>
      <c r="L6" s="10">
        <f>'11'!L5</f>
        <v>0</v>
      </c>
      <c r="M6" s="16">
        <f>'12'!M5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1859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10865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73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12724</v>
      </c>
      <c r="D11" s="24">
        <f>C10+B10</f>
        <v>73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1859</v>
      </c>
      <c r="C12" s="115"/>
      <c r="D12" s="116">
        <f>B12+B13</f>
        <v>12724</v>
      </c>
      <c r="E12" s="116"/>
      <c r="I12">
        <f>D12-M11-B6</f>
        <v>12724</v>
      </c>
    </row>
    <row r="13" spans="1:18" ht="15.75" customHeight="1" thickBot="1" x14ac:dyDescent="0.4">
      <c r="A13" s="27" t="s">
        <v>49</v>
      </c>
      <c r="B13" s="115">
        <f>B8+C8</f>
        <v>10865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5545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19856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15070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'12'!D5</f>
        <v>0</v>
      </c>
      <c r="E6" s="11">
        <f>'12'!E5</f>
        <v>0</v>
      </c>
      <c r="F6" s="12">
        <f>'12'!F5</f>
        <v>0</v>
      </c>
      <c r="G6" s="13">
        <f>'12'!G5</f>
        <v>0</v>
      </c>
      <c r="H6" s="10">
        <f>'12'!H5</f>
        <v>0</v>
      </c>
      <c r="I6" s="13">
        <f>'12'!I5</f>
        <v>0</v>
      </c>
      <c r="J6" s="14">
        <f>'12'!J5</f>
        <v>0</v>
      </c>
      <c r="K6" s="15">
        <f>'12'!K5</f>
        <v>0</v>
      </c>
      <c r="L6" s="10">
        <f>'12'!L5</f>
        <v>0</v>
      </c>
      <c r="M6" s="16">
        <f>'12'!M5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5545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19856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72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25401</v>
      </c>
      <c r="D11" s="24">
        <f>C10+B10</f>
        <v>72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5545</v>
      </c>
      <c r="C12" s="115"/>
      <c r="D12" s="116">
        <f>B12+B13</f>
        <v>25401</v>
      </c>
      <c r="E12" s="116"/>
      <c r="I12">
        <f>D12-M11-B6</f>
        <v>25401</v>
      </c>
    </row>
    <row r="13" spans="1:18" ht="15.75" customHeight="1" thickBot="1" x14ac:dyDescent="0.4">
      <c r="A13" s="27" t="s">
        <v>49</v>
      </c>
      <c r="B13" s="115">
        <f>B8+C8</f>
        <v>19856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433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  <c r="Q2">
        <v>18613</v>
      </c>
    </row>
    <row r="3" spans="1:18" ht="20.25" customHeight="1" x14ac:dyDescent="0.35">
      <c r="A3" s="1" t="s">
        <v>2</v>
      </c>
      <c r="B3" s="66">
        <v>6960</v>
      </c>
      <c r="C3" s="63">
        <v>623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9958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/>
      <c r="E6" s="11"/>
      <c r="F6" s="12"/>
      <c r="G6" s="13"/>
      <c r="H6" s="10"/>
      <c r="I6" s="13"/>
      <c r="J6" s="14"/>
      <c r="K6" s="15"/>
      <c r="L6" s="10"/>
      <c r="M6" s="16"/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433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6960</v>
      </c>
      <c r="C8" s="63">
        <f>C3-C5</f>
        <v>623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42</v>
      </c>
      <c r="C10" s="63">
        <v>16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6960</v>
      </c>
      <c r="C11" s="64">
        <f>C7+C8</f>
        <v>1056</v>
      </c>
      <c r="D11" s="24">
        <f>C10+B10</f>
        <v>58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433</v>
      </c>
      <c r="C12" s="115"/>
      <c r="D12" s="116">
        <f>B12+B13</f>
        <v>8016</v>
      </c>
      <c r="E12" s="116"/>
      <c r="I12">
        <f>D12-M11-B6</f>
        <v>8016</v>
      </c>
    </row>
    <row r="13" spans="1:18" ht="15.75" customHeight="1" thickBot="1" x14ac:dyDescent="0.4">
      <c r="A13" s="27" t="s">
        <v>49</v>
      </c>
      <c r="B13" s="115">
        <f>B8+C8</f>
        <v>7583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762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7253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10287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'14'!D5</f>
        <v>0</v>
      </c>
      <c r="E6" s="11">
        <f>'14'!E5</f>
        <v>0</v>
      </c>
      <c r="F6" s="12">
        <f>'14'!F5</f>
        <v>0</v>
      </c>
      <c r="G6" s="13">
        <f>'14'!G5</f>
        <v>0</v>
      </c>
      <c r="H6" s="10">
        <f>'14'!H5</f>
        <v>0</v>
      </c>
      <c r="I6" s="13">
        <f>'14'!I5</f>
        <v>0</v>
      </c>
      <c r="J6" s="14">
        <f>'14'!J5</f>
        <v>0</v>
      </c>
      <c r="K6" s="15">
        <f>'14'!K5</f>
        <v>0</v>
      </c>
      <c r="L6" s="10">
        <f>'14'!L5</f>
        <v>0</v>
      </c>
      <c r="M6" s="16">
        <f>'14'!M5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762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7253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62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8015</v>
      </c>
      <c r="D11" s="24">
        <f>C10+B10</f>
        <v>62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762</v>
      </c>
      <c r="C12" s="115"/>
      <c r="D12" s="116">
        <f>B12+B13</f>
        <v>8015</v>
      </c>
      <c r="E12" s="116"/>
      <c r="I12">
        <f>D12-M11-B6</f>
        <v>8015</v>
      </c>
    </row>
    <row r="13" spans="1:18" ht="15.75" customHeight="1" thickBot="1" x14ac:dyDescent="0.4">
      <c r="A13" s="27" t="s">
        <v>49</v>
      </c>
      <c r="B13" s="115">
        <f>B8+C8</f>
        <v>7253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1009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11888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10534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'14'!D5</f>
        <v>0</v>
      </c>
      <c r="E6" s="11">
        <f>'14'!E5</f>
        <v>0</v>
      </c>
      <c r="F6" s="12">
        <f>'14'!F5</f>
        <v>0</v>
      </c>
      <c r="G6" s="13">
        <f>'14'!G5</f>
        <v>0</v>
      </c>
      <c r="H6" s="10">
        <f>'14'!H5</f>
        <v>0</v>
      </c>
      <c r="I6" s="13">
        <f>'14'!I5</f>
        <v>0</v>
      </c>
      <c r="J6" s="14">
        <f>'14'!J5</f>
        <v>0</v>
      </c>
      <c r="K6" s="15">
        <f>'14'!K5</f>
        <v>0</v>
      </c>
      <c r="L6" s="10">
        <f>'15'!L5</f>
        <v>0</v>
      </c>
      <c r="M6" s="16">
        <f>'15'!M5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1009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11888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94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12897</v>
      </c>
      <c r="D11" s="24">
        <f>C10+B10</f>
        <v>94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1009</v>
      </c>
      <c r="C12" s="115"/>
      <c r="D12" s="116">
        <f>B12+B13</f>
        <v>12897</v>
      </c>
      <c r="E12" s="116"/>
      <c r="I12">
        <f>D12-M11-B6</f>
        <v>12897</v>
      </c>
    </row>
    <row r="13" spans="1:18" ht="15.75" customHeight="1" thickBot="1" x14ac:dyDescent="0.4">
      <c r="A13" s="27" t="s">
        <v>49</v>
      </c>
      <c r="B13" s="115">
        <f>B8+C8</f>
        <v>11888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4" sqref="C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5154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16383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C2+'11'!C2+'10'!C2+'09'!C2</f>
        <v>14679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'16'!D5</f>
        <v>0</v>
      </c>
      <c r="E6" s="11">
        <f>'16'!E5</f>
        <v>0</v>
      </c>
      <c r="F6" s="12">
        <f>'16'!F5</f>
        <v>0</v>
      </c>
      <c r="G6" s="13">
        <f>'16'!G5</f>
        <v>0</v>
      </c>
      <c r="H6" s="10">
        <f>'16'!H5</f>
        <v>0</v>
      </c>
      <c r="I6" s="13">
        <f>'16'!I5</f>
        <v>0</v>
      </c>
      <c r="J6" s="14">
        <f>'16'!J5</f>
        <v>0</v>
      </c>
      <c r="K6" s="15">
        <f>'16'!K5</f>
        <v>0</v>
      </c>
      <c r="L6" s="10">
        <f>'16'!L5</f>
        <v>0</v>
      </c>
      <c r="M6" s="16">
        <f>'16'!M5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5154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16383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75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21537</v>
      </c>
      <c r="D11" s="24">
        <f>C10+B10</f>
        <v>75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5154</v>
      </c>
      <c r="C12" s="115"/>
      <c r="D12" s="116">
        <f>B12+B13</f>
        <v>21537</v>
      </c>
      <c r="E12" s="116"/>
      <c r="I12">
        <f>D12-M11-B6</f>
        <v>21537</v>
      </c>
    </row>
    <row r="13" spans="1:18" ht="15.75" customHeight="1" thickBot="1" x14ac:dyDescent="0.4">
      <c r="A13" s="27" t="s">
        <v>49</v>
      </c>
      <c r="B13" s="115">
        <f>B8+C8</f>
        <v>16383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0" sqref="B10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4679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11392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19372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 t="s">
        <v>67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'17'!D5</f>
        <v>0</v>
      </c>
      <c r="E6" s="11">
        <f>'17'!E5</f>
        <v>0</v>
      </c>
      <c r="F6" s="12">
        <f>'17'!F5</f>
        <v>0</v>
      </c>
      <c r="G6" s="13">
        <f>'17'!G5</f>
        <v>0</v>
      </c>
      <c r="H6" s="10">
        <f>'17'!H5</f>
        <v>0</v>
      </c>
      <c r="I6" s="13">
        <f>'17'!I5</f>
        <v>0</v>
      </c>
      <c r="J6" s="14">
        <f>'17'!J5</f>
        <v>0</v>
      </c>
      <c r="K6" s="15">
        <f>'17'!K5</f>
        <v>0</v>
      </c>
      <c r="L6" s="10">
        <f>'17'!L5</f>
        <v>0</v>
      </c>
      <c r="M6" s="16">
        <f>'17'!M5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4679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11392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75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16071</v>
      </c>
      <c r="D11" s="24">
        <f>C10+B10</f>
        <v>75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4679</v>
      </c>
      <c r="C12" s="115"/>
      <c r="D12" s="116">
        <f>B12+B13</f>
        <v>16071</v>
      </c>
      <c r="E12" s="116"/>
      <c r="I12">
        <f>D12-M11-B6</f>
        <v>16071</v>
      </c>
    </row>
    <row r="13" spans="1:18" ht="15.75" customHeight="1" thickBot="1" x14ac:dyDescent="0.4">
      <c r="A13" s="27" t="s">
        <v>49</v>
      </c>
      <c r="B13" s="115">
        <f>B8+C8</f>
        <v>11392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3069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13969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19372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'18'!D5</f>
        <v>0</v>
      </c>
      <c r="E6" s="11">
        <f>'18'!E5</f>
        <v>0</v>
      </c>
      <c r="F6" s="12">
        <f>'18'!F5</f>
        <v>0</v>
      </c>
      <c r="G6" s="13">
        <f>'18'!G5</f>
        <v>0</v>
      </c>
      <c r="H6" s="10">
        <f>'18'!H5</f>
        <v>0</v>
      </c>
      <c r="I6" s="13">
        <f>'18'!I5</f>
        <v>0</v>
      </c>
      <c r="J6" s="14">
        <f>'18'!J5</f>
        <v>0</v>
      </c>
      <c r="K6" s="15">
        <f>'18'!K5</f>
        <v>0</v>
      </c>
      <c r="L6" s="10">
        <f>'18'!L5</f>
        <v>0</v>
      </c>
      <c r="M6" s="16">
        <f>'18'!M5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3069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13969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67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17038</v>
      </c>
      <c r="D11" s="24">
        <f>C10+B10</f>
        <v>67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3069</v>
      </c>
      <c r="C12" s="115"/>
      <c r="D12" s="116">
        <f>B12+B13</f>
        <v>17038</v>
      </c>
      <c r="E12" s="116"/>
      <c r="I12">
        <f>D12-M11-B6</f>
        <v>17038</v>
      </c>
    </row>
    <row r="13" spans="1:18" ht="15.75" customHeight="1" thickBot="1" x14ac:dyDescent="0.4">
      <c r="A13" s="27" t="s">
        <v>49</v>
      </c>
      <c r="B13" s="115">
        <f>B8+C8</f>
        <v>13969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1080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12526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19372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'19'!D5</f>
        <v>0</v>
      </c>
      <c r="E6" s="11">
        <f>'19'!E5</f>
        <v>0</v>
      </c>
      <c r="F6" s="12">
        <f>'19'!F5</f>
        <v>0</v>
      </c>
      <c r="G6" s="13">
        <f>'19'!G5</f>
        <v>0</v>
      </c>
      <c r="H6" s="10">
        <f>'19'!H5</f>
        <v>0</v>
      </c>
      <c r="I6" s="13">
        <f>'19'!I5</f>
        <v>0</v>
      </c>
      <c r="J6" s="14">
        <f>'19'!J5</f>
        <v>0</v>
      </c>
      <c r="K6" s="15">
        <f>'19'!K5</f>
        <v>0</v>
      </c>
      <c r="L6" s="10">
        <f>'19'!L5</f>
        <v>0</v>
      </c>
      <c r="M6" s="16">
        <f>'19'!M5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1080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12526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74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13606</v>
      </c>
      <c r="D11" s="24">
        <f>C10+B10</f>
        <v>74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1080</v>
      </c>
      <c r="C12" s="115"/>
      <c r="D12" s="116">
        <f>B12+B13</f>
        <v>13606</v>
      </c>
      <c r="E12" s="116"/>
      <c r="I12">
        <f>D12-M11-B6</f>
        <v>13606</v>
      </c>
    </row>
    <row r="13" spans="1:18" ht="15.75" customHeight="1" thickBot="1" x14ac:dyDescent="0.4">
      <c r="A13" s="27" t="s">
        <v>49</v>
      </c>
      <c r="B13" s="115">
        <f>B8+C8</f>
        <v>12526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881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3118</v>
      </c>
      <c r="C3" s="63">
        <v>3036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19372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'20'!D5</f>
        <v>0</v>
      </c>
      <c r="E6" s="11">
        <f>'20'!E5</f>
        <v>0</v>
      </c>
      <c r="F6" s="12">
        <f>'20'!F5</f>
        <v>0</v>
      </c>
      <c r="G6" s="13">
        <f>'19'!G5</f>
        <v>0</v>
      </c>
      <c r="H6" s="10">
        <f>'20'!H5</f>
        <v>0</v>
      </c>
      <c r="I6" s="13">
        <f>'20'!I5</f>
        <v>0</v>
      </c>
      <c r="J6" s="14">
        <f>'20'!J5</f>
        <v>0</v>
      </c>
      <c r="K6" s="15">
        <f>'20'!K5</f>
        <v>0</v>
      </c>
      <c r="L6" s="10">
        <f>'20'!L5</f>
        <v>0</v>
      </c>
      <c r="M6" s="16">
        <f>'20'!M5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881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3118</v>
      </c>
      <c r="C8" s="63">
        <f>C3-C5</f>
        <v>3036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44</v>
      </c>
      <c r="C10" s="63">
        <v>10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3118</v>
      </c>
      <c r="C11" s="64">
        <f>C7+C8</f>
        <v>3917</v>
      </c>
      <c r="D11" s="24">
        <f>C10+B10</f>
        <v>54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881</v>
      </c>
      <c r="C12" s="115"/>
      <c r="D12" s="116">
        <f>B12+B13</f>
        <v>7035</v>
      </c>
      <c r="E12" s="116"/>
      <c r="I12">
        <f>D12-M11-B6</f>
        <v>7035</v>
      </c>
    </row>
    <row r="13" spans="1:18" ht="15.75" customHeight="1" thickBot="1" x14ac:dyDescent="0.4">
      <c r="A13" s="27" t="s">
        <v>49</v>
      </c>
      <c r="B13" s="115">
        <f>B8+C8</f>
        <v>6154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1432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5232</v>
      </c>
      <c r="C3" s="63"/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O3">
        <f>'13'!C2+'14'!C2+'15'!C2+'16'!C2+'17'!C2+'18'!C2+2240-450</f>
        <v>19372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'21'!D5</f>
        <v>0</v>
      </c>
      <c r="E6" s="11">
        <f>'21'!E5</f>
        <v>0</v>
      </c>
      <c r="F6" s="12">
        <f>'21'!F5</f>
        <v>0</v>
      </c>
      <c r="G6" s="13">
        <f>'21'!G5</f>
        <v>0</v>
      </c>
      <c r="H6" s="10">
        <f>'21'!H5</f>
        <v>0</v>
      </c>
      <c r="I6" s="13">
        <f>'21'!I5</f>
        <v>0</v>
      </c>
      <c r="J6" s="14">
        <f>'21'!J5</f>
        <v>0</v>
      </c>
      <c r="K6" s="15">
        <f>'21'!K5</f>
        <v>0</v>
      </c>
      <c r="L6" s="10">
        <f>'21'!L5</f>
        <v>0</v>
      </c>
      <c r="M6" s="16">
        <f>'21'!M5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1432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5232</v>
      </c>
      <c r="C8" s="63">
        <f>C3-C5</f>
        <v>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30</v>
      </c>
      <c r="C10" s="63">
        <v>5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5232</v>
      </c>
      <c r="C11" s="64">
        <f>C7+C8</f>
        <v>1432</v>
      </c>
      <c r="D11" s="24">
        <f>C10+B10</f>
        <v>35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1432</v>
      </c>
      <c r="C12" s="115"/>
      <c r="D12" s="116">
        <f>B12+B13</f>
        <v>6664</v>
      </c>
      <c r="E12" s="116"/>
      <c r="I12">
        <f>D12-M11-B6</f>
        <v>6664</v>
      </c>
    </row>
    <row r="13" spans="1:18" ht="15.75" customHeight="1" thickBot="1" x14ac:dyDescent="0.4">
      <c r="A13" s="27" t="s">
        <v>49</v>
      </c>
      <c r="B13" s="115">
        <f>B8+C8</f>
        <v>5232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1763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114</v>
      </c>
      <c r="C3" s="63">
        <v>6959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'22'!D5</f>
        <v>0</v>
      </c>
      <c r="E6" s="11">
        <f>'22'!E5</f>
        <v>0</v>
      </c>
      <c r="F6" s="12">
        <f>'22'!F5</f>
        <v>0</v>
      </c>
      <c r="G6" s="13">
        <f>'22'!G5</f>
        <v>0</v>
      </c>
      <c r="H6" s="10">
        <f>'22'!H5</f>
        <v>0</v>
      </c>
      <c r="I6" s="13">
        <f>'22'!I5</f>
        <v>0</v>
      </c>
      <c r="J6" s="14">
        <f>'22'!J5</f>
        <v>0</v>
      </c>
      <c r="K6" s="15">
        <f>'22'!K5</f>
        <v>0</v>
      </c>
      <c r="L6" s="10">
        <f>'22'!L5</f>
        <v>0</v>
      </c>
      <c r="M6" s="16">
        <f>'22'!M5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1763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114</v>
      </c>
      <c r="C8" s="63">
        <f>C3-C5</f>
        <v>6959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75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114</v>
      </c>
      <c r="C11" s="64">
        <f>C7+C8</f>
        <v>8722</v>
      </c>
      <c r="D11" s="24">
        <f>C10+B10</f>
        <v>77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1763</v>
      </c>
      <c r="C12" s="115"/>
      <c r="D12" s="116">
        <f>B12+B13</f>
        <v>8836</v>
      </c>
      <c r="E12" s="116"/>
      <c r="I12">
        <f>D12-M11-B6</f>
        <v>8836</v>
      </c>
    </row>
    <row r="13" spans="1:18" ht="15.75" customHeight="1" thickBot="1" x14ac:dyDescent="0.4">
      <c r="A13" s="27" t="s">
        <v>49</v>
      </c>
      <c r="B13" s="115">
        <f>B8+C8</f>
        <v>7073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3" sqref="B3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1467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5219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'23'!D5</f>
        <v>0</v>
      </c>
      <c r="E6" s="11">
        <f>'23'!E5</f>
        <v>0</v>
      </c>
      <c r="F6" s="12">
        <f>'23'!F5</f>
        <v>0</v>
      </c>
      <c r="G6" s="13">
        <f>'23'!G5</f>
        <v>0</v>
      </c>
      <c r="H6" s="10">
        <f>'23'!H5</f>
        <v>0</v>
      </c>
      <c r="I6" s="13">
        <f>'23'!I5</f>
        <v>0</v>
      </c>
      <c r="J6" s="14">
        <f>'23'!J5</f>
        <v>0</v>
      </c>
      <c r="K6" s="15">
        <f>'23'!K5</f>
        <v>0</v>
      </c>
      <c r="L6" s="10">
        <f>'23'!L5</f>
        <v>0</v>
      </c>
      <c r="M6" s="16">
        <f>'23'!M5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1467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5219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47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6686</v>
      </c>
      <c r="D11" s="24">
        <f>C10+B10</f>
        <v>47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1467</v>
      </c>
      <c r="C12" s="115"/>
      <c r="D12" s="116">
        <f>B12+B13</f>
        <v>6686</v>
      </c>
      <c r="E12" s="116"/>
      <c r="I12">
        <f>D12-M11-B6</f>
        <v>6686</v>
      </c>
    </row>
    <row r="13" spans="1:18" ht="15.75" customHeight="1" thickBot="1" x14ac:dyDescent="0.4">
      <c r="A13" s="27" t="s">
        <v>49</v>
      </c>
      <c r="B13" s="115">
        <f>B8+C8</f>
        <v>5219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C2-3433</f>
        <v>18194</v>
      </c>
    </row>
    <row r="2" spans="1:18" ht="15.75" customHeight="1" thickBot="1" x14ac:dyDescent="0.4">
      <c r="A2" s="1" t="s">
        <v>0</v>
      </c>
      <c r="B2" s="65"/>
      <c r="C2" s="62">
        <v>21627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286</v>
      </c>
      <c r="C3" s="63">
        <v>10291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'24'!D5</f>
        <v>0</v>
      </c>
      <c r="E6" s="11">
        <f>'24'!E5</f>
        <v>0</v>
      </c>
      <c r="F6" s="12">
        <f>'24'!F5</f>
        <v>0</v>
      </c>
      <c r="G6" s="13">
        <f>'24'!G5</f>
        <v>0</v>
      </c>
      <c r="H6" s="10">
        <f>'24'!H5</f>
        <v>0</v>
      </c>
      <c r="I6" s="13">
        <f>'24'!I5</f>
        <v>0</v>
      </c>
      <c r="J6" s="14">
        <f>'24'!J5</f>
        <v>0</v>
      </c>
      <c r="K6" s="15">
        <f>'24'!K5</f>
        <v>0</v>
      </c>
      <c r="L6" s="10">
        <f>'24'!L5</f>
        <v>0</v>
      </c>
      <c r="M6" s="16">
        <f>'24'!M5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21627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286</v>
      </c>
      <c r="C8" s="63">
        <f>C3-C5</f>
        <v>10291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1</v>
      </c>
      <c r="C10" s="63">
        <v>59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286</v>
      </c>
      <c r="C11" s="64">
        <f>C7+C8</f>
        <v>31918</v>
      </c>
      <c r="D11" s="24">
        <f>C10+B10</f>
        <v>60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21627</v>
      </c>
      <c r="C12" s="115"/>
      <c r="D12" s="116">
        <f>B12+B13</f>
        <v>32204</v>
      </c>
      <c r="E12" s="116"/>
      <c r="I12">
        <f>D12-M11-B6</f>
        <v>32204</v>
      </c>
    </row>
    <row r="13" spans="1:18" ht="15.75" customHeight="1" thickBot="1" x14ac:dyDescent="0.4">
      <c r="A13" s="27" t="s">
        <v>49</v>
      </c>
      <c r="B13" s="115">
        <f>B8+C8</f>
        <v>10577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4" sqref="B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1530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298</v>
      </c>
      <c r="C3" s="63">
        <v>26375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'25'!D5</f>
        <v>0</v>
      </c>
      <c r="E6" s="11">
        <f>'25'!E5</f>
        <v>0</v>
      </c>
      <c r="F6" s="12">
        <f>'25'!F5</f>
        <v>0</v>
      </c>
      <c r="G6" s="13">
        <f>'25'!G5</f>
        <v>0</v>
      </c>
      <c r="H6" s="10">
        <f>'25'!H5</f>
        <v>0</v>
      </c>
      <c r="I6" s="13">
        <f>'25'!I5</f>
        <v>0</v>
      </c>
      <c r="J6" s="14">
        <f>'25'!J5</f>
        <v>0</v>
      </c>
      <c r="K6" s="15">
        <f>'25'!K5</f>
        <v>0</v>
      </c>
      <c r="L6" s="10">
        <f>'25'!L5</f>
        <v>0</v>
      </c>
      <c r="M6" s="16">
        <f>'25'!M5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1530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298</v>
      </c>
      <c r="C8" s="63">
        <f>C3-C5</f>
        <v>26375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81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298</v>
      </c>
      <c r="C11" s="64">
        <f>C7+C8</f>
        <v>27905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1530</v>
      </c>
      <c r="C12" s="115"/>
      <c r="D12" s="116">
        <f>B12+B13</f>
        <v>28203</v>
      </c>
      <c r="E12" s="116"/>
      <c r="I12">
        <f>D12-M11-B6</f>
        <v>28203</v>
      </c>
    </row>
    <row r="13" spans="1:18" ht="15.75" customHeight="1" thickBot="1" x14ac:dyDescent="0.4">
      <c r="A13" s="27" t="s">
        <v>49</v>
      </c>
      <c r="B13" s="115">
        <f>B8+C8</f>
        <v>26673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tabSelected="1" zoomScale="145" zoomScaleNormal="145" workbookViewId="0">
      <selection sqref="A1:XFD1048576"/>
    </sheetView>
  </sheetViews>
  <sheetFormatPr defaultRowHeight="14.4" x14ac:dyDescent="0.3"/>
  <cols>
    <col min="2" max="2" width="8.88671875" style="77"/>
  </cols>
  <sheetData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1764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9779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'26'!D5</f>
        <v>0</v>
      </c>
      <c r="E6" s="11">
        <f>'26'!E5</f>
        <v>0</v>
      </c>
      <c r="F6" s="12">
        <f>'26'!F5</f>
        <v>0</v>
      </c>
      <c r="G6" s="13">
        <f>'26'!G5</f>
        <v>0</v>
      </c>
      <c r="H6" s="10">
        <f>'26'!H5</f>
        <v>0</v>
      </c>
      <c r="I6" s="13">
        <f>'26'!I5</f>
        <v>0</v>
      </c>
      <c r="J6" s="14">
        <f>'26'!J5</f>
        <v>0</v>
      </c>
      <c r="K6" s="15">
        <f>'26'!K5</f>
        <v>0</v>
      </c>
      <c r="L6" s="10">
        <f>'26'!L5</f>
        <v>0</v>
      </c>
      <c r="M6" s="16">
        <f>'26'!M5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1764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9779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66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11543</v>
      </c>
      <c r="D11" s="24">
        <f>C10+B10</f>
        <v>66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1764</v>
      </c>
      <c r="C12" s="115"/>
      <c r="D12" s="116">
        <f>B12+B13</f>
        <v>11543</v>
      </c>
      <c r="E12" s="116"/>
      <c r="I12">
        <f>D12-M11-B6</f>
        <v>11543</v>
      </c>
    </row>
    <row r="13" spans="1:18" ht="15.75" customHeight="1" thickBot="1" x14ac:dyDescent="0.4">
      <c r="A13" s="27" t="s">
        <v>49</v>
      </c>
      <c r="B13" s="115">
        <f>B8+C8</f>
        <v>9779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/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/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'27'!D5</f>
        <v>0</v>
      </c>
      <c r="E6" s="11">
        <f>'27'!E5</f>
        <v>0</v>
      </c>
      <c r="F6" s="12">
        <f>'27'!F5</f>
        <v>0</v>
      </c>
      <c r="G6" s="13">
        <f>'27'!G5</f>
        <v>0</v>
      </c>
      <c r="H6" s="10">
        <f>'27'!H5</f>
        <v>0</v>
      </c>
      <c r="I6" s="13">
        <f>'27'!I5</f>
        <v>0</v>
      </c>
      <c r="J6" s="14">
        <f>'27'!J5</f>
        <v>0</v>
      </c>
      <c r="K6" s="15">
        <f>'27'!K5</f>
        <v>0</v>
      </c>
      <c r="L6" s="10">
        <f>'27'!L5</f>
        <v>0</v>
      </c>
      <c r="M6" s="16">
        <f>'27'!M5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/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0</v>
      </c>
      <c r="C12" s="115"/>
      <c r="D12" s="116">
        <f>B12+B13</f>
        <v>0</v>
      </c>
      <c r="E12" s="116"/>
      <c r="I12">
        <f>D12-M11-B6</f>
        <v>0</v>
      </c>
    </row>
    <row r="13" spans="1:18" ht="15.75" customHeight="1" thickBot="1" x14ac:dyDescent="0.4">
      <c r="A13" s="27" t="s">
        <v>49</v>
      </c>
      <c r="B13" s="115">
        <f>B8+C8</f>
        <v>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1816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5083</v>
      </c>
      <c r="C3" s="63">
        <v>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'28'!D5</f>
        <v>0</v>
      </c>
      <c r="E6" s="11">
        <f>'28'!E5</f>
        <v>0</v>
      </c>
      <c r="F6" s="12">
        <f>'28'!F5</f>
        <v>0</v>
      </c>
      <c r="G6" s="13">
        <f>'28'!G5</f>
        <v>0</v>
      </c>
      <c r="H6" s="10">
        <f>'28'!H5</f>
        <v>0</v>
      </c>
      <c r="I6" s="13">
        <f>'28'!I5</f>
        <v>0</v>
      </c>
      <c r="J6" s="14">
        <f>'28'!J5</f>
        <v>0</v>
      </c>
      <c r="K6" s="15">
        <f>'28'!K5</f>
        <v>0</v>
      </c>
      <c r="L6" s="10">
        <f>'28'!L5</f>
        <v>0</v>
      </c>
      <c r="M6" s="16">
        <f>'28'!M5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1816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5083</v>
      </c>
      <c r="C8" s="63">
        <f>C3-C5</f>
        <v>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34</v>
      </c>
      <c r="C10" s="63">
        <v>13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5083</v>
      </c>
      <c r="C11" s="64">
        <f>C7+C8</f>
        <v>1816</v>
      </c>
      <c r="D11" s="24">
        <f>C10+B10</f>
        <v>47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1816</v>
      </c>
      <c r="C12" s="115"/>
      <c r="D12" s="116">
        <f>B12+B13</f>
        <v>6899</v>
      </c>
      <c r="E12" s="116"/>
      <c r="I12">
        <f>D12-M11-B6</f>
        <v>6899</v>
      </c>
    </row>
    <row r="13" spans="1:18" ht="15.75" customHeight="1" thickBot="1" x14ac:dyDescent="0.4">
      <c r="A13" s="27" t="s">
        <v>49</v>
      </c>
      <c r="B13" s="115">
        <f>B8+C8</f>
        <v>5083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-1910</v>
      </c>
    </row>
    <row r="2" spans="1:18" ht="15.75" customHeight="1" thickBot="1" x14ac:dyDescent="0.4">
      <c r="A2" s="1" t="s">
        <v>0</v>
      </c>
      <c r="B2" s="65">
        <v>90</v>
      </c>
      <c r="C2" s="62">
        <v>1237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45</v>
      </c>
      <c r="C3" s="63">
        <v>13523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90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'29'!D5</f>
        <v>0</v>
      </c>
      <c r="E6" s="11">
        <f>'29'!E5</f>
        <v>0</v>
      </c>
      <c r="F6" s="12">
        <f>'29'!F5</f>
        <v>0</v>
      </c>
      <c r="G6" s="13">
        <f>'29'!G5</f>
        <v>0</v>
      </c>
      <c r="H6" s="10">
        <f>'29'!H5</f>
        <v>0</v>
      </c>
      <c r="I6" s="13">
        <f>'29'!I5</f>
        <v>0</v>
      </c>
      <c r="J6" s="14">
        <f>'29'!J5</f>
        <v>0</v>
      </c>
      <c r="K6" s="15">
        <f>'29'!K5</f>
        <v>0</v>
      </c>
      <c r="L6" s="10">
        <f>'29'!L5</f>
        <v>0</v>
      </c>
      <c r="M6" s="16">
        <f>'29'!M5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90</v>
      </c>
      <c r="C7" s="71">
        <f>C2-C4</f>
        <v>1237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45</v>
      </c>
      <c r="C8" s="63">
        <f>C3-C5</f>
        <v>13523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73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135</v>
      </c>
      <c r="C11" s="64">
        <f>C7+C8</f>
        <v>14760</v>
      </c>
      <c r="D11" s="24">
        <f>C10+B10</f>
        <v>75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1327</v>
      </c>
      <c r="C12" s="115"/>
      <c r="D12" s="116">
        <f>B12+B13</f>
        <v>14895</v>
      </c>
      <c r="E12" s="116"/>
      <c r="I12">
        <f>D12-M11-B6</f>
        <v>14895</v>
      </c>
    </row>
    <row r="13" spans="1:18" ht="15.75" customHeight="1" thickBot="1" x14ac:dyDescent="0.4">
      <c r="A13" s="27" t="s">
        <v>49</v>
      </c>
      <c r="B13" s="115">
        <f>B8+C8</f>
        <v>13568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/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/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N3" t="s">
        <v>53</v>
      </c>
      <c r="O3">
        <f>'20'!C2+'21'!C2+'22'!C2+'23'!C2</f>
        <v>5156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6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'30'!D5</f>
        <v>0</v>
      </c>
      <c r="E6" s="11">
        <f>'30'!E5</f>
        <v>0</v>
      </c>
      <c r="F6" s="12">
        <f>'30'!F5</f>
        <v>0</v>
      </c>
      <c r="G6" s="13">
        <f>'30'!G5</f>
        <v>0</v>
      </c>
      <c r="H6" s="10">
        <f>'30'!H5</f>
        <v>0</v>
      </c>
      <c r="I6" s="13">
        <f>'30'!I5</f>
        <v>0</v>
      </c>
      <c r="J6" s="14">
        <f>'30'!J5</f>
        <v>0</v>
      </c>
      <c r="K6" s="15">
        <f>'30'!K5</f>
        <v>0</v>
      </c>
      <c r="L6" s="10">
        <f>'30'!L5</f>
        <v>0</v>
      </c>
      <c r="M6" s="16">
        <f>'30'!M5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/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0</v>
      </c>
      <c r="C12" s="115"/>
      <c r="D12" s="116">
        <f>B12+B13</f>
        <v>0</v>
      </c>
      <c r="E12" s="116"/>
      <c r="I12">
        <f>D12-M11-B6</f>
        <v>0</v>
      </c>
    </row>
    <row r="13" spans="1:18" ht="15.75" customHeight="1" thickBot="1" x14ac:dyDescent="0.4">
      <c r="A13" s="27" t="s">
        <v>49</v>
      </c>
      <c r="B13" s="115">
        <f>B8+C8</f>
        <v>0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1160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12797</v>
      </c>
      <c r="C3" s="63">
        <v>370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28" t="s">
        <v>15</v>
      </c>
      <c r="O6" s="129"/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1160</v>
      </c>
      <c r="D7" s="4">
        <f t="shared" ref="D7:M7" si="0">D5-D6</f>
        <v>-67674</v>
      </c>
      <c r="E7" s="72">
        <f t="shared" si="0"/>
        <v>-112076</v>
      </c>
      <c r="F7" s="6">
        <f t="shared" si="0"/>
        <v>-372</v>
      </c>
      <c r="G7" s="6">
        <f t="shared" si="0"/>
        <v>-1852</v>
      </c>
      <c r="H7" s="6">
        <f t="shared" si="0"/>
        <v>-35035</v>
      </c>
      <c r="I7" s="6">
        <f t="shared" si="0"/>
        <v>-4835</v>
      </c>
      <c r="J7" s="6">
        <f t="shared" si="0"/>
        <v>-25755</v>
      </c>
      <c r="K7" s="6">
        <f t="shared" si="0"/>
        <v>-1651.4</v>
      </c>
      <c r="L7" s="6">
        <f t="shared" si="0"/>
        <v>-2246</v>
      </c>
      <c r="M7" s="7">
        <f t="shared" si="0"/>
        <v>-531316</v>
      </c>
      <c r="N7" s="118" t="s">
        <v>17</v>
      </c>
      <c r="O7" s="119"/>
    </row>
    <row r="8" spans="1:18" ht="15.75" customHeight="1" x14ac:dyDescent="0.35">
      <c r="A8" s="1" t="s">
        <v>18</v>
      </c>
      <c r="B8" s="66">
        <f>B3-B5</f>
        <v>12797</v>
      </c>
      <c r="C8" s="63">
        <f>C3-C5</f>
        <v>370</v>
      </c>
      <c r="D8" s="4">
        <f>D7+E7</f>
        <v>-179750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39</v>
      </c>
      <c r="C10" s="63">
        <v>13</v>
      </c>
      <c r="D10" s="75">
        <f>B28-D8</f>
        <v>179750</v>
      </c>
      <c r="E10" s="74"/>
      <c r="F10" s="22"/>
      <c r="G10" s="22"/>
      <c r="H10" s="75">
        <f>(H9+H8)-H7</f>
        <v>35035</v>
      </c>
      <c r="I10" s="22"/>
      <c r="J10" s="22"/>
      <c r="K10" s="22"/>
      <c r="L10" s="22"/>
      <c r="M10" s="22">
        <f>(M9+M8)-M7</f>
        <v>531316</v>
      </c>
      <c r="N10" s="122" t="s">
        <v>23</v>
      </c>
      <c r="O10" s="122"/>
    </row>
    <row r="11" spans="1:18" ht="15.75" customHeight="1" thickBot="1" x14ac:dyDescent="0.4">
      <c r="A11" s="23" t="s">
        <v>24</v>
      </c>
      <c r="B11" s="67">
        <f>B7+B8</f>
        <v>12797</v>
      </c>
      <c r="C11" s="64">
        <f>C7+C8</f>
        <v>1530</v>
      </c>
      <c r="D11" s="24">
        <f>C10+B10</f>
        <v>52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1160</v>
      </c>
      <c r="C12" s="115"/>
      <c r="D12" s="116">
        <f>B12+B13</f>
        <v>14327</v>
      </c>
      <c r="E12" s="116"/>
    </row>
    <row r="13" spans="1:18" ht="15.75" customHeight="1" thickBot="1" x14ac:dyDescent="0.4">
      <c r="A13" s="27" t="s">
        <v>49</v>
      </c>
      <c r="B13" s="115">
        <f>B8+C8</f>
        <v>13167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4" sqref="B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1100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87</v>
      </c>
      <c r="C3" s="63">
        <v>18360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'01'!D5</f>
        <v>0</v>
      </c>
      <c r="E6" s="11">
        <f>'01'!E5</f>
        <v>0</v>
      </c>
      <c r="F6" s="12">
        <f>'01'!F5</f>
        <v>0</v>
      </c>
      <c r="G6" s="13">
        <f>'01'!G5</f>
        <v>0</v>
      </c>
      <c r="H6" s="10">
        <f>'01'!H5</f>
        <v>0</v>
      </c>
      <c r="I6" s="13">
        <f>'01'!I5</f>
        <v>0</v>
      </c>
      <c r="J6" s="14">
        <f>'01'!J5</f>
        <v>0</v>
      </c>
      <c r="K6" s="15">
        <f>'01'!K5</f>
        <v>0</v>
      </c>
      <c r="L6" s="10">
        <f>'01'!L5</f>
        <v>0</v>
      </c>
      <c r="M6" s="16">
        <f>'01'!M5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1100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87</v>
      </c>
      <c r="C8" s="63">
        <f>C3-C5</f>
        <v>18360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86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87</v>
      </c>
      <c r="C11" s="64">
        <f>C7+C8</f>
        <v>19460</v>
      </c>
      <c r="D11" s="24">
        <f>C10+B10</f>
        <v>86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1100</v>
      </c>
      <c r="C12" s="115"/>
      <c r="D12" s="116">
        <f>B12+B13</f>
        <v>19547</v>
      </c>
      <c r="E12" s="116"/>
      <c r="I12">
        <f>D12-M11-B6</f>
        <v>19547</v>
      </c>
    </row>
    <row r="13" spans="1:18" ht="15.75" customHeight="1" thickBot="1" x14ac:dyDescent="0.4">
      <c r="A13" s="27" t="s">
        <v>49</v>
      </c>
      <c r="B13" s="115">
        <f>B8+C8</f>
        <v>18447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4557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33457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'02'!D5</f>
        <v>0</v>
      </c>
      <c r="E6" s="11">
        <f>'02'!E5</f>
        <v>0</v>
      </c>
      <c r="F6" s="12">
        <f>'02'!F5</f>
        <v>0</v>
      </c>
      <c r="G6" s="13">
        <f>'02'!G5</f>
        <v>0</v>
      </c>
      <c r="H6" s="10">
        <f>'02'!H5</f>
        <v>0</v>
      </c>
      <c r="I6" s="13">
        <f>'02'!I5</f>
        <v>0</v>
      </c>
      <c r="J6" s="14">
        <f>'02'!J5</f>
        <v>0</v>
      </c>
      <c r="K6" s="15">
        <f>'02'!K5</f>
        <v>0</v>
      </c>
      <c r="L6" s="10">
        <f>'02'!L5</f>
        <v>0</v>
      </c>
      <c r="M6" s="16">
        <f>'02'!M5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4557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33457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87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38014</v>
      </c>
      <c r="D11" s="24">
        <f>C10+B10</f>
        <v>87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4557</v>
      </c>
      <c r="C12" s="115"/>
      <c r="D12" s="116">
        <f>B12+B13</f>
        <v>38014</v>
      </c>
      <c r="E12" s="116"/>
      <c r="I12">
        <f>D12-M11-B6</f>
        <v>38014</v>
      </c>
    </row>
    <row r="13" spans="1:18" ht="15.75" customHeight="1" thickBot="1" x14ac:dyDescent="0.4">
      <c r="A13" s="27" t="s">
        <v>49</v>
      </c>
      <c r="B13" s="115">
        <f>B8+C8</f>
        <v>33457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5845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>
        <v>436</v>
      </c>
      <c r="C3" s="63">
        <v>16401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'03'!D5</f>
        <v>0</v>
      </c>
      <c r="E6" s="11">
        <f>'03'!E5</f>
        <v>0</v>
      </c>
      <c r="F6" s="12">
        <f>'03'!F5</f>
        <v>0</v>
      </c>
      <c r="G6" s="13">
        <f>'03'!G5</f>
        <v>0</v>
      </c>
      <c r="H6" s="10">
        <f>'03'!H5</f>
        <v>0</v>
      </c>
      <c r="I6" s="13">
        <f>'03'!I5</f>
        <v>0</v>
      </c>
      <c r="J6" s="14">
        <f>'03'!J5</f>
        <v>0</v>
      </c>
      <c r="K6" s="15">
        <f>'03'!K5</f>
        <v>0</v>
      </c>
      <c r="L6" s="10">
        <f>'03'!L5</f>
        <v>0</v>
      </c>
      <c r="M6" s="16">
        <f>'04'!M5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5845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436</v>
      </c>
      <c r="C8" s="63">
        <f>C3-C5</f>
        <v>16401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>
        <v>2</v>
      </c>
      <c r="C10" s="63">
        <v>78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436</v>
      </c>
      <c r="C11" s="64">
        <f>C7+C8</f>
        <v>22246</v>
      </c>
      <c r="D11" s="24">
        <f>C10+B10</f>
        <v>80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5845</v>
      </c>
      <c r="C12" s="115"/>
      <c r="D12" s="116">
        <f>B12+B13</f>
        <v>22682</v>
      </c>
      <c r="E12" s="116"/>
      <c r="I12">
        <f>D12-M11-B6</f>
        <v>22682</v>
      </c>
    </row>
    <row r="13" spans="1:18" ht="15.75" customHeight="1" thickBot="1" x14ac:dyDescent="0.4">
      <c r="A13" s="27" t="s">
        <v>49</v>
      </c>
      <c r="B13" s="115">
        <f>B8+C8</f>
        <v>16837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4530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22721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'04'!D5</f>
        <v>0</v>
      </c>
      <c r="E6" s="11">
        <f>'04'!E5</f>
        <v>0</v>
      </c>
      <c r="F6" s="12">
        <f>'04'!F5</f>
        <v>0</v>
      </c>
      <c r="G6" s="13">
        <f>'04'!G5</f>
        <v>0</v>
      </c>
      <c r="H6" s="10">
        <f>'04'!H5</f>
        <v>0</v>
      </c>
      <c r="I6" s="13">
        <f>'04'!I5</f>
        <v>0</v>
      </c>
      <c r="J6" s="14">
        <f>'04'!J5</f>
        <v>0</v>
      </c>
      <c r="K6" s="15">
        <f>'04'!K5</f>
        <v>0</v>
      </c>
      <c r="L6" s="10">
        <f>'05'!L5</f>
        <v>0</v>
      </c>
      <c r="M6" s="16">
        <f>'05'!M5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4530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22721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79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27251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4530</v>
      </c>
      <c r="C12" s="115"/>
      <c r="D12" s="116">
        <f>B12+B13</f>
        <v>27251</v>
      </c>
      <c r="E12" s="116"/>
      <c r="I12">
        <f>D12-M11-B6</f>
        <v>27251</v>
      </c>
    </row>
    <row r="13" spans="1:18" ht="15.75" customHeight="1" thickBot="1" x14ac:dyDescent="0.4">
      <c r="A13" s="27" t="s">
        <v>49</v>
      </c>
      <c r="B13" s="115">
        <f>B8+C8</f>
        <v>22721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2" sqref="B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68" t="s">
        <v>47</v>
      </c>
      <c r="C1" s="61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5"/>
      <c r="C2" s="62">
        <v>6410</v>
      </c>
      <c r="D2" s="124" t="s">
        <v>1</v>
      </c>
      <c r="E2" s="124"/>
      <c r="F2" s="124"/>
      <c r="G2" s="124"/>
      <c r="H2" s="124"/>
      <c r="I2" s="124"/>
      <c r="J2" s="124"/>
      <c r="K2" s="124"/>
      <c r="L2" s="124"/>
      <c r="M2" s="125"/>
    </row>
    <row r="3" spans="1:18" ht="20.25" customHeight="1" x14ac:dyDescent="0.35">
      <c r="A3" s="1" t="s">
        <v>2</v>
      </c>
      <c r="B3" s="66"/>
      <c r="C3" s="63">
        <v>8527</v>
      </c>
      <c r="D3" s="130" t="s">
        <v>68</v>
      </c>
      <c r="E3" s="131"/>
      <c r="F3" s="132" t="s">
        <v>69</v>
      </c>
      <c r="G3" s="133"/>
      <c r="H3" s="126" t="s">
        <v>3</v>
      </c>
      <c r="I3" s="127"/>
      <c r="J3" s="2" t="s">
        <v>4</v>
      </c>
      <c r="K3" s="3"/>
      <c r="L3" s="126" t="s">
        <v>66</v>
      </c>
      <c r="M3" s="127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6"/>
      <c r="C4" s="63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6"/>
      <c r="C5" s="63"/>
      <c r="D5" s="10"/>
      <c r="E5" s="11"/>
      <c r="F5" s="12"/>
      <c r="G5" s="13"/>
      <c r="H5" s="10"/>
      <c r="I5" s="13"/>
      <c r="J5" s="14"/>
      <c r="K5" s="15"/>
      <c r="L5" s="10"/>
      <c r="M5" s="16"/>
      <c r="N5" s="123">
        <v>8</v>
      </c>
      <c r="O5" s="123"/>
      <c r="P5" s="69"/>
    </row>
    <row r="6" spans="1:18" ht="15.75" customHeight="1" x14ac:dyDescent="0.35">
      <c r="A6" s="1" t="s">
        <v>14</v>
      </c>
      <c r="B6" s="66"/>
      <c r="C6" s="63"/>
      <c r="D6" s="10">
        <f>'05'!D5</f>
        <v>0</v>
      </c>
      <c r="E6" s="11">
        <f>'05'!E5</f>
        <v>0</v>
      </c>
      <c r="F6" s="12">
        <f>'05'!F5</f>
        <v>0</v>
      </c>
      <c r="G6" s="13">
        <f>'05'!G5</f>
        <v>0</v>
      </c>
      <c r="H6" s="10">
        <f>'05'!H5</f>
        <v>0</v>
      </c>
      <c r="I6" s="13">
        <f>'05'!I5</f>
        <v>0</v>
      </c>
      <c r="J6" s="14">
        <f>'05'!J5</f>
        <v>0</v>
      </c>
      <c r="K6" s="15">
        <f>'05'!K5</f>
        <v>0</v>
      </c>
      <c r="L6" s="10">
        <f>'05'!L5</f>
        <v>0</v>
      </c>
      <c r="M6" s="16">
        <f>'05'!M5</f>
        <v>0</v>
      </c>
      <c r="N6" s="128" t="s">
        <v>15</v>
      </c>
      <c r="O6" s="129"/>
      <c r="Q6">
        <v>10981</v>
      </c>
    </row>
    <row r="7" spans="1:18" ht="15.75" customHeight="1" x14ac:dyDescent="0.35">
      <c r="A7" s="1" t="s">
        <v>16</v>
      </c>
      <c r="B7" s="70">
        <f>B2-B4</f>
        <v>0</v>
      </c>
      <c r="C7" s="71">
        <f>C2-C4</f>
        <v>6410</v>
      </c>
      <c r="D7" s="4">
        <f t="shared" ref="D7:M7" si="0">D5-D6</f>
        <v>0</v>
      </c>
      <c r="E7" s="72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18" t="s">
        <v>17</v>
      </c>
      <c r="O7" s="119"/>
      <c r="Q7">
        <f>10600+502</f>
        <v>11102</v>
      </c>
    </row>
    <row r="8" spans="1:18" ht="15.75" customHeight="1" x14ac:dyDescent="0.35">
      <c r="A8" s="1" t="s">
        <v>18</v>
      </c>
      <c r="B8" s="66">
        <f>B3-B5</f>
        <v>0</v>
      </c>
      <c r="C8" s="63">
        <f>C3-C5</f>
        <v>8527</v>
      </c>
      <c r="D8" s="4">
        <f>D7+E7</f>
        <v>0</v>
      </c>
      <c r="E8" s="73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18" t="s">
        <v>19</v>
      </c>
      <c r="O8" s="119"/>
      <c r="Q8">
        <f>Q7-Q6</f>
        <v>121</v>
      </c>
    </row>
    <row r="9" spans="1:18" ht="15.75" customHeight="1" x14ac:dyDescent="0.35">
      <c r="A9" s="17" t="s">
        <v>20</v>
      </c>
      <c r="B9" s="66"/>
      <c r="C9" s="63"/>
      <c r="D9" s="18">
        <f>C9+B9</f>
        <v>0</v>
      </c>
      <c r="E9" s="73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0" t="s">
        <v>21</v>
      </c>
      <c r="O9" s="121"/>
    </row>
    <row r="10" spans="1:18" ht="15.75" customHeight="1" thickBot="1" x14ac:dyDescent="0.4">
      <c r="A10" s="21" t="s">
        <v>22</v>
      </c>
      <c r="B10" s="66"/>
      <c r="C10" s="63">
        <v>61</v>
      </c>
      <c r="D10" s="75">
        <f>B28-D8</f>
        <v>0</v>
      </c>
      <c r="E10" s="74"/>
      <c r="F10" s="22"/>
      <c r="G10" s="22"/>
      <c r="H10" s="75">
        <f>(H9+H8)-H7</f>
        <v>0</v>
      </c>
      <c r="I10" s="22"/>
      <c r="J10" s="22"/>
      <c r="K10" s="22"/>
      <c r="L10" s="22"/>
      <c r="M10" s="22">
        <f>(M9+M8)-M7</f>
        <v>0</v>
      </c>
      <c r="N10" s="122" t="s">
        <v>23</v>
      </c>
      <c r="O10" s="122"/>
      <c r="Q10">
        <f>7000+600+900+650</f>
        <v>9150</v>
      </c>
    </row>
    <row r="11" spans="1:18" ht="15.75" customHeight="1" thickBot="1" x14ac:dyDescent="0.4">
      <c r="A11" s="23" t="s">
        <v>24</v>
      </c>
      <c r="B11" s="67">
        <f>B7+B8</f>
        <v>0</v>
      </c>
      <c r="C11" s="64">
        <f>C7+C8</f>
        <v>14937</v>
      </c>
      <c r="D11" s="24">
        <f>C10+B10</f>
        <v>61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3" t="s">
        <v>25</v>
      </c>
      <c r="O11" s="123"/>
    </row>
    <row r="12" spans="1:18" ht="15.75" customHeight="1" thickBot="1" x14ac:dyDescent="0.4">
      <c r="A12" s="27" t="s">
        <v>48</v>
      </c>
      <c r="B12" s="115">
        <f>B7+C7</f>
        <v>6410</v>
      </c>
      <c r="C12" s="115"/>
      <c r="D12" s="116">
        <f>B12+B13</f>
        <v>14937</v>
      </c>
      <c r="E12" s="116"/>
      <c r="I12">
        <f>D12-M11-B6</f>
        <v>14937</v>
      </c>
    </row>
    <row r="13" spans="1:18" ht="15.75" customHeight="1" thickBot="1" x14ac:dyDescent="0.4">
      <c r="A13" s="27" t="s">
        <v>49</v>
      </c>
      <c r="B13" s="115">
        <f>B8+C8</f>
        <v>8527</v>
      </c>
      <c r="C13" s="115"/>
      <c r="D13" s="117"/>
      <c r="E13" s="117"/>
    </row>
    <row r="14" spans="1:18" ht="15.75" customHeight="1" thickBot="1" x14ac:dyDescent="0.35">
      <c r="A14" s="29">
        <v>43647</v>
      </c>
      <c r="B14" s="134" t="s">
        <v>26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30"/>
    </row>
    <row r="15" spans="1:18" ht="15.75" customHeight="1" x14ac:dyDescent="0.3">
      <c r="A15" s="137" t="s">
        <v>27</v>
      </c>
      <c r="B15" s="130" t="s">
        <v>28</v>
      </c>
      <c r="C15" s="133"/>
      <c r="D15" s="130" t="s">
        <v>29</v>
      </c>
      <c r="E15" s="133"/>
      <c r="F15" s="130" t="s">
        <v>30</v>
      </c>
      <c r="G15" s="133"/>
      <c r="H15" s="130" t="s">
        <v>31</v>
      </c>
      <c r="I15" s="133"/>
      <c r="J15" s="130" t="s">
        <v>32</v>
      </c>
      <c r="K15" s="133"/>
      <c r="L15" s="130" t="s">
        <v>33</v>
      </c>
      <c r="M15" s="133"/>
      <c r="N15" s="130" t="s">
        <v>34</v>
      </c>
      <c r="O15" s="133"/>
      <c r="P15" s="130" t="s">
        <v>35</v>
      </c>
      <c r="Q15" s="133"/>
      <c r="R15" s="2" t="s">
        <v>36</v>
      </c>
    </row>
    <row r="16" spans="1:18" ht="15.75" customHeight="1" thickBot="1" x14ac:dyDescent="0.35">
      <c r="A16" s="138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39">
        <f>SUM(B21+D21+F21+H21+J21+L21+N21+P21)+R21</f>
        <v>0</v>
      </c>
      <c r="C22" s="140"/>
      <c r="D22" s="140"/>
      <c r="E22" s="140"/>
      <c r="F22" s="140"/>
      <c r="G22" s="140"/>
      <c r="H22" s="140"/>
      <c r="I22" s="39" t="s">
        <v>43</v>
      </c>
      <c r="J22" s="140">
        <f>C21+E21+G21+I21+K21+M21+O21+Q21</f>
        <v>0</v>
      </c>
      <c r="K22" s="140"/>
      <c r="L22" s="140"/>
      <c r="M22" s="140"/>
      <c r="N22" s="140"/>
      <c r="O22" s="140"/>
      <c r="P22" s="140"/>
      <c r="Q22" s="140"/>
      <c r="R22" s="141"/>
    </row>
    <row r="23" spans="1:20" ht="15.75" customHeight="1" thickBot="1" x14ac:dyDescent="0.35">
      <c r="A23" s="142" t="s">
        <v>6</v>
      </c>
      <c r="B23" s="143"/>
      <c r="C23" s="143"/>
      <c r="D23" s="143"/>
      <c r="E23" s="143"/>
      <c r="F23" s="144"/>
      <c r="G23" s="145" t="s">
        <v>44</v>
      </c>
      <c r="H23" s="146"/>
      <c r="I23" s="146"/>
      <c r="J23" s="146"/>
      <c r="K23" s="146"/>
      <c r="L23" s="146"/>
      <c r="M23" s="146"/>
      <c r="N23" s="146"/>
      <c r="O23" s="139" t="s">
        <v>45</v>
      </c>
      <c r="P23" s="140"/>
      <c r="Q23" s="140"/>
      <c r="R23" s="140"/>
      <c r="S23" s="141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2025-05-28T09:02:58Z</dcterms:modified>
</cp:coreProperties>
</file>