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37" l="1"/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M10" i="257" s="1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B13" i="254" l="1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B13" i="232" s="1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D8" i="235" l="1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<sst xmlns="http://schemas.openxmlformats.org/spreadsheetml/2006/main" count="3072" uniqueCount="74">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</sst>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1" sqref="B11"/>
    </sheetView>
  </sheetViews>
  <sheetFormatPr defaultColWidth="9.21875" defaultRowHeight="11.25" customHeight="1" x14ac:dyDescent="0.35"/>
  <cols>
    <col min="1" max="1" width="22.77734375" style="78" customWidth="1"/>
    <col min="2" max="2" width="16.77734375" style="79" customWidth="1"/>
    <col min="3" max="3" width="15.21875" style="79" customWidth="1"/>
    <col min="4" max="4" width="32.44140625" style="78" customWidth="1"/>
    <col min="5" max="5" width="12.77734375" style="78" customWidth="1"/>
    <col min="6" max="6" width="11.88671875" style="78" customWidth="1"/>
    <col min="7" max="16384" width="9.21875" style="78"/>
  </cols>
  <sheetData>
    <row r="1" spans="1:7" ht="17.25" customHeight="1" x14ac:dyDescent="0.35">
      <c r="A1" s="98" t="s">
        <v>55</v>
      </c>
      <c r="B1" s="96">
        <f>'01'!C2+'02'!C2+'03'!C2+'04'!C2+'05'!C2+'06'!C2+'07'!C2+'08'!C2+'09'!C2+'10'!C2+'11'!C2+'12'!C2+'13'!C2+'14'!C2+'15'!C2+'16'!C2+'17'!C2+'18'!C2+'19'!C2+'20'!C2+'21'!C2+'22'!C2+'23'!C2+'24'!C2+'25'!C2+'26'!C2+'27'!C2+'28'!C2+'29'!C2+'30'!C2+'31'!C2</f>
        <v>75115</v>
      </c>
    </row>
    <row r="2" spans="1:7" ht="17.25" customHeight="1" x14ac:dyDescent="0.35">
      <c r="A2" s="99" t="s">
        <v>56</v>
      </c>
      <c r="B2" s="97">
        <f>'01'!C3+'02'!C3+'03'!C3+'04'!C3+'05'!C3+'06'!C3+'07'!C3+'08'!C3+'09'!C3+'10'!C3+'11'!C3+'12'!C3+'13'!C3+'14'!C3+'15'!C3+'16'!C3+'17'!C3+'18'!C3+'19'!C3+'20'!C3+'21'!C3+'22'!C3+'23'!C3+'24'!C3+'25'!C3+'26'!C3+'27'!C3+'28'!C3+'29'!C3+'30'!C3+'31'!C3</f>
        <v>212217</v>
      </c>
    </row>
    <row r="3" spans="1:7" ht="17.25" customHeight="1" x14ac:dyDescent="0.35">
      <c r="A3" s="99" t="s">
        <v>57</v>
      </c>
      <c r="B3" s="97">
        <f>'01'!B2+'02'!B2+'03'!B2+'04'!B2+'05'!B2+'06'!B2+'07'!B2+'08'!B2+'09'!B2+'10'!B2+'11'!B2+'12'!B2+'13'!B2+'14'!B2+'15'!B2+'16'!B2+'17'!B2+'18'!B2+'19'!B2+'20'!B2+'21'!B2+'22'!B2+'23'!B2+'24'!B2+'25'!B2+'26'!B2+'27'!B2+'28'!B2+'29'!B2+'30'!B2+'31'!B2</f>
        <v>511</v>
      </c>
      <c r="G3" s="80"/>
    </row>
    <row r="4" spans="1:7" ht="17.25" customHeight="1" x14ac:dyDescent="0.35">
      <c r="A4" s="99" t="s">
        <v>58</v>
      </c>
      <c r="B4" s="97">
        <f>'01'!B3+'02'!B3+'03'!B3+'04'!B3+'05'!B3+'06'!B3+'07'!B3+'08'!B3+'09'!B3+'10'!B3+'11'!B3+'12'!B3+'13'!B3+'14'!B3+'15'!B3+'16'!B3+'17'!B3+'18'!B3+'19'!B3+'20'!B3+'21'!B3+'22'!B3+'23'!B3+'24'!B3+'25'!B3+'26'!B3+'27'!B3+'28'!B3+'29'!B3+'30'!B3+'31'!B3</f>
        <v>46278</v>
      </c>
      <c r="D4" s="81"/>
      <c r="E4" s="81"/>
    </row>
    <row r="5" spans="1:7" ht="17.25" customHeight="1" x14ac:dyDescent="0.35">
      <c r="A5" s="100" t="s">
        <v>59</v>
      </c>
      <c r="B5" s="97"/>
    </row>
    <row r="6" spans="1:7" ht="17.25" customHeight="1" thickBot="1" x14ac:dyDescent="0.4">
      <c r="A6" s="101" t="s">
        <v>60</v>
      </c>
      <c r="B6" s="102">
        <f>SUM(B1:B5)</f>
        <v>334121</v>
      </c>
    </row>
    <row r="7" spans="1:7" ht="17.25" customHeight="1" thickBot="1" x14ac:dyDescent="0.4"/>
    <row r="8" spans="1:7" ht="72.75" customHeight="1" thickBot="1" x14ac:dyDescent="0.4">
      <c r="A8" s="103" t="s">
        <v>65</v>
      </c>
      <c r="B8" s="112"/>
      <c r="C8" s="112"/>
      <c r="D8" s="113"/>
    </row>
    <row r="9" spans="1:7" ht="38.25" customHeight="1" thickBot="1" x14ac:dyDescent="0.4">
      <c r="A9" s="78" t="s">
        <v>61</v>
      </c>
      <c r="B9" s="114"/>
      <c r="C9" s="114"/>
      <c r="D9" s="114"/>
    </row>
    <row r="10" spans="1:7" ht="17.25" customHeight="1" x14ac:dyDescent="0.35">
      <c r="A10" s="89" t="s">
        <v>50</v>
      </c>
      <c r="B10" s="90" t="s">
        <v>62</v>
      </c>
      <c r="C10" s="90" t="s">
        <v>63</v>
      </c>
      <c r="D10" s="91" t="s">
        <v>51</v>
      </c>
    </row>
    <row r="11" spans="1:7" ht="17.25" customHeight="1" x14ac:dyDescent="0.35">
      <c r="A11" s="92"/>
      <c r="B11" s="82"/>
      <c r="C11" s="83"/>
      <c r="D11" s="88"/>
    </row>
    <row r="12" spans="1:7" ht="17.25" customHeight="1" x14ac:dyDescent="0.35">
      <c r="A12" s="92"/>
      <c r="B12" s="84"/>
      <c r="C12" s="84"/>
      <c r="D12" s="93"/>
    </row>
    <row r="13" spans="1:7" ht="17.25" customHeight="1" x14ac:dyDescent="0.35">
      <c r="A13" s="92"/>
      <c r="B13" s="84"/>
      <c r="C13" s="84"/>
      <c r="D13" s="93"/>
    </row>
    <row r="14" spans="1:7" ht="17.25" customHeight="1" x14ac:dyDescent="0.35">
      <c r="A14" s="92"/>
      <c r="B14" s="104"/>
      <c r="C14" s="84"/>
      <c r="D14" s="93"/>
    </row>
    <row r="15" spans="1:7" ht="17.25" customHeight="1" x14ac:dyDescent="0.35">
      <c r="A15" s="92"/>
      <c r="B15" s="104"/>
      <c r="C15" s="84"/>
      <c r="D15" s="93"/>
    </row>
    <row r="16" spans="1:7" ht="17.25" customHeight="1" x14ac:dyDescent="0.35">
      <c r="A16" s="92"/>
      <c r="B16" s="104"/>
      <c r="C16" s="84"/>
      <c r="D16" s="93"/>
      <c r="F16" s="105">
        <f>B14+B15+B16+B17+B19</f>
        <v>0</v>
      </c>
    </row>
    <row r="17" spans="1:4" ht="17.25" customHeight="1" x14ac:dyDescent="0.35">
      <c r="A17" s="92"/>
      <c r="B17" s="104"/>
      <c r="C17" s="84"/>
      <c r="D17" s="93"/>
    </row>
    <row r="18" spans="1:4" ht="17.25" customHeight="1" x14ac:dyDescent="0.35">
      <c r="A18" s="92"/>
      <c r="B18" s="84"/>
      <c r="C18" s="84"/>
      <c r="D18" s="93"/>
    </row>
    <row r="19" spans="1:4" ht="17.25" customHeight="1" x14ac:dyDescent="0.35">
      <c r="A19" s="92"/>
      <c r="B19" s="104"/>
      <c r="C19" s="84"/>
      <c r="D19" s="93"/>
    </row>
    <row r="20" spans="1:4" ht="17.25" customHeight="1" x14ac:dyDescent="0.35">
      <c r="A20" s="92"/>
      <c r="B20" s="84"/>
      <c r="C20" s="84"/>
      <c r="D20" s="93"/>
    </row>
    <row r="21" spans="1:4" ht="17.25" customHeight="1" x14ac:dyDescent="0.35">
      <c r="A21" s="92"/>
      <c r="B21" s="84"/>
      <c r="C21" s="84"/>
      <c r="D21" s="93"/>
    </row>
    <row r="22" spans="1:4" ht="17.25" customHeight="1" x14ac:dyDescent="0.35">
      <c r="A22" s="92"/>
      <c r="B22" s="84"/>
      <c r="C22" s="84"/>
      <c r="D22" s="93"/>
    </row>
    <row r="23" spans="1:4" ht="17.25" customHeight="1" x14ac:dyDescent="0.35">
      <c r="A23" s="92"/>
      <c r="B23" s="84"/>
      <c r="C23" s="84"/>
      <c r="D23" s="93"/>
    </row>
    <row r="24" spans="1:4" ht="17.25" customHeight="1" x14ac:dyDescent="0.35">
      <c r="A24" s="92"/>
      <c r="B24" s="84"/>
      <c r="C24" s="84"/>
      <c r="D24" s="93"/>
    </row>
    <row r="25" spans="1:4" ht="17.25" customHeight="1" x14ac:dyDescent="0.35">
      <c r="A25" s="92"/>
      <c r="B25" s="108"/>
      <c r="C25" s="82"/>
      <c r="D25" s="88"/>
    </row>
    <row r="26" spans="1:4" ht="17.25" customHeight="1" x14ac:dyDescent="0.35">
      <c r="A26" s="92"/>
      <c r="B26" s="108"/>
      <c r="C26" s="82"/>
      <c r="D26" s="88"/>
    </row>
    <row r="27" spans="1:4" ht="17.25" customHeight="1" x14ac:dyDescent="0.35">
      <c r="A27" s="92"/>
      <c r="B27" s="82"/>
      <c r="C27" s="82"/>
      <c r="D27" s="88"/>
    </row>
    <row r="28" spans="1:4" ht="17.25" customHeight="1" x14ac:dyDescent="0.35">
      <c r="A28" s="92"/>
      <c r="B28" s="82"/>
      <c r="C28" s="82"/>
      <c r="D28" s="88"/>
    </row>
    <row r="29" spans="1:4" ht="17.25" customHeight="1" x14ac:dyDescent="0.35">
      <c r="A29" s="92"/>
      <c r="B29" s="82"/>
      <c r="C29" s="82"/>
      <c r="D29" s="88"/>
    </row>
    <row r="30" spans="1:4" ht="15.45" customHeight="1" x14ac:dyDescent="0.35">
      <c r="A30" s="92"/>
      <c r="B30" s="82"/>
      <c r="C30" s="82"/>
      <c r="D30" s="88"/>
    </row>
    <row r="31" spans="1:4" ht="15.45" customHeight="1" x14ac:dyDescent="0.35">
      <c r="A31" s="106"/>
      <c r="B31" s="107"/>
      <c r="C31" s="85"/>
      <c r="D31" s="88"/>
    </row>
    <row r="32" spans="1:4" ht="17.25" customHeight="1" thickBot="1" x14ac:dyDescent="0.4">
      <c r="A32" s="106"/>
      <c r="B32" s="107"/>
      <c r="C32" s="85"/>
      <c r="D32" s="88"/>
    </row>
    <row r="33" spans="1:4" ht="17.25" customHeight="1" thickBot="1" x14ac:dyDescent="0.4">
      <c r="A33" s="86" t="s">
        <v>24</v>
      </c>
      <c r="B33" s="87">
        <f>SUM(B11:B32)</f>
        <v>0</v>
      </c>
      <c r="C33" s="87">
        <f>SUM(C11:C32)</f>
        <v>0</v>
      </c>
      <c r="D33" s="94"/>
    </row>
    <row r="34" spans="1:4" ht="17.25" customHeight="1" thickBot="1" x14ac:dyDescent="0.4">
      <c r="A34" s="95" t="s">
        <v>64</v>
      </c>
      <c r="B34" s="109">
        <f>C33-B33</f>
        <v>0</v>
      </c>
      <c r="C34" s="110"/>
      <c r="D34" s="111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4" sqref="B14:Q1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C2-2490</f>
        <v>-354</v>
      </c>
    </row>
    <row r="2" spans="1:18" ht="15.75" customHeight="1" thickBot="1" x14ac:dyDescent="0.4">
      <c r="A2" s="1" t="s">
        <v>0</v>
      </c>
      <c r="B2" s="65"/>
      <c r="C2" s="62">
        <v>2136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1805</v>
      </c>
      <c r="C3" s="63">
        <v>6941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40618</v>
      </c>
      <c r="E5" s="11">
        <v>119357</v>
      </c>
      <c r="F5" s="12"/>
      <c r="G5" s="13"/>
      <c r="H5" s="10">
        <v>294386</v>
      </c>
      <c r="I5" s="13">
        <v>66222</v>
      </c>
      <c r="J5" s="14">
        <v>8424.6</v>
      </c>
      <c r="K5" s="15">
        <v>1320013</v>
      </c>
      <c r="L5" s="10">
        <v>1206</v>
      </c>
      <c r="M5" s="16">
        <v>2151437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'06'!D5</f>
        <v>40546</v>
      </c>
      <c r="E6" s="11">
        <f>'06'!E5</f>
        <v>118591</v>
      </c>
      <c r="F6" s="12">
        <f>'06'!F5</f>
        <v>0</v>
      </c>
      <c r="G6" s="13">
        <f>'06'!G5</f>
        <v>0</v>
      </c>
      <c r="H6" s="10">
        <f>'06'!H5</f>
        <v>294251</v>
      </c>
      <c r="I6" s="13">
        <f>'06'!I5</f>
        <v>66178</v>
      </c>
      <c r="J6" s="14">
        <f>'06'!J5</f>
        <v>8416.7000000000007</v>
      </c>
      <c r="K6" s="15">
        <f>'06'!K5</f>
        <v>131889</v>
      </c>
      <c r="L6" s="10">
        <f>'06'!L5</f>
        <v>0</v>
      </c>
      <c r="M6" s="16">
        <f>'06'!M5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2136</v>
      </c>
      <c r="D7" s="4">
        <f t="shared" ref="D7:M7" si="0">D5-D6</f>
        <v>72</v>
      </c>
      <c r="E7" s="72">
        <f t="shared" si="0"/>
        <v>766</v>
      </c>
      <c r="F7" s="6">
        <f t="shared" si="0"/>
        <v>0</v>
      </c>
      <c r="G7" s="6">
        <f t="shared" si="0"/>
        <v>0</v>
      </c>
      <c r="H7" s="6">
        <f t="shared" si="0"/>
        <v>135</v>
      </c>
      <c r="I7" s="6">
        <f t="shared" si="0"/>
        <v>44</v>
      </c>
      <c r="J7" s="6">
        <f t="shared" si="0"/>
        <v>7.8999999999996362</v>
      </c>
      <c r="K7" s="6">
        <f t="shared" si="0"/>
        <v>1188124</v>
      </c>
      <c r="L7" s="6">
        <f t="shared" si="0"/>
        <v>1206</v>
      </c>
      <c r="M7" s="7">
        <f t="shared" si="0"/>
        <v>2151437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1805</v>
      </c>
      <c r="C8" s="63">
        <f>C3-C5</f>
        <v>6941</v>
      </c>
      <c r="D8" s="4">
        <f>D7+E7</f>
        <v>838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</v>
      </c>
      <c r="C10" s="63">
        <v>62</v>
      </c>
      <c r="D10" s="75">
        <f>B28-D8</f>
        <v>-838</v>
      </c>
      <c r="E10" s="74"/>
      <c r="F10" s="22"/>
      <c r="G10" s="22"/>
      <c r="H10" s="75">
        <f>(H9+H8)-H7</f>
        <v>-135</v>
      </c>
      <c r="I10" s="22"/>
      <c r="J10" s="22"/>
      <c r="K10" s="22"/>
      <c r="L10" s="22"/>
      <c r="M10" s="22">
        <f>(M9+M8)-M7</f>
        <v>-2151437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1805</v>
      </c>
      <c r="C11" s="64">
        <f>C7+C8</f>
        <v>9077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2136</v>
      </c>
      <c r="C12" s="115"/>
      <c r="D12" s="116">
        <f>B12+B13</f>
        <v>10882</v>
      </c>
      <c r="E12" s="116"/>
      <c r="I12">
        <f>D12-M11-B6</f>
        <v>10882</v>
      </c>
    </row>
    <row r="13" spans="1:18" ht="15.75" customHeight="1" thickBot="1" x14ac:dyDescent="0.4">
      <c r="A13" s="27" t="s">
        <v>49</v>
      </c>
      <c r="B13" s="115">
        <f>B8+C8</f>
        <v>8746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4423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7721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'07'!D5</f>
        <v>40618</v>
      </c>
      <c r="E6" s="11">
        <f>'07'!E5</f>
        <v>119357</v>
      </c>
      <c r="F6" s="12">
        <f>'07'!F5</f>
        <v>0</v>
      </c>
      <c r="G6" s="13">
        <f>'07'!G5</f>
        <v>0</v>
      </c>
      <c r="H6" s="10">
        <f>'07'!H5</f>
        <v>294386</v>
      </c>
      <c r="I6" s="13">
        <f>'07'!I5</f>
        <v>66222</v>
      </c>
      <c r="J6" s="14">
        <f>'07'!J5</f>
        <v>8424.6</v>
      </c>
      <c r="K6" s="15">
        <f>'07'!K5</f>
        <v>1320013</v>
      </c>
      <c r="L6" s="10">
        <f>'07'!L5</f>
        <v>1206</v>
      </c>
      <c r="M6" s="16">
        <f>'07'!M5</f>
        <v>2151437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4423</v>
      </c>
      <c r="D7" s="4">
        <f t="shared" ref="D7:M7" si="0">D5-D6</f>
        <v>-40618</v>
      </c>
      <c r="E7" s="72">
        <f t="shared" si="0"/>
        <v>-119357</v>
      </c>
      <c r="F7" s="6">
        <f t="shared" si="0"/>
        <v>0</v>
      </c>
      <c r="G7" s="6">
        <f t="shared" si="0"/>
        <v>0</v>
      </c>
      <c r="H7" s="6">
        <f t="shared" si="0"/>
        <v>-294386</v>
      </c>
      <c r="I7" s="6">
        <f t="shared" si="0"/>
        <v>-66222</v>
      </c>
      <c r="J7" s="6">
        <f t="shared" si="0"/>
        <v>-8424.6</v>
      </c>
      <c r="K7" s="6">
        <f t="shared" si="0"/>
        <v>-1320013</v>
      </c>
      <c r="L7" s="6">
        <f t="shared" si="0"/>
        <v>-1206</v>
      </c>
      <c r="M7" s="7">
        <f t="shared" si="0"/>
        <v>-2151437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7721</v>
      </c>
      <c r="D8" s="4">
        <f>D7+E7</f>
        <v>-159975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79</v>
      </c>
      <c r="D10" s="75">
        <f>B28-D8</f>
        <v>159975</v>
      </c>
      <c r="E10" s="74"/>
      <c r="F10" s="22"/>
      <c r="G10" s="22"/>
      <c r="H10" s="75">
        <f>(H9+H8)-H7</f>
        <v>294386</v>
      </c>
      <c r="I10" s="22"/>
      <c r="J10" s="22"/>
      <c r="K10" s="22"/>
      <c r="L10" s="22"/>
      <c r="M10" s="22">
        <f>(M9+M8)-M7</f>
        <v>2151437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12144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4423</v>
      </c>
      <c r="C12" s="115"/>
      <c r="D12" s="116">
        <f>B12+B13</f>
        <v>12144</v>
      </c>
      <c r="E12" s="116"/>
      <c r="I12">
        <f>D12-M11-B6</f>
        <v>12144</v>
      </c>
    </row>
    <row r="13" spans="1:18" ht="15.75" customHeight="1" thickBot="1" x14ac:dyDescent="0.4">
      <c r="A13" s="27" t="s">
        <v>49</v>
      </c>
      <c r="B13" s="115">
        <f>B8+C8</f>
        <v>7721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4" sqref="B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2764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298</v>
      </c>
      <c r="C3" s="63">
        <v>12251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'08'!D5</f>
        <v>0</v>
      </c>
      <c r="E6" s="11">
        <f>'08'!E5</f>
        <v>0</v>
      </c>
      <c r="F6" s="12">
        <f>'08'!F5</f>
        <v>0</v>
      </c>
      <c r="G6" s="13">
        <f>'08'!G5</f>
        <v>0</v>
      </c>
      <c r="H6" s="10">
        <f>'08'!H5</f>
        <v>0</v>
      </c>
      <c r="I6" s="13">
        <f>'08'!I5</f>
        <v>0</v>
      </c>
      <c r="J6" s="14">
        <f>'08'!J5</f>
        <v>0</v>
      </c>
      <c r="K6" s="15">
        <f>'08'!K5</f>
        <v>0</v>
      </c>
      <c r="L6" s="10">
        <f>'08'!L5</f>
        <v>0</v>
      </c>
      <c r="M6" s="16">
        <f>'08'!M5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2764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298</v>
      </c>
      <c r="C8" s="63">
        <f>C3-C5</f>
        <v>12251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68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298</v>
      </c>
      <c r="C11" s="64">
        <f>C7+C8</f>
        <v>15015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2764</v>
      </c>
      <c r="C12" s="115"/>
      <c r="D12" s="116">
        <f>B12+B13</f>
        <v>15313</v>
      </c>
      <c r="E12" s="116"/>
      <c r="I12">
        <f>D12-M11-B6</f>
        <v>15313</v>
      </c>
    </row>
    <row r="13" spans="1:18" ht="15.75" customHeight="1" thickBot="1" x14ac:dyDescent="0.4">
      <c r="A13" s="27" t="s">
        <v>49</v>
      </c>
      <c r="B13" s="115">
        <f>B8+C8</f>
        <v>12549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6" sqref="L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267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6250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40970</v>
      </c>
      <c r="E5" s="11">
        <v>120429</v>
      </c>
      <c r="F5" s="12"/>
      <c r="G5" s="13"/>
      <c r="H5" s="10">
        <v>294711</v>
      </c>
      <c r="I5" s="13">
        <v>66296</v>
      </c>
      <c r="J5" s="14">
        <v>8459.6</v>
      </c>
      <c r="K5" s="15">
        <v>132574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'09'!D5</f>
        <v>0</v>
      </c>
      <c r="E6" s="11">
        <f>'09'!E5</f>
        <v>0</v>
      </c>
      <c r="F6" s="12">
        <f>'09'!F5</f>
        <v>0</v>
      </c>
      <c r="G6" s="13">
        <f>'09'!G5</f>
        <v>0</v>
      </c>
      <c r="H6" s="10">
        <f>'09'!H5</f>
        <v>0</v>
      </c>
      <c r="I6" s="13">
        <f>'09'!I5</f>
        <v>0</v>
      </c>
      <c r="J6" s="14">
        <f>'09'!J5</f>
        <v>0</v>
      </c>
      <c r="K6" s="15">
        <f>'09'!K5</f>
        <v>0</v>
      </c>
      <c r="L6" s="10">
        <f>'09'!L5</f>
        <v>0</v>
      </c>
      <c r="M6" s="16">
        <f>'09'!M5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267</v>
      </c>
      <c r="D7" s="4">
        <f t="shared" ref="D7:M7" si="0">D5-D6</f>
        <v>40970</v>
      </c>
      <c r="E7" s="72">
        <f t="shared" si="0"/>
        <v>120429</v>
      </c>
      <c r="F7" s="6">
        <f t="shared" si="0"/>
        <v>0</v>
      </c>
      <c r="G7" s="6">
        <f t="shared" si="0"/>
        <v>0</v>
      </c>
      <c r="H7" s="6">
        <f t="shared" si="0"/>
        <v>294711</v>
      </c>
      <c r="I7" s="6">
        <f t="shared" si="0"/>
        <v>66296</v>
      </c>
      <c r="J7" s="6">
        <f t="shared" si="0"/>
        <v>8459.6</v>
      </c>
      <c r="K7" s="6">
        <f t="shared" si="0"/>
        <v>132574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6250</v>
      </c>
      <c r="D8" s="4">
        <f>D7+E7</f>
        <v>161399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37</v>
      </c>
      <c r="D10" s="75">
        <f>B28-D8</f>
        <v>-161399</v>
      </c>
      <c r="E10" s="74"/>
      <c r="F10" s="22"/>
      <c r="G10" s="22"/>
      <c r="H10" s="75">
        <f>(H9+H8)-H7</f>
        <v>-294711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6517</v>
      </c>
      <c r="D11" s="24">
        <f>C10+B10</f>
        <v>37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267</v>
      </c>
      <c r="C12" s="115"/>
      <c r="D12" s="116">
        <f>B12+B13</f>
        <v>6517</v>
      </c>
      <c r="E12" s="116"/>
      <c r="I12">
        <f>D12-M11-B6</f>
        <v>6517</v>
      </c>
    </row>
    <row r="13" spans="1:18" ht="15.75" customHeight="1" thickBot="1" x14ac:dyDescent="0.4">
      <c r="A13" s="27" t="s">
        <v>49</v>
      </c>
      <c r="B13" s="115">
        <f>B8+C8</f>
        <v>6250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1136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2792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41062</v>
      </c>
      <c r="E5" s="11">
        <v>120609</v>
      </c>
      <c r="F5" s="12"/>
      <c r="G5" s="13"/>
      <c r="H5" s="10">
        <v>294824</v>
      </c>
      <c r="I5" s="13">
        <v>66301</v>
      </c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'10'!D5</f>
        <v>40970</v>
      </c>
      <c r="E6" s="11">
        <f>'10'!E5</f>
        <v>120429</v>
      </c>
      <c r="F6" s="12">
        <f>'10'!F5</f>
        <v>0</v>
      </c>
      <c r="G6" s="13">
        <f>'10'!G5</f>
        <v>0</v>
      </c>
      <c r="H6" s="10">
        <f>'10'!H5</f>
        <v>294711</v>
      </c>
      <c r="I6" s="13">
        <f>'10'!I5</f>
        <v>66296</v>
      </c>
      <c r="J6" s="14">
        <f>'10'!J5</f>
        <v>8459.6</v>
      </c>
      <c r="K6" s="15">
        <f>'10'!K5</f>
        <v>132574</v>
      </c>
      <c r="L6" s="10">
        <f>'10'!L5</f>
        <v>0</v>
      </c>
      <c r="M6" s="16">
        <f>'10'!M5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1136</v>
      </c>
      <c r="D7" s="4">
        <f t="shared" ref="D7:M7" si="0">D5-D6</f>
        <v>92</v>
      </c>
      <c r="E7" s="72">
        <f t="shared" si="0"/>
        <v>180</v>
      </c>
      <c r="F7" s="6">
        <f t="shared" si="0"/>
        <v>0</v>
      </c>
      <c r="G7" s="6">
        <f t="shared" si="0"/>
        <v>0</v>
      </c>
      <c r="H7" s="6">
        <f t="shared" si="0"/>
        <v>113</v>
      </c>
      <c r="I7" s="6">
        <f t="shared" si="0"/>
        <v>5</v>
      </c>
      <c r="J7" s="6">
        <f t="shared" si="0"/>
        <v>-8459.6</v>
      </c>
      <c r="K7" s="6">
        <f t="shared" si="0"/>
        <v>-132574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2792</v>
      </c>
      <c r="D8" s="4">
        <f>D7+E7</f>
        <v>272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40</v>
      </c>
      <c r="D10" s="75">
        <f>B28-D8</f>
        <v>-272</v>
      </c>
      <c r="E10" s="74"/>
      <c r="F10" s="22"/>
      <c r="G10" s="22"/>
      <c r="H10" s="75">
        <f>(H9+H8)-H7</f>
        <v>-113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3928</v>
      </c>
      <c r="D11" s="24">
        <f>C10+B10</f>
        <v>40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1136</v>
      </c>
      <c r="C12" s="115"/>
      <c r="D12" s="116">
        <f>B12+B13</f>
        <v>3928</v>
      </c>
      <c r="E12" s="116"/>
      <c r="I12">
        <f>D12-M11-B6</f>
        <v>3928</v>
      </c>
    </row>
    <row r="13" spans="1:18" ht="15.75" customHeight="1" thickBot="1" x14ac:dyDescent="0.4">
      <c r="A13" s="27" t="s">
        <v>49</v>
      </c>
      <c r="B13" s="115">
        <f>B8+C8</f>
        <v>2792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1597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8978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5764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'11'!D5</f>
        <v>41062</v>
      </c>
      <c r="E6" s="11">
        <f>'11'!E5</f>
        <v>120609</v>
      </c>
      <c r="F6" s="12">
        <f>'11'!F5</f>
        <v>0</v>
      </c>
      <c r="G6" s="13">
        <f>'11'!G5</f>
        <v>0</v>
      </c>
      <c r="H6" s="10">
        <f>'11'!H5</f>
        <v>294824</v>
      </c>
      <c r="I6" s="13">
        <f>'11'!I5</f>
        <v>66301</v>
      </c>
      <c r="J6" s="14">
        <f>'11'!J5</f>
        <v>0</v>
      </c>
      <c r="K6" s="15">
        <f>'11'!K5</f>
        <v>0</v>
      </c>
      <c r="L6" s="10">
        <f>'11'!L5</f>
        <v>0</v>
      </c>
      <c r="M6" s="16">
        <f>'12'!M5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1597</v>
      </c>
      <c r="D7" s="4">
        <f t="shared" ref="D7:M7" si="0">D5-D6</f>
        <v>-41062</v>
      </c>
      <c r="E7" s="72">
        <f t="shared" si="0"/>
        <v>-120609</v>
      </c>
      <c r="F7" s="6">
        <f t="shared" si="0"/>
        <v>0</v>
      </c>
      <c r="G7" s="6">
        <f t="shared" si="0"/>
        <v>0</v>
      </c>
      <c r="H7" s="6">
        <f t="shared" si="0"/>
        <v>-294824</v>
      </c>
      <c r="I7" s="6">
        <f t="shared" si="0"/>
        <v>-66301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8978</v>
      </c>
      <c r="D8" s="4">
        <f>D7+E7</f>
        <v>-161671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76</v>
      </c>
      <c r="D10" s="75">
        <f>B28-D8</f>
        <v>161671</v>
      </c>
      <c r="E10" s="74"/>
      <c r="F10" s="22"/>
      <c r="G10" s="22"/>
      <c r="H10" s="75">
        <f>(H9+H8)-H7</f>
        <v>294824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10575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1597</v>
      </c>
      <c r="C12" s="115"/>
      <c r="D12" s="116">
        <f>B12+B13</f>
        <v>10575</v>
      </c>
      <c r="E12" s="116"/>
      <c r="I12">
        <f>D12-M11-B6</f>
        <v>10575</v>
      </c>
    </row>
    <row r="13" spans="1:18" ht="15.75" customHeight="1" thickBot="1" x14ac:dyDescent="0.4">
      <c r="A13" s="27" t="s">
        <v>49</v>
      </c>
      <c r="B13" s="115">
        <f>B8+C8</f>
        <v>8978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6" sqref="K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2035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14188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6202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41412</v>
      </c>
      <c r="E5" s="11">
        <v>120820</v>
      </c>
      <c r="F5" s="12"/>
      <c r="G5" s="13"/>
      <c r="H5" s="10">
        <v>295108</v>
      </c>
      <c r="I5" s="13">
        <v>66368</v>
      </c>
      <c r="J5" s="14">
        <v>8488.7999999999993</v>
      </c>
      <c r="K5" s="15">
        <v>133030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'12'!D5</f>
        <v>0</v>
      </c>
      <c r="E6" s="11">
        <f>'12'!E5</f>
        <v>0</v>
      </c>
      <c r="F6" s="12">
        <f>'12'!F5</f>
        <v>0</v>
      </c>
      <c r="G6" s="13">
        <f>'12'!G5</f>
        <v>0</v>
      </c>
      <c r="H6" s="10">
        <f>'12'!H5</f>
        <v>0</v>
      </c>
      <c r="I6" s="13">
        <f>'12'!I5</f>
        <v>0</v>
      </c>
      <c r="J6" s="14">
        <f>'12'!J5</f>
        <v>0</v>
      </c>
      <c r="K6" s="15">
        <f>'12'!K5</f>
        <v>0</v>
      </c>
      <c r="L6" s="10">
        <f>'12'!L5</f>
        <v>0</v>
      </c>
      <c r="M6" s="16">
        <f>'12'!M5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2035</v>
      </c>
      <c r="D7" s="4">
        <f t="shared" ref="D7:M7" si="0">D5-D6</f>
        <v>41412</v>
      </c>
      <c r="E7" s="72">
        <f t="shared" si="0"/>
        <v>120820</v>
      </c>
      <c r="F7" s="6">
        <f t="shared" si="0"/>
        <v>0</v>
      </c>
      <c r="G7" s="6">
        <f t="shared" si="0"/>
        <v>0</v>
      </c>
      <c r="H7" s="6">
        <f t="shared" si="0"/>
        <v>295108</v>
      </c>
      <c r="I7" s="6">
        <f t="shared" si="0"/>
        <v>66368</v>
      </c>
      <c r="J7" s="6">
        <f t="shared" si="0"/>
        <v>8488.7999999999993</v>
      </c>
      <c r="K7" s="6">
        <f t="shared" si="0"/>
        <v>133030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14188</v>
      </c>
      <c r="D8" s="4">
        <f>D7+E7</f>
        <v>162232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80</v>
      </c>
      <c r="D10" s="75">
        <f>B28-D8</f>
        <v>-162232</v>
      </c>
      <c r="E10" s="74"/>
      <c r="F10" s="22"/>
      <c r="G10" s="22"/>
      <c r="H10" s="75">
        <f>(H9+H8)-H7</f>
        <v>-295108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16223</v>
      </c>
      <c r="D11" s="24">
        <f>C10+B10</f>
        <v>80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2035</v>
      </c>
      <c r="C12" s="115"/>
      <c r="D12" s="116">
        <f>B12+B13</f>
        <v>16223</v>
      </c>
      <c r="E12" s="116"/>
      <c r="I12">
        <f>D12-M11-B6</f>
        <v>16223</v>
      </c>
    </row>
    <row r="13" spans="1:18" ht="15.75" customHeight="1" thickBot="1" x14ac:dyDescent="0.4">
      <c r="A13" s="27" t="s">
        <v>49</v>
      </c>
      <c r="B13" s="115">
        <f>B8+C8</f>
        <v>14188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2991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  <c r="Q2">
        <v>18613</v>
      </c>
    </row>
    <row r="3" spans="1:18" ht="20.25" customHeight="1" x14ac:dyDescent="0.35">
      <c r="A3" s="1" t="s">
        <v>2</v>
      </c>
      <c r="B3" s="66"/>
      <c r="C3" s="63">
        <v>7621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7158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41587</v>
      </c>
      <c r="E5" s="11">
        <v>121126</v>
      </c>
      <c r="F5" s="12"/>
      <c r="G5" s="13"/>
      <c r="H5" s="10">
        <v>295269</v>
      </c>
      <c r="I5" s="13">
        <v>66385</v>
      </c>
      <c r="J5" s="14">
        <v>8497.4</v>
      </c>
      <c r="K5" s="15">
        <v>133167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/>
      <c r="E6" s="11"/>
      <c r="F6" s="12"/>
      <c r="G6" s="13"/>
      <c r="H6" s="10"/>
      <c r="I6" s="13"/>
      <c r="J6" s="14"/>
      <c r="K6" s="15"/>
      <c r="L6" s="10"/>
      <c r="M6" s="16"/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2991</v>
      </c>
      <c r="D7" s="4">
        <f t="shared" ref="D7:M7" si="0">D5-D6</f>
        <v>41587</v>
      </c>
      <c r="E7" s="72">
        <f t="shared" si="0"/>
        <v>121126</v>
      </c>
      <c r="F7" s="6">
        <f t="shared" si="0"/>
        <v>0</v>
      </c>
      <c r="G7" s="6">
        <f t="shared" si="0"/>
        <v>0</v>
      </c>
      <c r="H7" s="6">
        <f t="shared" si="0"/>
        <v>295269</v>
      </c>
      <c r="I7" s="6">
        <f t="shared" si="0"/>
        <v>66385</v>
      </c>
      <c r="J7" s="6">
        <f t="shared" si="0"/>
        <v>8497.4</v>
      </c>
      <c r="K7" s="6">
        <f t="shared" si="0"/>
        <v>133167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7621</v>
      </c>
      <c r="D8" s="4">
        <f>D7+E7</f>
        <v>162713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70</v>
      </c>
      <c r="D10" s="75">
        <f>B28-D8</f>
        <v>-162713</v>
      </c>
      <c r="E10" s="74"/>
      <c r="F10" s="22"/>
      <c r="G10" s="22"/>
      <c r="H10" s="75">
        <f>(H9+H8)-H7</f>
        <v>-295269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10612</v>
      </c>
      <c r="D11" s="24">
        <f>C10+B10</f>
        <v>70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2991</v>
      </c>
      <c r="C12" s="115"/>
      <c r="D12" s="116">
        <f>B12+B13</f>
        <v>10612</v>
      </c>
      <c r="E12" s="116"/>
      <c r="I12">
        <f>D12-M11-B6</f>
        <v>10612</v>
      </c>
    </row>
    <row r="13" spans="1:18" ht="15.75" customHeight="1" thickBot="1" x14ac:dyDescent="0.4">
      <c r="A13" s="27" t="s">
        <v>49</v>
      </c>
      <c r="B13" s="115">
        <f>B8+C8</f>
        <v>7621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302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800</v>
      </c>
      <c r="C3" s="63">
        <v>7598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4469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41587</v>
      </c>
      <c r="E6" s="11">
        <f>'14'!E5</f>
        <v>121126</v>
      </c>
      <c r="F6" s="12">
        <f>'14'!F5</f>
        <v>0</v>
      </c>
      <c r="G6" s="13">
        <f>'14'!G5</f>
        <v>0</v>
      </c>
      <c r="H6" s="10">
        <f>'14'!H5</f>
        <v>295269</v>
      </c>
      <c r="I6" s="13">
        <f>'14'!I5</f>
        <v>66385</v>
      </c>
      <c r="J6" s="14">
        <f>'14'!J5</f>
        <v>8497.4</v>
      </c>
      <c r="K6" s="15">
        <f>'14'!K5</f>
        <v>133167</v>
      </c>
      <c r="L6" s="10">
        <f>'14'!L5</f>
        <v>0</v>
      </c>
      <c r="M6" s="16">
        <f>'14'!M5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302</v>
      </c>
      <c r="D7" s="4">
        <f t="shared" ref="D7:M7" si="0">D5-D6</f>
        <v>-41587</v>
      </c>
      <c r="E7" s="72">
        <f t="shared" si="0"/>
        <v>-121126</v>
      </c>
      <c r="F7" s="6">
        <f t="shared" si="0"/>
        <v>0</v>
      </c>
      <c r="G7" s="6">
        <f t="shared" si="0"/>
        <v>0</v>
      </c>
      <c r="H7" s="6">
        <f t="shared" si="0"/>
        <v>-295269</v>
      </c>
      <c r="I7" s="6">
        <f t="shared" si="0"/>
        <v>-66385</v>
      </c>
      <c r="J7" s="6">
        <f t="shared" si="0"/>
        <v>-8497.4</v>
      </c>
      <c r="K7" s="6">
        <f t="shared" si="0"/>
        <v>-133167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800</v>
      </c>
      <c r="C8" s="63">
        <f>C3-C5</f>
        <v>7598</v>
      </c>
      <c r="D8" s="4">
        <f>D7+E7</f>
        <v>-162713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</v>
      </c>
      <c r="C10" s="63">
        <v>51</v>
      </c>
      <c r="D10" s="75">
        <f>B28-D8</f>
        <v>162713</v>
      </c>
      <c r="E10" s="74"/>
      <c r="F10" s="22"/>
      <c r="G10" s="22"/>
      <c r="H10" s="75">
        <f>(H9+H8)-H7</f>
        <v>295269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800</v>
      </c>
      <c r="C11" s="64">
        <f>C7+C8</f>
        <v>7900</v>
      </c>
      <c r="D11" s="24">
        <f>C10+B10</f>
        <v>52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302</v>
      </c>
      <c r="C12" s="115"/>
      <c r="D12" s="116">
        <f>B12+B13</f>
        <v>8700</v>
      </c>
      <c r="E12" s="116"/>
      <c r="I12">
        <f>D12-M11-B6</f>
        <v>8700</v>
      </c>
    </row>
    <row r="13" spans="1:18" ht="15.75" customHeight="1" thickBot="1" x14ac:dyDescent="0.4">
      <c r="A13" s="27" t="s">
        <v>49</v>
      </c>
      <c r="B13" s="115">
        <f>B8+C8</f>
        <v>8398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3555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4492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7722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41714</v>
      </c>
      <c r="E5" s="11">
        <v>121229</v>
      </c>
      <c r="F5" s="12"/>
      <c r="G5" s="13"/>
      <c r="H5" s="10">
        <v>295692</v>
      </c>
      <c r="I5" s="13">
        <v>66462</v>
      </c>
      <c r="J5" s="14">
        <v>8502.1</v>
      </c>
      <c r="K5" s="15">
        <v>133241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41587</v>
      </c>
      <c r="E6" s="11">
        <f>'14'!E5</f>
        <v>121126</v>
      </c>
      <c r="F6" s="12">
        <f>'14'!F5</f>
        <v>0</v>
      </c>
      <c r="G6" s="13">
        <f>'14'!G5</f>
        <v>0</v>
      </c>
      <c r="H6" s="10">
        <f>'14'!H5</f>
        <v>295269</v>
      </c>
      <c r="I6" s="13">
        <f>'14'!I5</f>
        <v>66385</v>
      </c>
      <c r="J6" s="14">
        <f>'14'!J5</f>
        <v>8497.4</v>
      </c>
      <c r="K6" s="15">
        <f>'14'!K5</f>
        <v>133167</v>
      </c>
      <c r="L6" s="10">
        <f>'15'!L5</f>
        <v>0</v>
      </c>
      <c r="M6" s="16">
        <f>'15'!M5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3555</v>
      </c>
      <c r="D7" s="4">
        <f t="shared" ref="D7:M7" si="0">D5-D6</f>
        <v>127</v>
      </c>
      <c r="E7" s="72">
        <f t="shared" si="0"/>
        <v>103</v>
      </c>
      <c r="F7" s="6">
        <f t="shared" si="0"/>
        <v>0</v>
      </c>
      <c r="G7" s="6">
        <f t="shared" si="0"/>
        <v>0</v>
      </c>
      <c r="H7" s="6">
        <f t="shared" si="0"/>
        <v>423</v>
      </c>
      <c r="I7" s="6">
        <f t="shared" si="0"/>
        <v>77</v>
      </c>
      <c r="J7" s="6">
        <f t="shared" si="0"/>
        <v>4.7000000000007276</v>
      </c>
      <c r="K7" s="6">
        <f t="shared" si="0"/>
        <v>74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4492</v>
      </c>
      <c r="D8" s="4">
        <f>D7+E7</f>
        <v>230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57</v>
      </c>
      <c r="D10" s="75">
        <f>B28-D8</f>
        <v>-230</v>
      </c>
      <c r="E10" s="74"/>
      <c r="F10" s="22"/>
      <c r="G10" s="22"/>
      <c r="H10" s="75">
        <f>(H9+H8)-H7</f>
        <v>-423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8047</v>
      </c>
      <c r="D11" s="24">
        <f>C10+B10</f>
        <v>57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3555</v>
      </c>
      <c r="C12" s="115"/>
      <c r="D12" s="116">
        <f>B12+B13</f>
        <v>8047</v>
      </c>
      <c r="E12" s="116"/>
      <c r="I12">
        <f>D12-M11-B6</f>
        <v>8047</v>
      </c>
    </row>
    <row r="13" spans="1:18" ht="15.75" customHeight="1" thickBot="1" x14ac:dyDescent="0.4">
      <c r="A13" s="27" t="s">
        <v>49</v>
      </c>
      <c r="B13" s="115">
        <f>B8+C8</f>
        <v>4492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1191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6452</v>
      </c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5358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'16'!D5</f>
        <v>41714</v>
      </c>
      <c r="E6" s="11">
        <f>'16'!E5</f>
        <v>121229</v>
      </c>
      <c r="F6" s="12">
        <f>'16'!F5</f>
        <v>0</v>
      </c>
      <c r="G6" s="13">
        <f>'16'!G5</f>
        <v>0</v>
      </c>
      <c r="H6" s="10">
        <f>'16'!H5</f>
        <v>295692</v>
      </c>
      <c r="I6" s="13">
        <f>'16'!I5</f>
        <v>66462</v>
      </c>
      <c r="J6" s="14">
        <f>'16'!J5</f>
        <v>8502.1</v>
      </c>
      <c r="K6" s="15">
        <f>'16'!K5</f>
        <v>133241</v>
      </c>
      <c r="L6" s="10">
        <f>'16'!L5</f>
        <v>0</v>
      </c>
      <c r="M6" s="16">
        <f>'16'!M5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1191</v>
      </c>
      <c r="D7" s="4">
        <f t="shared" ref="D7:M7" si="0">D5-D6</f>
        <v>-41714</v>
      </c>
      <c r="E7" s="72">
        <f t="shared" si="0"/>
        <v>-121229</v>
      </c>
      <c r="F7" s="6">
        <f t="shared" si="0"/>
        <v>0</v>
      </c>
      <c r="G7" s="6">
        <f t="shared" si="0"/>
        <v>0</v>
      </c>
      <c r="H7" s="6">
        <f t="shared" si="0"/>
        <v>-295692</v>
      </c>
      <c r="I7" s="6">
        <f t="shared" si="0"/>
        <v>-66462</v>
      </c>
      <c r="J7" s="6">
        <f t="shared" si="0"/>
        <v>-8502.1</v>
      </c>
      <c r="K7" s="6">
        <f t="shared" si="0"/>
        <v>-133241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6452</v>
      </c>
      <c r="C8" s="63">
        <f>C3-C5</f>
        <v>0</v>
      </c>
      <c r="D8" s="4">
        <f>D7+E7</f>
        <v>-162943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29</v>
      </c>
      <c r="C10" s="63">
        <v>6</v>
      </c>
      <c r="D10" s="75">
        <f>B28-D8</f>
        <v>162943</v>
      </c>
      <c r="E10" s="74"/>
      <c r="F10" s="22"/>
      <c r="G10" s="22"/>
      <c r="H10" s="75">
        <f>(H9+H8)-H7</f>
        <v>295692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6452</v>
      </c>
      <c r="C11" s="64">
        <f>C7+C8</f>
        <v>1191</v>
      </c>
      <c r="D11" s="24">
        <f>C10+B10</f>
        <v>35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1191</v>
      </c>
      <c r="C12" s="115"/>
      <c r="D12" s="116">
        <f>B12+B13</f>
        <v>7643</v>
      </c>
      <c r="E12" s="116"/>
      <c r="I12">
        <f>D12-M11-B6</f>
        <v>7643</v>
      </c>
    </row>
    <row r="13" spans="1:18" ht="15.75" customHeight="1" thickBot="1" x14ac:dyDescent="0.4">
      <c r="A13" s="27" t="s">
        <v>49</v>
      </c>
      <c r="B13" s="115">
        <f>B8+C8</f>
        <v>6452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I13" sqref="I1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1436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6506</v>
      </c>
      <c r="C3" s="63">
        <v>687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13300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41854</v>
      </c>
      <c r="E5" s="11">
        <v>121437</v>
      </c>
      <c r="F5" s="12"/>
      <c r="G5" s="13"/>
      <c r="H5" s="10">
        <v>296159</v>
      </c>
      <c r="I5" s="13">
        <v>66521</v>
      </c>
      <c r="J5" s="14">
        <v>8505.2999999999993</v>
      </c>
      <c r="K5" s="15">
        <v>133291</v>
      </c>
      <c r="L5" s="10">
        <v>1216</v>
      </c>
      <c r="M5" s="16">
        <v>2193633</v>
      </c>
      <c r="N5" s="123" t="s">
        <v>67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'17'!D5</f>
        <v>0</v>
      </c>
      <c r="E6" s="11">
        <f>'17'!E5</f>
        <v>0</v>
      </c>
      <c r="F6" s="12">
        <f>'17'!F5</f>
        <v>0</v>
      </c>
      <c r="G6" s="13">
        <f>'17'!G5</f>
        <v>0</v>
      </c>
      <c r="H6" s="10">
        <f>'17'!H5</f>
        <v>0</v>
      </c>
      <c r="I6" s="13">
        <f>'17'!I5</f>
        <v>0</v>
      </c>
      <c r="J6" s="14">
        <f>'17'!J5</f>
        <v>0</v>
      </c>
      <c r="K6" s="15">
        <f>'17'!K5</f>
        <v>0</v>
      </c>
      <c r="L6" s="10">
        <f>'17'!L5</f>
        <v>0</v>
      </c>
      <c r="M6" s="16">
        <f>'17'!M5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1436</v>
      </c>
      <c r="D7" s="4">
        <f t="shared" ref="D7:M7" si="0">D5-D6</f>
        <v>41854</v>
      </c>
      <c r="E7" s="72">
        <f t="shared" si="0"/>
        <v>121437</v>
      </c>
      <c r="F7" s="6">
        <f t="shared" si="0"/>
        <v>0</v>
      </c>
      <c r="G7" s="6">
        <f t="shared" si="0"/>
        <v>0</v>
      </c>
      <c r="H7" s="6">
        <f t="shared" si="0"/>
        <v>296159</v>
      </c>
      <c r="I7" s="6">
        <f t="shared" si="0"/>
        <v>66521</v>
      </c>
      <c r="J7" s="6">
        <f t="shared" si="0"/>
        <v>8505.2999999999993</v>
      </c>
      <c r="K7" s="6">
        <f t="shared" si="0"/>
        <v>133291</v>
      </c>
      <c r="L7" s="6">
        <f t="shared" si="0"/>
        <v>1216</v>
      </c>
      <c r="M7" s="7">
        <f t="shared" si="0"/>
        <v>2193633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6506</v>
      </c>
      <c r="C8" s="63">
        <f>C3-C5</f>
        <v>687</v>
      </c>
      <c r="D8" s="4">
        <f>D7+E7</f>
        <v>163291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29</v>
      </c>
      <c r="C10" s="63">
        <v>15</v>
      </c>
      <c r="D10" s="75">
        <f>B28-D8</f>
        <v>-163291</v>
      </c>
      <c r="E10" s="74"/>
      <c r="F10" s="22"/>
      <c r="G10" s="22"/>
      <c r="H10" s="75">
        <f>(H9+H8)-H7</f>
        <v>-296159</v>
      </c>
      <c r="I10" s="22"/>
      <c r="J10" s="22"/>
      <c r="K10" s="22"/>
      <c r="L10" s="22"/>
      <c r="M10" s="22">
        <f>(M9+M8)-M7</f>
        <v>-2193633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6506</v>
      </c>
      <c r="C11" s="64">
        <f>C7+C8</f>
        <v>2123</v>
      </c>
      <c r="D11" s="24">
        <f>C10+B10</f>
        <v>44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1436</v>
      </c>
      <c r="C12" s="115"/>
      <c r="D12" s="116">
        <f>B12+B13</f>
        <v>8629</v>
      </c>
      <c r="E12" s="116"/>
      <c r="I12">
        <f>D12-M11-B6</f>
        <v>8629</v>
      </c>
    </row>
    <row r="13" spans="1:18" ht="15.75" customHeight="1" thickBot="1" x14ac:dyDescent="0.4">
      <c r="A13" s="27" t="s">
        <v>49</v>
      </c>
      <c r="B13" s="115">
        <f>B8+C8</f>
        <v>7193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2428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2784</v>
      </c>
      <c r="C3" s="63">
        <v>6005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13300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'18'!D5</f>
        <v>41854</v>
      </c>
      <c r="E6" s="11">
        <f>'18'!E5</f>
        <v>121437</v>
      </c>
      <c r="F6" s="12">
        <f>'18'!F5</f>
        <v>0</v>
      </c>
      <c r="G6" s="13">
        <f>'18'!G5</f>
        <v>0</v>
      </c>
      <c r="H6" s="10">
        <f>'18'!H5</f>
        <v>296159</v>
      </c>
      <c r="I6" s="13">
        <f>'18'!I5</f>
        <v>66521</v>
      </c>
      <c r="J6" s="14">
        <f>'18'!J5</f>
        <v>8505.2999999999993</v>
      </c>
      <c r="K6" s="15">
        <f>'18'!K5</f>
        <v>133291</v>
      </c>
      <c r="L6" s="10">
        <f>'18'!L5</f>
        <v>1216</v>
      </c>
      <c r="M6" s="16">
        <f>'18'!M5</f>
        <v>2193633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2428</v>
      </c>
      <c r="D7" s="4">
        <f t="shared" ref="D7:M7" si="0">D5-D6</f>
        <v>-41854</v>
      </c>
      <c r="E7" s="72">
        <f t="shared" si="0"/>
        <v>-121437</v>
      </c>
      <c r="F7" s="6">
        <f t="shared" si="0"/>
        <v>0</v>
      </c>
      <c r="G7" s="6">
        <f t="shared" si="0"/>
        <v>0</v>
      </c>
      <c r="H7" s="6">
        <f t="shared" si="0"/>
        <v>-296159</v>
      </c>
      <c r="I7" s="6">
        <f t="shared" si="0"/>
        <v>-66521</v>
      </c>
      <c r="J7" s="6">
        <f t="shared" si="0"/>
        <v>-8505.2999999999993</v>
      </c>
      <c r="K7" s="6">
        <f t="shared" si="0"/>
        <v>-133291</v>
      </c>
      <c r="L7" s="6">
        <f t="shared" si="0"/>
        <v>-1216</v>
      </c>
      <c r="M7" s="7">
        <f t="shared" si="0"/>
        <v>-2193633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2784</v>
      </c>
      <c r="C8" s="63">
        <f>C3-C5</f>
        <v>6005</v>
      </c>
      <c r="D8" s="4">
        <f>D7+E7</f>
        <v>-163291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19</v>
      </c>
      <c r="C10" s="63">
        <v>75</v>
      </c>
      <c r="D10" s="75">
        <f>B28-D8</f>
        <v>163291</v>
      </c>
      <c r="E10" s="74"/>
      <c r="F10" s="22"/>
      <c r="G10" s="22"/>
      <c r="H10" s="75">
        <f>(H9+H8)-H7</f>
        <v>296159</v>
      </c>
      <c r="I10" s="22"/>
      <c r="J10" s="22"/>
      <c r="K10" s="22"/>
      <c r="L10" s="22"/>
      <c r="M10" s="22">
        <f>(M9+M8)-M7</f>
        <v>2193633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2784</v>
      </c>
      <c r="C11" s="64">
        <f>C7+C8</f>
        <v>8433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2428</v>
      </c>
      <c r="C12" s="115"/>
      <c r="D12" s="116">
        <f>B12+B13</f>
        <v>11217</v>
      </c>
      <c r="E12" s="116"/>
      <c r="I12">
        <f>D12-M11-B6</f>
        <v>11217</v>
      </c>
    </row>
    <row r="13" spans="1:18" ht="15.75" customHeight="1" thickBot="1" x14ac:dyDescent="0.4">
      <c r="A13" s="27" t="s">
        <v>49</v>
      </c>
      <c r="B13" s="115">
        <f>B8+C8</f>
        <v>8789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-1810</v>
      </c>
    </row>
    <row r="2" spans="1:18" ht="15.75" customHeight="1" thickBot="1" x14ac:dyDescent="0.4">
      <c r="A2" s="1" t="s">
        <v>0</v>
      </c>
      <c r="B2" s="65">
        <v>190</v>
      </c>
      <c r="C2" s="62">
        <v>3768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3677</v>
      </c>
      <c r="C3" s="63">
        <v>11070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13300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42206</v>
      </c>
      <c r="E5" s="11">
        <v>122287</v>
      </c>
      <c r="F5" s="12"/>
      <c r="G5" s="13"/>
      <c r="H5" s="10">
        <v>297236</v>
      </c>
      <c r="I5" s="13">
        <v>66667</v>
      </c>
      <c r="J5" s="14">
        <v>8520.9</v>
      </c>
      <c r="K5" s="15">
        <v>133537</v>
      </c>
      <c r="L5" s="10">
        <v>1227</v>
      </c>
      <c r="M5" s="16">
        <v>2156935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'19'!D5</f>
        <v>0</v>
      </c>
      <c r="E6" s="11">
        <f>'19'!E5</f>
        <v>0</v>
      </c>
      <c r="F6" s="12">
        <f>'19'!F5</f>
        <v>0</v>
      </c>
      <c r="G6" s="13">
        <f>'19'!G5</f>
        <v>0</v>
      </c>
      <c r="H6" s="10">
        <f>'19'!H5</f>
        <v>0</v>
      </c>
      <c r="I6" s="13">
        <f>'19'!I5</f>
        <v>0</v>
      </c>
      <c r="J6" s="14">
        <f>'19'!J5</f>
        <v>0</v>
      </c>
      <c r="K6" s="15">
        <f>'19'!K5</f>
        <v>0</v>
      </c>
      <c r="L6" s="10">
        <f>'19'!L5</f>
        <v>0</v>
      </c>
      <c r="M6" s="16">
        <f>'19'!M5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190</v>
      </c>
      <c r="C7" s="71">
        <f>C2-C4</f>
        <v>3768</v>
      </c>
      <c r="D7" s="4">
        <f t="shared" ref="D7:M7" si="0">D5-D6</f>
        <v>42206</v>
      </c>
      <c r="E7" s="72">
        <f t="shared" si="0"/>
        <v>122287</v>
      </c>
      <c r="F7" s="6">
        <f t="shared" si="0"/>
        <v>0</v>
      </c>
      <c r="G7" s="6">
        <f t="shared" si="0"/>
        <v>0</v>
      </c>
      <c r="H7" s="6">
        <f t="shared" si="0"/>
        <v>297236</v>
      </c>
      <c r="I7" s="6">
        <f t="shared" si="0"/>
        <v>66667</v>
      </c>
      <c r="J7" s="6">
        <f t="shared" si="0"/>
        <v>8520.9</v>
      </c>
      <c r="K7" s="6">
        <f t="shared" si="0"/>
        <v>133537</v>
      </c>
      <c r="L7" s="6">
        <f t="shared" si="0"/>
        <v>1227</v>
      </c>
      <c r="M7" s="7">
        <f t="shared" si="0"/>
        <v>2156935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3677</v>
      </c>
      <c r="C8" s="63">
        <f>C3-C5</f>
        <v>11070</v>
      </c>
      <c r="D8" s="4">
        <f>D7+E7</f>
        <v>164493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12</v>
      </c>
      <c r="C10" s="63">
        <v>69</v>
      </c>
      <c r="D10" s="75">
        <f>B28-D8</f>
        <v>-164493</v>
      </c>
      <c r="E10" s="74"/>
      <c r="F10" s="22"/>
      <c r="G10" s="22"/>
      <c r="H10" s="75">
        <f>(H9+H8)-H7</f>
        <v>-297236</v>
      </c>
      <c r="I10" s="22"/>
      <c r="J10" s="22"/>
      <c r="K10" s="22"/>
      <c r="L10" s="22"/>
      <c r="M10" s="22">
        <f>(M9+M8)-M7</f>
        <v>-2156935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3867</v>
      </c>
      <c r="C11" s="64">
        <f>C7+C8</f>
        <v>14838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3958</v>
      </c>
      <c r="C12" s="115"/>
      <c r="D12" s="116">
        <f>B12+B13</f>
        <v>18705</v>
      </c>
      <c r="E12" s="116"/>
      <c r="I12">
        <f>D12-M11-B6</f>
        <v>18705</v>
      </c>
    </row>
    <row r="13" spans="1:18" ht="15.75" customHeight="1" thickBot="1" x14ac:dyDescent="0.4">
      <c r="A13" s="27" t="s">
        <v>49</v>
      </c>
      <c r="B13" s="115">
        <f>B8+C8</f>
        <v>14747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3" sqref="A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-1920</v>
      </c>
    </row>
    <row r="2" spans="1:18" ht="15.75" customHeight="1" thickBot="1" x14ac:dyDescent="0.4">
      <c r="A2" s="1" t="s">
        <v>0</v>
      </c>
      <c r="B2" s="65">
        <v>80</v>
      </c>
      <c r="C2" s="62">
        <v>2521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162</v>
      </c>
      <c r="C3" s="63">
        <v>23492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13300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'20'!D5</f>
        <v>42206</v>
      </c>
      <c r="E6" s="11">
        <f>'20'!E5</f>
        <v>122287</v>
      </c>
      <c r="F6" s="12">
        <f>'20'!F5</f>
        <v>0</v>
      </c>
      <c r="G6" s="13">
        <f>'19'!G5</f>
        <v>0</v>
      </c>
      <c r="H6" s="10">
        <f>'20'!H5</f>
        <v>297236</v>
      </c>
      <c r="I6" s="13">
        <f>'20'!I5</f>
        <v>66667</v>
      </c>
      <c r="J6" s="14">
        <f>'20'!J5</f>
        <v>8520.9</v>
      </c>
      <c r="K6" s="15">
        <f>'20'!K5</f>
        <v>133537</v>
      </c>
      <c r="L6" s="10">
        <f>'20'!L5</f>
        <v>1227</v>
      </c>
      <c r="M6" s="16">
        <f>'20'!M5</f>
        <v>2156935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80</v>
      </c>
      <c r="C7" s="71">
        <f>C2-C4</f>
        <v>2521</v>
      </c>
      <c r="D7" s="4">
        <f t="shared" ref="D7:M7" si="0">D5-D6</f>
        <v>-42206</v>
      </c>
      <c r="E7" s="72">
        <f t="shared" si="0"/>
        <v>-122287</v>
      </c>
      <c r="F7" s="6">
        <f t="shared" si="0"/>
        <v>0</v>
      </c>
      <c r="G7" s="6">
        <f t="shared" si="0"/>
        <v>0</v>
      </c>
      <c r="H7" s="6">
        <f t="shared" si="0"/>
        <v>-297236</v>
      </c>
      <c r="I7" s="6">
        <f t="shared" si="0"/>
        <v>-66667</v>
      </c>
      <c r="J7" s="6">
        <f t="shared" si="0"/>
        <v>-8520.9</v>
      </c>
      <c r="K7" s="6">
        <f t="shared" si="0"/>
        <v>-133537</v>
      </c>
      <c r="L7" s="6">
        <f t="shared" si="0"/>
        <v>-1227</v>
      </c>
      <c r="M7" s="7">
        <f t="shared" si="0"/>
        <v>-2156935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162</v>
      </c>
      <c r="C8" s="63">
        <f>C3-C5</f>
        <v>23492</v>
      </c>
      <c r="D8" s="4">
        <f>D7+E7</f>
        <v>-164493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77</v>
      </c>
      <c r="D10" s="75">
        <f>B28-D8</f>
        <v>164493</v>
      </c>
      <c r="E10" s="74"/>
      <c r="F10" s="22"/>
      <c r="G10" s="22"/>
      <c r="H10" s="75">
        <f>(H9+H8)-H7</f>
        <v>297236</v>
      </c>
      <c r="I10" s="22"/>
      <c r="J10" s="22"/>
      <c r="K10" s="22"/>
      <c r="L10" s="22"/>
      <c r="M10" s="22">
        <f>(M9+M8)-M7</f>
        <v>2156935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242</v>
      </c>
      <c r="C11" s="64">
        <f>C7+C8</f>
        <v>26013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2601</v>
      </c>
      <c r="C12" s="115"/>
      <c r="D12" s="116">
        <f>B12+B13</f>
        <v>26255</v>
      </c>
      <c r="E12" s="116"/>
      <c r="I12">
        <f>D12-M11-B6</f>
        <v>26255</v>
      </c>
    </row>
    <row r="13" spans="1:18" ht="15.75" customHeight="1" thickBot="1" x14ac:dyDescent="0.4">
      <c r="A13" s="27" t="s">
        <v>49</v>
      </c>
      <c r="B13" s="115">
        <f>B8+C8</f>
        <v>23654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7000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9267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13300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42405</v>
      </c>
      <c r="E5" s="11">
        <v>122922</v>
      </c>
      <c r="F5" s="12"/>
      <c r="G5" s="13"/>
      <c r="H5" s="10">
        <v>297622</v>
      </c>
      <c r="I5" s="13">
        <v>66748</v>
      </c>
      <c r="J5" s="14">
        <v>8529.7000000000007</v>
      </c>
      <c r="K5" s="15">
        <v>133677</v>
      </c>
      <c r="L5" s="10">
        <v>1226</v>
      </c>
      <c r="M5" s="16">
        <v>2157140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'21'!D5</f>
        <v>0</v>
      </c>
      <c r="E6" s="11">
        <f>'21'!E5</f>
        <v>0</v>
      </c>
      <c r="F6" s="12">
        <f>'21'!F5</f>
        <v>0</v>
      </c>
      <c r="G6" s="13">
        <f>'21'!G5</f>
        <v>0</v>
      </c>
      <c r="H6" s="10">
        <f>'21'!H5</f>
        <v>0</v>
      </c>
      <c r="I6" s="13">
        <f>'21'!I5</f>
        <v>0</v>
      </c>
      <c r="J6" s="14">
        <f>'21'!J5</f>
        <v>0</v>
      </c>
      <c r="K6" s="15">
        <f>'21'!K5</f>
        <v>0</v>
      </c>
      <c r="L6" s="10">
        <f>'21'!L5</f>
        <v>0</v>
      </c>
      <c r="M6" s="16">
        <f>'21'!M5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7000</v>
      </c>
      <c r="D7" s="4">
        <f t="shared" ref="D7:M7" si="0">D5-D6</f>
        <v>42405</v>
      </c>
      <c r="E7" s="72">
        <f t="shared" si="0"/>
        <v>122922</v>
      </c>
      <c r="F7" s="6">
        <f t="shared" si="0"/>
        <v>0</v>
      </c>
      <c r="G7" s="6">
        <f t="shared" si="0"/>
        <v>0</v>
      </c>
      <c r="H7" s="6">
        <f t="shared" si="0"/>
        <v>297622</v>
      </c>
      <c r="I7" s="6">
        <f t="shared" si="0"/>
        <v>66748</v>
      </c>
      <c r="J7" s="6">
        <f t="shared" si="0"/>
        <v>8529.7000000000007</v>
      </c>
      <c r="K7" s="6">
        <f t="shared" si="0"/>
        <v>133677</v>
      </c>
      <c r="L7" s="6">
        <f t="shared" si="0"/>
        <v>1226</v>
      </c>
      <c r="M7" s="7">
        <f t="shared" si="0"/>
        <v>2157140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9267</v>
      </c>
      <c r="D8" s="4">
        <f>D7+E7</f>
        <v>165327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-165327</v>
      </c>
      <c r="E10" s="74"/>
      <c r="F10" s="22"/>
      <c r="G10" s="22"/>
      <c r="H10" s="75">
        <f>(H9+H8)-H7</f>
        <v>-297622</v>
      </c>
      <c r="I10" s="22"/>
      <c r="J10" s="22"/>
      <c r="K10" s="22"/>
      <c r="L10" s="22"/>
      <c r="M10" s="22">
        <f>(M9+M8)-M7</f>
        <v>-2157140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16267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7000</v>
      </c>
      <c r="C12" s="115"/>
      <c r="D12" s="116">
        <f>B12+B13</f>
        <v>16267</v>
      </c>
      <c r="E12" s="116"/>
      <c r="I12">
        <f>D12-M11-B6</f>
        <v>16267</v>
      </c>
    </row>
    <row r="13" spans="1:18" ht="15.75" customHeight="1" thickBot="1" x14ac:dyDescent="0.4">
      <c r="A13" s="27" t="s">
        <v>49</v>
      </c>
      <c r="B13" s="115">
        <f>B8+C8</f>
        <v>9267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12" sqref="K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86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2552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>
        <v>42471</v>
      </c>
      <c r="E5" s="11">
        <v>122952</v>
      </c>
      <c r="F5" s="12"/>
      <c r="G5" s="13"/>
      <c r="H5" s="10">
        <v>297658</v>
      </c>
      <c r="I5" s="13">
        <v>66748</v>
      </c>
      <c r="J5" s="14">
        <v>8538.7999999999993</v>
      </c>
      <c r="K5" s="15">
        <v>133824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'22'!D5</f>
        <v>42405</v>
      </c>
      <c r="E6" s="11">
        <f>'22'!E5</f>
        <v>122922</v>
      </c>
      <c r="F6" s="12">
        <f>'22'!F5</f>
        <v>0</v>
      </c>
      <c r="G6" s="13">
        <f>'22'!G5</f>
        <v>0</v>
      </c>
      <c r="H6" s="10">
        <f>'22'!H5</f>
        <v>297622</v>
      </c>
      <c r="I6" s="13">
        <f>'22'!I5</f>
        <v>66748</v>
      </c>
      <c r="J6" s="14">
        <f>'22'!J5</f>
        <v>8529.7000000000007</v>
      </c>
      <c r="K6" s="15">
        <f>'22'!K5</f>
        <v>133677</v>
      </c>
      <c r="L6" s="10">
        <f>'22'!L5</f>
        <v>1226</v>
      </c>
      <c r="M6" s="16">
        <f>'22'!M5</f>
        <v>2157140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86</v>
      </c>
      <c r="D7" s="4">
        <f t="shared" ref="D7:M7" si="0">D5-D6</f>
        <v>66</v>
      </c>
      <c r="E7" s="72">
        <f t="shared" si="0"/>
        <v>30</v>
      </c>
      <c r="F7" s="6">
        <f t="shared" si="0"/>
        <v>0</v>
      </c>
      <c r="G7" s="6">
        <f t="shared" si="0"/>
        <v>0</v>
      </c>
      <c r="H7" s="6">
        <f t="shared" si="0"/>
        <v>36</v>
      </c>
      <c r="I7" s="6">
        <f t="shared" si="0"/>
        <v>0</v>
      </c>
      <c r="J7" s="6">
        <f t="shared" si="0"/>
        <v>9.0999999999985448</v>
      </c>
      <c r="K7" s="6">
        <f t="shared" si="0"/>
        <v>147</v>
      </c>
      <c r="L7" s="6">
        <f t="shared" si="0"/>
        <v>-1226</v>
      </c>
      <c r="M7" s="7">
        <f t="shared" si="0"/>
        <v>-2157140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2552</v>
      </c>
      <c r="D8" s="4">
        <f>D7+E7</f>
        <v>96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17</v>
      </c>
      <c r="D10" s="75">
        <f>B28-D8</f>
        <v>-96</v>
      </c>
      <c r="E10" s="74"/>
      <c r="F10" s="22"/>
      <c r="G10" s="22"/>
      <c r="H10" s="75">
        <f>(H9+H8)-H7</f>
        <v>-36</v>
      </c>
      <c r="I10" s="22"/>
      <c r="J10" s="22"/>
      <c r="K10" s="22"/>
      <c r="L10" s="22"/>
      <c r="M10" s="22">
        <f>(M9+M8)-M7</f>
        <v>2157140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2638</v>
      </c>
      <c r="D11" s="24">
        <f>C10+B10</f>
        <v>17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86</v>
      </c>
      <c r="C12" s="115"/>
      <c r="D12" s="116">
        <f>B12+B13</f>
        <v>2638</v>
      </c>
      <c r="E12" s="116"/>
      <c r="I12">
        <f>D12-M11-B6</f>
        <v>2638</v>
      </c>
    </row>
    <row r="13" spans="1:18" ht="15.75" customHeight="1" thickBot="1" x14ac:dyDescent="0.4">
      <c r="A13" s="27" t="s">
        <v>49</v>
      </c>
      <c r="B13" s="115">
        <f>B8+C8</f>
        <v>2552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2480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5123</v>
      </c>
      <c r="C3" s="63">
        <v>40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>
        <v>42566</v>
      </c>
      <c r="E5" s="11">
        <v>123062</v>
      </c>
      <c r="F5" s="12"/>
      <c r="G5" s="13"/>
      <c r="H5" s="10">
        <v>297714</v>
      </c>
      <c r="I5" s="13">
        <v>66782</v>
      </c>
      <c r="J5" s="14">
        <v>8540</v>
      </c>
      <c r="K5" s="15">
        <v>133842</v>
      </c>
      <c r="L5" s="10">
        <v>1227</v>
      </c>
      <c r="M5" s="16">
        <v>2158143</v>
      </c>
      <c r="N5" s="123" t="s">
        <v>73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'23'!D5</f>
        <v>42471</v>
      </c>
      <c r="E6" s="11">
        <f>'23'!E5</f>
        <v>122952</v>
      </c>
      <c r="F6" s="12">
        <f>'23'!F5</f>
        <v>0</v>
      </c>
      <c r="G6" s="13">
        <f>'23'!G5</f>
        <v>0</v>
      </c>
      <c r="H6" s="10">
        <f>'23'!H5</f>
        <v>297658</v>
      </c>
      <c r="I6" s="13">
        <f>'23'!I5</f>
        <v>66748</v>
      </c>
      <c r="J6" s="14">
        <f>'23'!J5</f>
        <v>8538.7999999999993</v>
      </c>
      <c r="K6" s="15">
        <f>'23'!K5</f>
        <v>133824</v>
      </c>
      <c r="L6" s="10">
        <f>'23'!L5</f>
        <v>0</v>
      </c>
      <c r="M6" s="16">
        <f>'23'!M5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2480</v>
      </c>
      <c r="D7" s="4">
        <f t="shared" ref="D7:M7" si="0">D5-D6</f>
        <v>95</v>
      </c>
      <c r="E7" s="72">
        <f t="shared" si="0"/>
        <v>110</v>
      </c>
      <c r="F7" s="6">
        <f t="shared" si="0"/>
        <v>0</v>
      </c>
      <c r="G7" s="6">
        <f t="shared" si="0"/>
        <v>0</v>
      </c>
      <c r="H7" s="6">
        <f t="shared" si="0"/>
        <v>56</v>
      </c>
      <c r="I7" s="6">
        <f t="shared" si="0"/>
        <v>34</v>
      </c>
      <c r="J7" s="6">
        <f t="shared" si="0"/>
        <v>1.2000000000007276</v>
      </c>
      <c r="K7" s="6">
        <f t="shared" si="0"/>
        <v>18</v>
      </c>
      <c r="L7" s="6">
        <f t="shared" si="0"/>
        <v>1227</v>
      </c>
      <c r="M7" s="7">
        <f t="shared" si="0"/>
        <v>2158143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5123</v>
      </c>
      <c r="C8" s="63">
        <f>C3-C5</f>
        <v>40</v>
      </c>
      <c r="D8" s="4">
        <f>D7+E7</f>
        <v>205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29</v>
      </c>
      <c r="C10" s="63">
        <v>13</v>
      </c>
      <c r="D10" s="75">
        <f>B28-D8</f>
        <v>-205</v>
      </c>
      <c r="E10" s="74"/>
      <c r="F10" s="22"/>
      <c r="G10" s="22"/>
      <c r="H10" s="75">
        <f>(H9+H8)-H7</f>
        <v>-56</v>
      </c>
      <c r="I10" s="22"/>
      <c r="J10" s="22"/>
      <c r="K10" s="22"/>
      <c r="L10" s="22"/>
      <c r="M10" s="22">
        <f>(M9+M8)-M7</f>
        <v>-2158143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5123</v>
      </c>
      <c r="C11" s="64">
        <f>C7+C8</f>
        <v>2520</v>
      </c>
      <c r="D11" s="24">
        <f>C10+B10</f>
        <v>42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2480</v>
      </c>
      <c r="C12" s="115"/>
      <c r="D12" s="116">
        <f>B12+B13</f>
        <v>7643</v>
      </c>
      <c r="E12" s="116"/>
      <c r="I12">
        <f>D12-M11-B6</f>
        <v>7643</v>
      </c>
    </row>
    <row r="13" spans="1:18" ht="15.75" customHeight="1" thickBot="1" x14ac:dyDescent="0.4">
      <c r="A13" s="27" t="s">
        <v>49</v>
      </c>
      <c r="B13" s="115">
        <f>B8+C8</f>
        <v>5163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C2-3433</f>
        <v>-2823</v>
      </c>
    </row>
    <row r="2" spans="1:18" ht="15.75" customHeight="1" thickBot="1" x14ac:dyDescent="0.4">
      <c r="A2" s="1" t="s">
        <v>0</v>
      </c>
      <c r="B2" s="65"/>
      <c r="C2" s="62">
        <v>610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5862</v>
      </c>
      <c r="C3" s="63">
        <v>24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>
        <v>42712</v>
      </c>
      <c r="E5" s="11">
        <v>123220</v>
      </c>
      <c r="F5" s="12"/>
      <c r="G5" s="13"/>
      <c r="H5" s="10">
        <v>297819</v>
      </c>
      <c r="I5" s="13">
        <v>66803</v>
      </c>
      <c r="J5" s="14">
        <v>8541.9</v>
      </c>
      <c r="K5" s="15">
        <v>133873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'24'!D5</f>
        <v>42566</v>
      </c>
      <c r="E6" s="11">
        <f>'24'!E5</f>
        <v>123062</v>
      </c>
      <c r="F6" s="12">
        <f>'24'!F5</f>
        <v>0</v>
      </c>
      <c r="G6" s="13">
        <f>'24'!G5</f>
        <v>0</v>
      </c>
      <c r="H6" s="10">
        <f>'24'!H5</f>
        <v>297714</v>
      </c>
      <c r="I6" s="13">
        <f>'24'!I5</f>
        <v>66782</v>
      </c>
      <c r="J6" s="14">
        <f>'24'!J5</f>
        <v>8540</v>
      </c>
      <c r="K6" s="15">
        <f>'24'!K5</f>
        <v>133842</v>
      </c>
      <c r="L6" s="10">
        <f>'24'!L5</f>
        <v>1227</v>
      </c>
      <c r="M6" s="16">
        <f>'24'!M5</f>
        <v>2158143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610</v>
      </c>
      <c r="D7" s="4">
        <f t="shared" ref="D7:M7" si="0">D5-D6</f>
        <v>146</v>
      </c>
      <c r="E7" s="72">
        <f t="shared" si="0"/>
        <v>158</v>
      </c>
      <c r="F7" s="6">
        <f t="shared" si="0"/>
        <v>0</v>
      </c>
      <c r="G7" s="6">
        <f t="shared" si="0"/>
        <v>0</v>
      </c>
      <c r="H7" s="6">
        <f t="shared" si="0"/>
        <v>105</v>
      </c>
      <c r="I7" s="6">
        <f t="shared" si="0"/>
        <v>21</v>
      </c>
      <c r="J7" s="6">
        <f t="shared" si="0"/>
        <v>1.8999999999996362</v>
      </c>
      <c r="K7" s="6">
        <f t="shared" si="0"/>
        <v>31</v>
      </c>
      <c r="L7" s="6">
        <f t="shared" si="0"/>
        <v>-1227</v>
      </c>
      <c r="M7" s="7">
        <f t="shared" si="0"/>
        <v>-2158143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5862</v>
      </c>
      <c r="C8" s="63">
        <f>C3-C5</f>
        <v>24</v>
      </c>
      <c r="D8" s="4">
        <f>D7+E7</f>
        <v>304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36</v>
      </c>
      <c r="C10" s="63">
        <v>15</v>
      </c>
      <c r="D10" s="75">
        <f>B28-D8</f>
        <v>-304</v>
      </c>
      <c r="E10" s="74"/>
      <c r="F10" s="22"/>
      <c r="G10" s="22"/>
      <c r="H10" s="75">
        <f>(H9+H8)-H7</f>
        <v>-105</v>
      </c>
      <c r="I10" s="22"/>
      <c r="J10" s="22"/>
      <c r="K10" s="22"/>
      <c r="L10" s="22"/>
      <c r="M10" s="22">
        <f>(M9+M8)-M7</f>
        <v>2158143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5862</v>
      </c>
      <c r="C11" s="64">
        <f>C7+C8</f>
        <v>634</v>
      </c>
      <c r="D11" s="24">
        <f>C10+B10</f>
        <v>51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610</v>
      </c>
      <c r="C12" s="115"/>
      <c r="D12" s="116">
        <f>B12+B13</f>
        <v>6496</v>
      </c>
      <c r="E12" s="116"/>
      <c r="I12">
        <f>D12-M11-B6</f>
        <v>6496</v>
      </c>
    </row>
    <row r="13" spans="1:18" ht="15.75" customHeight="1" thickBot="1" x14ac:dyDescent="0.4">
      <c r="A13" s="27" t="s">
        <v>49</v>
      </c>
      <c r="B13" s="115">
        <f>B8+C8</f>
        <v>5886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4379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571</v>
      </c>
      <c r="C3" s="63">
        <v>8077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>
        <v>42929</v>
      </c>
      <c r="E5" s="11">
        <v>123867</v>
      </c>
      <c r="F5" s="12"/>
      <c r="G5" s="13"/>
      <c r="H5" s="10">
        <v>298929</v>
      </c>
      <c r="I5" s="13">
        <v>66831</v>
      </c>
      <c r="J5" s="14">
        <v>8572.2000000000007</v>
      </c>
      <c r="K5" s="15">
        <v>134359</v>
      </c>
      <c r="L5" s="10">
        <v>1230</v>
      </c>
      <c r="M5" s="16">
        <v>2158707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'25'!D5</f>
        <v>42712</v>
      </c>
      <c r="E6" s="11">
        <f>'25'!E5</f>
        <v>123220</v>
      </c>
      <c r="F6" s="12">
        <f>'25'!F5</f>
        <v>0</v>
      </c>
      <c r="G6" s="13">
        <f>'25'!G5</f>
        <v>0</v>
      </c>
      <c r="H6" s="10">
        <f>'25'!H5</f>
        <v>297819</v>
      </c>
      <c r="I6" s="13">
        <f>'25'!I5</f>
        <v>66803</v>
      </c>
      <c r="J6" s="14">
        <f>'25'!J5</f>
        <v>8541.9</v>
      </c>
      <c r="K6" s="15">
        <f>'25'!K5</f>
        <v>133873</v>
      </c>
      <c r="L6" s="10">
        <f>'25'!L5</f>
        <v>0</v>
      </c>
      <c r="M6" s="16">
        <f>'25'!M5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4379</v>
      </c>
      <c r="D7" s="4">
        <f t="shared" ref="D7:M7" si="0">D5-D6</f>
        <v>217</v>
      </c>
      <c r="E7" s="72">
        <f t="shared" si="0"/>
        <v>647</v>
      </c>
      <c r="F7" s="6">
        <f t="shared" si="0"/>
        <v>0</v>
      </c>
      <c r="G7" s="6">
        <f t="shared" si="0"/>
        <v>0</v>
      </c>
      <c r="H7" s="6">
        <f t="shared" si="0"/>
        <v>1110</v>
      </c>
      <c r="I7" s="6">
        <f t="shared" si="0"/>
        <v>28</v>
      </c>
      <c r="J7" s="6">
        <f t="shared" si="0"/>
        <v>30.300000000001091</v>
      </c>
      <c r="K7" s="6">
        <f t="shared" si="0"/>
        <v>486</v>
      </c>
      <c r="L7" s="6">
        <f t="shared" si="0"/>
        <v>1230</v>
      </c>
      <c r="M7" s="7">
        <f t="shared" si="0"/>
        <v>2158707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571</v>
      </c>
      <c r="C8" s="63">
        <f>C3-C5</f>
        <v>8077</v>
      </c>
      <c r="D8" s="4">
        <f>D7+E7</f>
        <v>864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</v>
      </c>
      <c r="C10" s="63">
        <v>87</v>
      </c>
      <c r="D10" s="75">
        <f>B28-D8</f>
        <v>-864</v>
      </c>
      <c r="E10" s="74"/>
      <c r="F10" s="22"/>
      <c r="G10" s="22"/>
      <c r="H10" s="75">
        <f>(H9+H8)-H7</f>
        <v>-1110</v>
      </c>
      <c r="I10" s="22"/>
      <c r="J10" s="22"/>
      <c r="K10" s="22"/>
      <c r="L10" s="22"/>
      <c r="M10" s="22">
        <f>(M9+M8)-M7</f>
        <v>-2158707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571</v>
      </c>
      <c r="C11" s="64">
        <f>C7+C8</f>
        <v>12456</v>
      </c>
      <c r="D11" s="24">
        <f>C10+B10</f>
        <v>91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4379</v>
      </c>
      <c r="C12" s="115"/>
      <c r="D12" s="116">
        <f>B12+B13</f>
        <v>13027</v>
      </c>
      <c r="E12" s="116"/>
      <c r="I12">
        <f>D12-M11-B6</f>
        <v>13027</v>
      </c>
    </row>
    <row r="13" spans="1:18" ht="15.75" customHeight="1" thickBot="1" x14ac:dyDescent="0.4">
      <c r="A13" s="27" t="s">
        <v>49</v>
      </c>
      <c r="B13" s="115">
        <f>B8+C8</f>
        <v>8648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zoomScale="145" zoomScaleNormal="145" workbookViewId="0">
      <selection sqref="A1:XFD1048576"/>
    </sheetView>
  </sheetViews>
  <sheetFormatPr defaultRowHeight="14.4" x14ac:dyDescent="0.3"/>
  <cols>
    <col min="2" max="2" width="8.88671875" style="77"/>
  </cols>
  <sheetData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-1950</v>
      </c>
    </row>
    <row r="2" spans="1:18" ht="15.75" customHeight="1" thickBot="1" x14ac:dyDescent="0.4">
      <c r="A2" s="1" t="s">
        <v>0</v>
      </c>
      <c r="B2" s="65">
        <v>50</v>
      </c>
      <c r="C2" s="62">
        <v>7799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410</v>
      </c>
      <c r="C3" s="63">
        <v>12224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320</v>
      </c>
    </row>
    <row r="5" spans="1:18" ht="15.75" customHeight="1" x14ac:dyDescent="0.35">
      <c r="A5" s="1" t="s">
        <v>13</v>
      </c>
      <c r="B5" s="66"/>
      <c r="C5" s="63"/>
      <c r="D5" s="10">
        <v>42998</v>
      </c>
      <c r="E5" s="11">
        <v>124159</v>
      </c>
      <c r="F5" s="12"/>
      <c r="G5" s="13"/>
      <c r="H5" s="10">
        <v>298384</v>
      </c>
      <c r="I5" s="13">
        <v>66853</v>
      </c>
      <c r="J5" s="14">
        <v>8597.2999999999993</v>
      </c>
      <c r="K5" s="15">
        <v>134763</v>
      </c>
      <c r="L5" s="10">
        <v>1232</v>
      </c>
      <c r="M5" s="16">
        <v>2158957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'26'!D5</f>
        <v>42929</v>
      </c>
      <c r="E6" s="11">
        <f>'26'!E5</f>
        <v>123867</v>
      </c>
      <c r="F6" s="12">
        <f>'26'!F5</f>
        <v>0</v>
      </c>
      <c r="G6" s="13">
        <f>'26'!G5</f>
        <v>0</v>
      </c>
      <c r="H6" s="10">
        <f>'26'!H5</f>
        <v>298929</v>
      </c>
      <c r="I6" s="13">
        <f>'26'!I5</f>
        <v>66831</v>
      </c>
      <c r="J6" s="14">
        <f>'26'!J5</f>
        <v>8572.2000000000007</v>
      </c>
      <c r="K6" s="15">
        <f>'26'!K5</f>
        <v>134359</v>
      </c>
      <c r="L6" s="10">
        <f>'26'!L5</f>
        <v>1230</v>
      </c>
      <c r="M6" s="16">
        <f>'26'!M5</f>
        <v>2158707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50</v>
      </c>
      <c r="C7" s="71">
        <f>C2-C4</f>
        <v>7799</v>
      </c>
      <c r="D7" s="4">
        <f t="shared" ref="D7:M7" si="0">D5-D6</f>
        <v>69</v>
      </c>
      <c r="E7" s="72">
        <f t="shared" si="0"/>
        <v>292</v>
      </c>
      <c r="F7" s="6">
        <f t="shared" si="0"/>
        <v>0</v>
      </c>
      <c r="G7" s="6">
        <f t="shared" si="0"/>
        <v>0</v>
      </c>
      <c r="H7" s="6">
        <f t="shared" si="0"/>
        <v>-545</v>
      </c>
      <c r="I7" s="6">
        <f t="shared" si="0"/>
        <v>22</v>
      </c>
      <c r="J7" s="6">
        <f t="shared" si="0"/>
        <v>25.099999999998545</v>
      </c>
      <c r="K7" s="6">
        <f t="shared" si="0"/>
        <v>404</v>
      </c>
      <c r="L7" s="6">
        <f t="shared" si="0"/>
        <v>2</v>
      </c>
      <c r="M7" s="7">
        <f t="shared" si="0"/>
        <v>250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410</v>
      </c>
      <c r="C8" s="63">
        <f>C3-C5</f>
        <v>12224</v>
      </c>
      <c r="D8" s="4">
        <f>D7+E7</f>
        <v>361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</v>
      </c>
      <c r="C10" s="63">
        <v>76</v>
      </c>
      <c r="D10" s="75">
        <f>B28-D8</f>
        <v>-361</v>
      </c>
      <c r="E10" s="74"/>
      <c r="F10" s="22"/>
      <c r="G10" s="22"/>
      <c r="H10" s="75">
        <f>(H9+H8)-H7</f>
        <v>545</v>
      </c>
      <c r="I10" s="22"/>
      <c r="J10" s="22"/>
      <c r="K10" s="22"/>
      <c r="L10" s="22"/>
      <c r="M10" s="22">
        <f>(M9+M8)-M7</f>
        <v>-250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460</v>
      </c>
      <c r="C11" s="64">
        <f>C7+C8</f>
        <v>20023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7849</v>
      </c>
      <c r="C12" s="115"/>
      <c r="D12" s="116">
        <f>B12+B13</f>
        <v>20483</v>
      </c>
      <c r="E12" s="116"/>
      <c r="I12">
        <f>D12-M11-B6</f>
        <v>20483</v>
      </c>
    </row>
    <row r="13" spans="1:18" ht="15.75" customHeight="1" thickBot="1" x14ac:dyDescent="0.4">
      <c r="A13" s="27" t="s">
        <v>49</v>
      </c>
      <c r="B13" s="115">
        <f>B8+C8</f>
        <v>12634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2366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6438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'27'!D5</f>
        <v>42998</v>
      </c>
      <c r="E6" s="11">
        <f>'27'!E5</f>
        <v>124159</v>
      </c>
      <c r="F6" s="12">
        <f>'27'!F5</f>
        <v>0</v>
      </c>
      <c r="G6" s="13">
        <f>'27'!G5</f>
        <v>0</v>
      </c>
      <c r="H6" s="10">
        <f>'27'!H5</f>
        <v>298384</v>
      </c>
      <c r="I6" s="13">
        <f>'27'!I5</f>
        <v>66853</v>
      </c>
      <c r="J6" s="14">
        <f>'27'!J5</f>
        <v>8597.2999999999993</v>
      </c>
      <c r="K6" s="15">
        <f>'27'!K5</f>
        <v>134763</v>
      </c>
      <c r="L6" s="10">
        <f>'27'!L5</f>
        <v>1232</v>
      </c>
      <c r="M6" s="16">
        <f>'27'!M5</f>
        <v>2158957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2366</v>
      </c>
      <c r="D7" s="4">
        <f t="shared" ref="D7:M7" si="0">D5-D6</f>
        <v>-42998</v>
      </c>
      <c r="E7" s="72">
        <f t="shared" si="0"/>
        <v>-124159</v>
      </c>
      <c r="F7" s="6">
        <f t="shared" si="0"/>
        <v>0</v>
      </c>
      <c r="G7" s="6">
        <f t="shared" si="0"/>
        <v>0</v>
      </c>
      <c r="H7" s="6">
        <f t="shared" si="0"/>
        <v>-298384</v>
      </c>
      <c r="I7" s="6">
        <f t="shared" si="0"/>
        <v>-66853</v>
      </c>
      <c r="J7" s="6">
        <f t="shared" si="0"/>
        <v>-8597.2999999999993</v>
      </c>
      <c r="K7" s="6">
        <f t="shared" si="0"/>
        <v>-134763</v>
      </c>
      <c r="L7" s="6">
        <f t="shared" si="0"/>
        <v>-1232</v>
      </c>
      <c r="M7" s="7">
        <f t="shared" si="0"/>
        <v>-2158957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6438</v>
      </c>
      <c r="D8" s="4">
        <f>D7+E7</f>
        <v>-167157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64</v>
      </c>
      <c r="D10" s="75">
        <f>B28-D8</f>
        <v>167157</v>
      </c>
      <c r="E10" s="74"/>
      <c r="F10" s="22"/>
      <c r="G10" s="22"/>
      <c r="H10" s="75">
        <f>(H9+H8)-H7</f>
        <v>298384</v>
      </c>
      <c r="I10" s="22"/>
      <c r="J10" s="22"/>
      <c r="K10" s="22"/>
      <c r="L10" s="22"/>
      <c r="M10" s="22">
        <f>(M9+M8)-M7</f>
        <v>2158957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8804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2366</v>
      </c>
      <c r="C12" s="115"/>
      <c r="D12" s="116">
        <f>B12+B13</f>
        <v>8804</v>
      </c>
      <c r="E12" s="116"/>
      <c r="I12">
        <f>D12-M11-B6</f>
        <v>8804</v>
      </c>
    </row>
    <row r="13" spans="1:18" ht="15.75" customHeight="1" thickBot="1" x14ac:dyDescent="0.4">
      <c r="A13" s="27" t="s">
        <v>49</v>
      </c>
      <c r="B13" s="115">
        <f>B8+C8</f>
        <v>6438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P4" sqref="P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2053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615</v>
      </c>
      <c r="C3" s="63">
        <v>18118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'28'!D5</f>
        <v>0</v>
      </c>
      <c r="E6" s="11">
        <f>'28'!E5</f>
        <v>0</v>
      </c>
      <c r="F6" s="12">
        <f>'28'!F5</f>
        <v>0</v>
      </c>
      <c r="G6" s="13">
        <f>'28'!G5</f>
        <v>0</v>
      </c>
      <c r="H6" s="10">
        <f>'28'!H5</f>
        <v>0</v>
      </c>
      <c r="I6" s="13">
        <f>'28'!I5</f>
        <v>0</v>
      </c>
      <c r="J6" s="14">
        <f>'28'!J5</f>
        <v>0</v>
      </c>
      <c r="K6" s="15">
        <f>'28'!K5</f>
        <v>0</v>
      </c>
      <c r="L6" s="10">
        <f>'28'!L5</f>
        <v>0</v>
      </c>
      <c r="M6" s="16">
        <f>'28'!M5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2053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615</v>
      </c>
      <c r="C8" s="63">
        <f>C3-C5</f>
        <v>18118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65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615</v>
      </c>
      <c r="C11" s="64">
        <f>C7+C8</f>
        <v>20171</v>
      </c>
      <c r="D11" s="24">
        <f>C10+B10</f>
        <v>67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2053</v>
      </c>
      <c r="C12" s="115"/>
      <c r="D12" s="116">
        <f>B12+B13</f>
        <v>20786</v>
      </c>
      <c r="E12" s="116"/>
      <c r="I12">
        <f>D12-M11-B6</f>
        <v>20786</v>
      </c>
    </row>
    <row r="13" spans="1:18" ht="15.75" customHeight="1" thickBot="1" x14ac:dyDescent="0.4">
      <c r="A13" s="27" t="s">
        <v>49</v>
      </c>
      <c r="B13" s="115">
        <f>B8+C8</f>
        <v>18733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/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'29'!D5</f>
        <v>0</v>
      </c>
      <c r="E6" s="11">
        <f>'29'!E5</f>
        <v>0</v>
      </c>
      <c r="F6" s="12">
        <f>'29'!F5</f>
        <v>0</v>
      </c>
      <c r="G6" s="13">
        <f>'29'!G5</f>
        <v>0</v>
      </c>
      <c r="H6" s="10">
        <f>'29'!H5</f>
        <v>0</v>
      </c>
      <c r="I6" s="13">
        <f>'29'!I5</f>
        <v>0</v>
      </c>
      <c r="J6" s="14">
        <f>'29'!J5</f>
        <v>0</v>
      </c>
      <c r="K6" s="15">
        <f>'29'!K5</f>
        <v>0</v>
      </c>
      <c r="L6" s="10">
        <f>'29'!L5</f>
        <v>0</v>
      </c>
      <c r="M6" s="16">
        <f>'29'!M5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0</v>
      </c>
      <c r="C12" s="115"/>
      <c r="D12" s="116">
        <f>B12+B13</f>
        <v>0</v>
      </c>
      <c r="E12" s="116"/>
      <c r="I12">
        <f>D12-M11-B6</f>
        <v>0</v>
      </c>
    </row>
    <row r="13" spans="1:18" ht="15.75" customHeight="1" thickBot="1" x14ac:dyDescent="0.4">
      <c r="A13" s="27" t="s">
        <v>49</v>
      </c>
      <c r="B13" s="115">
        <f>B8+C8</f>
        <v>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/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13375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270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'30'!D5</f>
        <v>0</v>
      </c>
      <c r="E6" s="11">
        <f>'30'!E5</f>
        <v>0</v>
      </c>
      <c r="F6" s="12">
        <f>'30'!F5</f>
        <v>0</v>
      </c>
      <c r="G6" s="13">
        <f>'30'!G5</f>
        <v>0</v>
      </c>
      <c r="H6" s="10">
        <f>'30'!H5</f>
        <v>0</v>
      </c>
      <c r="I6" s="13">
        <f>'30'!I5</f>
        <v>0</v>
      </c>
      <c r="J6" s="14">
        <f>'30'!J5</f>
        <v>0</v>
      </c>
      <c r="K6" s="15">
        <f>'30'!K5</f>
        <v>0</v>
      </c>
      <c r="L6" s="10">
        <f>'30'!L5</f>
        <v>0</v>
      </c>
      <c r="M6" s="16">
        <f>'30'!M5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0</v>
      </c>
      <c r="C12" s="115"/>
      <c r="D12" s="116">
        <f>B12+B13</f>
        <v>0</v>
      </c>
      <c r="E12" s="116"/>
      <c r="I12">
        <f>D12-M11-B6</f>
        <v>0</v>
      </c>
    </row>
    <row r="13" spans="1:18" ht="15.75" customHeight="1" thickBot="1" x14ac:dyDescent="0.4">
      <c r="A13" s="27" t="s">
        <v>49</v>
      </c>
      <c r="B13" s="115">
        <f>B8+C8</f>
        <v>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-1844</v>
      </c>
    </row>
    <row r="2" spans="1:18" ht="15.75" customHeight="1" thickBot="1" x14ac:dyDescent="0.4">
      <c r="A2" s="1" t="s">
        <v>0</v>
      </c>
      <c r="B2" s="65">
        <v>156</v>
      </c>
      <c r="C2" s="62">
        <v>3403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2528</v>
      </c>
      <c r="C3" s="63">
        <v>7566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39594</v>
      </c>
      <c r="E5" s="11">
        <v>116970</v>
      </c>
      <c r="F5" s="12"/>
      <c r="G5" s="13"/>
      <c r="H5" s="10">
        <v>293493</v>
      </c>
      <c r="I5" s="13">
        <v>65732</v>
      </c>
      <c r="J5" s="14">
        <v>8397.2999999999993</v>
      </c>
      <c r="K5" s="15">
        <v>131584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28" t="s">
        <v>15</v>
      </c>
      <c r="O6" s="129"/>
    </row>
    <row r="7" spans="1:18" ht="15.75" customHeight="1" x14ac:dyDescent="0.35">
      <c r="A7" s="1" t="s">
        <v>16</v>
      </c>
      <c r="B7" s="70">
        <f>B2-B4</f>
        <v>156</v>
      </c>
      <c r="C7" s="71">
        <f>C2-C4</f>
        <v>3403</v>
      </c>
      <c r="D7" s="4">
        <f t="shared" ref="D7:M7" si="0">D5-D6</f>
        <v>-28080</v>
      </c>
      <c r="E7" s="72">
        <f t="shared" si="0"/>
        <v>4894</v>
      </c>
      <c r="F7" s="6">
        <f t="shared" si="0"/>
        <v>-372</v>
      </c>
      <c r="G7" s="6">
        <f t="shared" si="0"/>
        <v>-1852</v>
      </c>
      <c r="H7" s="6">
        <f t="shared" si="0"/>
        <v>258458</v>
      </c>
      <c r="I7" s="6">
        <f t="shared" si="0"/>
        <v>60897</v>
      </c>
      <c r="J7" s="6">
        <f t="shared" si="0"/>
        <v>-17357.7</v>
      </c>
      <c r="K7" s="6">
        <f t="shared" si="0"/>
        <v>129932.6</v>
      </c>
      <c r="L7" s="6">
        <f t="shared" si="0"/>
        <v>-2246</v>
      </c>
      <c r="M7" s="7">
        <f t="shared" si="0"/>
        <v>-531316</v>
      </c>
      <c r="N7" s="118" t="s">
        <v>17</v>
      </c>
      <c r="O7" s="119"/>
    </row>
    <row r="8" spans="1:18" ht="15.75" customHeight="1" x14ac:dyDescent="0.35">
      <c r="A8" s="1" t="s">
        <v>18</v>
      </c>
      <c r="B8" s="66">
        <f>B3-B5</f>
        <v>2528</v>
      </c>
      <c r="C8" s="63">
        <f>C3-C5</f>
        <v>7566</v>
      </c>
      <c r="D8" s="4">
        <f>D7+E7</f>
        <v>-23186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5</v>
      </c>
      <c r="C10" s="63">
        <v>80</v>
      </c>
      <c r="D10" s="75">
        <f>B28-D8</f>
        <v>23186</v>
      </c>
      <c r="E10" s="74"/>
      <c r="F10" s="22"/>
      <c r="G10" s="22"/>
      <c r="H10" s="75">
        <f>(H9+H8)-H7</f>
        <v>-258458</v>
      </c>
      <c r="I10" s="22"/>
      <c r="J10" s="22"/>
      <c r="K10" s="22"/>
      <c r="L10" s="22"/>
      <c r="M10" s="22">
        <f>(M9+M8)-M7</f>
        <v>531316</v>
      </c>
      <c r="N10" s="122" t="s">
        <v>23</v>
      </c>
      <c r="O10" s="122"/>
    </row>
    <row r="11" spans="1:18" ht="15.75" customHeight="1" thickBot="1" x14ac:dyDescent="0.4">
      <c r="A11" s="23" t="s">
        <v>24</v>
      </c>
      <c r="B11" s="67">
        <f>B7+B8</f>
        <v>2684</v>
      </c>
      <c r="C11" s="64">
        <f>C7+C8</f>
        <v>10969</v>
      </c>
      <c r="D11" s="24">
        <f>C10+B10</f>
        <v>85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3559</v>
      </c>
      <c r="C12" s="115"/>
      <c r="D12" s="116">
        <f>B12+B13</f>
        <v>13653</v>
      </c>
      <c r="E12" s="116"/>
    </row>
    <row r="13" spans="1:18" ht="15.75" customHeight="1" thickBot="1" x14ac:dyDescent="0.4">
      <c r="A13" s="27" t="s">
        <v>49</v>
      </c>
      <c r="B13" s="115">
        <f>B8+C8</f>
        <v>10094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6" sqref="K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1876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50</v>
      </c>
      <c r="C3" s="63">
        <v>6166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39773</v>
      </c>
      <c r="E5" s="11">
        <v>117331</v>
      </c>
      <c r="F5" s="12"/>
      <c r="G5" s="13"/>
      <c r="H5" s="10">
        <v>293622</v>
      </c>
      <c r="I5" s="13">
        <v>65772</v>
      </c>
      <c r="J5" s="14">
        <v>8397.2999999999993</v>
      </c>
      <c r="K5" s="15">
        <v>131584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'01'!D5</f>
        <v>39594</v>
      </c>
      <c r="E6" s="11">
        <f>'01'!E5</f>
        <v>116970</v>
      </c>
      <c r="F6" s="12">
        <f>'01'!F5</f>
        <v>0</v>
      </c>
      <c r="G6" s="13">
        <f>'01'!G5</f>
        <v>0</v>
      </c>
      <c r="H6" s="10">
        <f>'01'!H5</f>
        <v>293493</v>
      </c>
      <c r="I6" s="13">
        <f>'01'!I5</f>
        <v>65732</v>
      </c>
      <c r="J6" s="14">
        <f>'01'!J5</f>
        <v>8397.2999999999993</v>
      </c>
      <c r="K6" s="15">
        <f>'01'!K5</f>
        <v>131584</v>
      </c>
      <c r="L6" s="10">
        <f>'01'!L5</f>
        <v>0</v>
      </c>
      <c r="M6" s="16">
        <f>'01'!M5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1876</v>
      </c>
      <c r="D7" s="4">
        <f t="shared" ref="D7:M7" si="0">D5-D6</f>
        <v>179</v>
      </c>
      <c r="E7" s="72">
        <f t="shared" si="0"/>
        <v>361</v>
      </c>
      <c r="F7" s="6">
        <f t="shared" si="0"/>
        <v>0</v>
      </c>
      <c r="G7" s="6">
        <f t="shared" si="0"/>
        <v>0</v>
      </c>
      <c r="H7" s="6">
        <f t="shared" si="0"/>
        <v>129</v>
      </c>
      <c r="I7" s="6">
        <f t="shared" si="0"/>
        <v>40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50</v>
      </c>
      <c r="C8" s="63">
        <f>C3-C5</f>
        <v>6166</v>
      </c>
      <c r="D8" s="4">
        <f>D7+E7</f>
        <v>540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</v>
      </c>
      <c r="C10" s="63">
        <v>72</v>
      </c>
      <c r="D10" s="75">
        <f>B28-D8</f>
        <v>-540</v>
      </c>
      <c r="E10" s="74"/>
      <c r="F10" s="22"/>
      <c r="G10" s="22"/>
      <c r="H10" s="75">
        <f>(H9+H8)-H7</f>
        <v>-129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50</v>
      </c>
      <c r="C11" s="64">
        <f>C7+C8</f>
        <v>8042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1876</v>
      </c>
      <c r="C12" s="115"/>
      <c r="D12" s="116">
        <f>B12+B13</f>
        <v>8092</v>
      </c>
      <c r="E12" s="116"/>
      <c r="I12">
        <f>D12-M11-B6</f>
        <v>8092</v>
      </c>
    </row>
    <row r="13" spans="1:18" ht="15.75" customHeight="1" thickBot="1" x14ac:dyDescent="0.4">
      <c r="A13" s="27" t="s">
        <v>49</v>
      </c>
      <c r="B13" s="115">
        <f>B8+C8</f>
        <v>6216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2750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4457</v>
      </c>
      <c r="C3" s="63">
        <v>1511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39947</v>
      </c>
      <c r="E5" s="11">
        <v>117547</v>
      </c>
      <c r="F5" s="12"/>
      <c r="G5" s="13"/>
      <c r="H5" s="10">
        <v>293700</v>
      </c>
      <c r="I5" s="13">
        <v>65925</v>
      </c>
      <c r="J5" s="14">
        <v>8408</v>
      </c>
      <c r="K5" s="15">
        <v>131627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'02'!D5</f>
        <v>39773</v>
      </c>
      <c r="E6" s="11">
        <f>'02'!E5</f>
        <v>117331</v>
      </c>
      <c r="F6" s="12">
        <f>'02'!F5</f>
        <v>0</v>
      </c>
      <c r="G6" s="13">
        <f>'02'!G5</f>
        <v>0</v>
      </c>
      <c r="H6" s="10">
        <f>'02'!H5</f>
        <v>293622</v>
      </c>
      <c r="I6" s="13">
        <f>'02'!I5</f>
        <v>65772</v>
      </c>
      <c r="J6" s="14">
        <f>'02'!J5</f>
        <v>8397.2999999999993</v>
      </c>
      <c r="K6" s="15">
        <f>'02'!K5</f>
        <v>131584</v>
      </c>
      <c r="L6" s="10">
        <f>'02'!L5</f>
        <v>0</v>
      </c>
      <c r="M6" s="16">
        <f>'02'!M5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2750</v>
      </c>
      <c r="D7" s="4">
        <f t="shared" ref="D7:M7" si="0">D5-D6</f>
        <v>174</v>
      </c>
      <c r="E7" s="72">
        <f t="shared" si="0"/>
        <v>216</v>
      </c>
      <c r="F7" s="6">
        <f t="shared" si="0"/>
        <v>0</v>
      </c>
      <c r="G7" s="6">
        <f t="shared" si="0"/>
        <v>0</v>
      </c>
      <c r="H7" s="6">
        <f t="shared" si="0"/>
        <v>78</v>
      </c>
      <c r="I7" s="6">
        <f t="shared" si="0"/>
        <v>153</v>
      </c>
      <c r="J7" s="6">
        <f t="shared" si="0"/>
        <v>10.700000000000728</v>
      </c>
      <c r="K7" s="6">
        <f t="shared" si="0"/>
        <v>43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4457</v>
      </c>
      <c r="C8" s="63">
        <f>C3-C5</f>
        <v>1511</v>
      </c>
      <c r="D8" s="4">
        <f>D7+E7</f>
        <v>390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24</v>
      </c>
      <c r="C10" s="63">
        <v>18</v>
      </c>
      <c r="D10" s="75">
        <f>B28-D8</f>
        <v>-390</v>
      </c>
      <c r="E10" s="74"/>
      <c r="F10" s="22"/>
      <c r="G10" s="22"/>
      <c r="H10" s="75">
        <f>(H9+H8)-H7</f>
        <v>-78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4457</v>
      </c>
      <c r="C11" s="64">
        <f>C7+C8</f>
        <v>4261</v>
      </c>
      <c r="D11" s="24">
        <f>C10+B10</f>
        <v>42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2750</v>
      </c>
      <c r="C12" s="115"/>
      <c r="D12" s="116">
        <f>B12+B13</f>
        <v>8718</v>
      </c>
      <c r="E12" s="116"/>
      <c r="I12">
        <f>D12-M11-B6</f>
        <v>8718</v>
      </c>
    </row>
    <row r="13" spans="1:18" ht="15.75" customHeight="1" thickBot="1" x14ac:dyDescent="0.4">
      <c r="A13" s="27" t="s">
        <v>49</v>
      </c>
      <c r="B13" s="115">
        <f>B8+C8</f>
        <v>5968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-1965</v>
      </c>
    </row>
    <row r="2" spans="1:18" ht="15.75" customHeight="1" thickBot="1" x14ac:dyDescent="0.4">
      <c r="A2" s="1" t="s">
        <v>0</v>
      </c>
      <c r="B2" s="65">
        <v>35</v>
      </c>
      <c r="C2" s="62">
        <v>550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3506</v>
      </c>
      <c r="C3" s="63">
        <v>5280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399837</v>
      </c>
      <c r="E5" s="11">
        <v>117794</v>
      </c>
      <c r="F5" s="12"/>
      <c r="G5" s="13"/>
      <c r="H5" s="10">
        <v>293771</v>
      </c>
      <c r="I5" s="13">
        <v>65953</v>
      </c>
      <c r="J5" s="14">
        <v>8408</v>
      </c>
      <c r="K5" s="15">
        <v>131627</v>
      </c>
      <c r="L5" s="10">
        <v>1204</v>
      </c>
      <c r="M5" s="16">
        <v>2151130</v>
      </c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'03'!D5</f>
        <v>39947</v>
      </c>
      <c r="E6" s="11">
        <f>'03'!E5</f>
        <v>117547</v>
      </c>
      <c r="F6" s="12">
        <f>'03'!F5</f>
        <v>0</v>
      </c>
      <c r="G6" s="13">
        <f>'03'!G5</f>
        <v>0</v>
      </c>
      <c r="H6" s="10">
        <f>'03'!H5</f>
        <v>293700</v>
      </c>
      <c r="I6" s="13">
        <f>'03'!I5</f>
        <v>65925</v>
      </c>
      <c r="J6" s="14">
        <f>'03'!J5</f>
        <v>8408</v>
      </c>
      <c r="K6" s="15">
        <f>'03'!K5</f>
        <v>131627</v>
      </c>
      <c r="L6" s="10">
        <f>'03'!L5</f>
        <v>0</v>
      </c>
      <c r="M6" s="16">
        <f>'04'!M5</f>
        <v>2151130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35</v>
      </c>
      <c r="C7" s="71">
        <f>C2-C4</f>
        <v>550</v>
      </c>
      <c r="D7" s="4">
        <f t="shared" ref="D7:M7" si="0">D5-D6</f>
        <v>359890</v>
      </c>
      <c r="E7" s="72">
        <f t="shared" si="0"/>
        <v>247</v>
      </c>
      <c r="F7" s="6">
        <f t="shared" si="0"/>
        <v>0</v>
      </c>
      <c r="G7" s="6">
        <f t="shared" si="0"/>
        <v>0</v>
      </c>
      <c r="H7" s="6">
        <f t="shared" si="0"/>
        <v>71</v>
      </c>
      <c r="I7" s="6">
        <f t="shared" si="0"/>
        <v>28</v>
      </c>
      <c r="J7" s="6">
        <f t="shared" si="0"/>
        <v>0</v>
      </c>
      <c r="K7" s="6">
        <f t="shared" si="0"/>
        <v>0</v>
      </c>
      <c r="L7" s="6">
        <f t="shared" si="0"/>
        <v>1204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3506</v>
      </c>
      <c r="C8" s="63">
        <f>C3-C5</f>
        <v>5280</v>
      </c>
      <c r="D8" s="4">
        <f>D7+E7</f>
        <v>360137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16</v>
      </c>
      <c r="C10" s="63">
        <v>38</v>
      </c>
      <c r="D10" s="75">
        <f>B28-D8</f>
        <v>-360137</v>
      </c>
      <c r="E10" s="74"/>
      <c r="F10" s="22"/>
      <c r="G10" s="22"/>
      <c r="H10" s="75">
        <f>(H9+H8)-H7</f>
        <v>-71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3541</v>
      </c>
      <c r="C11" s="64">
        <f>C7+C8</f>
        <v>5830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585</v>
      </c>
      <c r="C12" s="115"/>
      <c r="D12" s="116">
        <f>B12+B13</f>
        <v>9371</v>
      </c>
      <c r="E12" s="116"/>
      <c r="I12">
        <f>D12-M11-B6</f>
        <v>9371</v>
      </c>
    </row>
    <row r="13" spans="1:18" ht="15.75" customHeight="1" thickBot="1" x14ac:dyDescent="0.4">
      <c r="A13" s="27" t="s">
        <v>49</v>
      </c>
      <c r="B13" s="115">
        <f>B8+C8</f>
        <v>8786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2686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232</v>
      </c>
      <c r="C3" s="63">
        <v>8725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'04'!D5</f>
        <v>399837</v>
      </c>
      <c r="E6" s="11">
        <f>'04'!E5</f>
        <v>117794</v>
      </c>
      <c r="F6" s="12">
        <f>'04'!F5</f>
        <v>0</v>
      </c>
      <c r="G6" s="13">
        <f>'04'!G5</f>
        <v>0</v>
      </c>
      <c r="H6" s="10">
        <f>'04'!H5</f>
        <v>293771</v>
      </c>
      <c r="I6" s="13">
        <f>'04'!I5</f>
        <v>65953</v>
      </c>
      <c r="J6" s="14">
        <f>'04'!J5</f>
        <v>8408</v>
      </c>
      <c r="K6" s="15">
        <f>'04'!K5</f>
        <v>131627</v>
      </c>
      <c r="L6" s="10">
        <f>'05'!L5</f>
        <v>0</v>
      </c>
      <c r="M6" s="16">
        <f>'05'!M5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2686</v>
      </c>
      <c r="D7" s="4">
        <f t="shared" ref="D7:M7" si="0">D5-D6</f>
        <v>-399837</v>
      </c>
      <c r="E7" s="72">
        <f t="shared" si="0"/>
        <v>-117794</v>
      </c>
      <c r="F7" s="6">
        <f t="shared" si="0"/>
        <v>0</v>
      </c>
      <c r="G7" s="6">
        <f t="shared" si="0"/>
        <v>0</v>
      </c>
      <c r="H7" s="6">
        <f t="shared" si="0"/>
        <v>-293771</v>
      </c>
      <c r="I7" s="6">
        <f t="shared" si="0"/>
        <v>-65953</v>
      </c>
      <c r="J7" s="6">
        <f t="shared" si="0"/>
        <v>-8408</v>
      </c>
      <c r="K7" s="6">
        <f t="shared" si="0"/>
        <v>-131627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232</v>
      </c>
      <c r="C8" s="63">
        <f>C3-C5</f>
        <v>8725</v>
      </c>
      <c r="D8" s="4">
        <f>D7+E7</f>
        <v>-517631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82</v>
      </c>
      <c r="D10" s="75">
        <f>B28-D8</f>
        <v>517631</v>
      </c>
      <c r="E10" s="74"/>
      <c r="F10" s="22"/>
      <c r="G10" s="22"/>
      <c r="H10" s="75">
        <f>(H9+H8)-H7</f>
        <v>293771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232</v>
      </c>
      <c r="C11" s="64">
        <f>C7+C8</f>
        <v>11411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2686</v>
      </c>
      <c r="C12" s="115"/>
      <c r="D12" s="116">
        <f>B12+B13</f>
        <v>11643</v>
      </c>
      <c r="E12" s="116"/>
      <c r="I12">
        <f>D12-M11-B6</f>
        <v>11643</v>
      </c>
    </row>
    <row r="13" spans="1:18" ht="15.75" customHeight="1" thickBot="1" x14ac:dyDescent="0.4">
      <c r="A13" s="27" t="s">
        <v>49</v>
      </c>
      <c r="B13" s="115">
        <f>B8+C8</f>
        <v>8957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8" sqref="D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4527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440</v>
      </c>
      <c r="C3" s="63">
        <v>6143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>
        <v>40546</v>
      </c>
      <c r="E5" s="11">
        <v>118591</v>
      </c>
      <c r="F5" s="12"/>
      <c r="G5" s="13"/>
      <c r="H5" s="10">
        <v>294251</v>
      </c>
      <c r="I5" s="13">
        <v>66178</v>
      </c>
      <c r="J5" s="14">
        <v>8416.7000000000007</v>
      </c>
      <c r="K5" s="15">
        <v>131889</v>
      </c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'05'!D5</f>
        <v>0</v>
      </c>
      <c r="E6" s="11">
        <f>'05'!E5</f>
        <v>0</v>
      </c>
      <c r="F6" s="12">
        <f>'05'!F5</f>
        <v>0</v>
      </c>
      <c r="G6" s="13">
        <f>'05'!G5</f>
        <v>0</v>
      </c>
      <c r="H6" s="10">
        <f>'05'!H5</f>
        <v>0</v>
      </c>
      <c r="I6" s="13">
        <f>'05'!I5</f>
        <v>0</v>
      </c>
      <c r="J6" s="14">
        <f>'05'!J5</f>
        <v>0</v>
      </c>
      <c r="K6" s="15">
        <f>'05'!K5</f>
        <v>0</v>
      </c>
      <c r="L6" s="10">
        <f>'05'!L5</f>
        <v>0</v>
      </c>
      <c r="M6" s="16">
        <f>'05'!M5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4527</v>
      </c>
      <c r="D7" s="4">
        <f t="shared" ref="D7:M7" si="0">D5-D6</f>
        <v>40546</v>
      </c>
      <c r="E7" s="72">
        <f t="shared" si="0"/>
        <v>118591</v>
      </c>
      <c r="F7" s="6">
        <f t="shared" si="0"/>
        <v>0</v>
      </c>
      <c r="G7" s="6">
        <f t="shared" si="0"/>
        <v>0</v>
      </c>
      <c r="H7" s="6">
        <f t="shared" si="0"/>
        <v>294251</v>
      </c>
      <c r="I7" s="6">
        <f t="shared" si="0"/>
        <v>66178</v>
      </c>
      <c r="J7" s="6">
        <f t="shared" si="0"/>
        <v>8416.7000000000007</v>
      </c>
      <c r="K7" s="6">
        <f t="shared" si="0"/>
        <v>131889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440</v>
      </c>
      <c r="C8" s="63">
        <f>C3-C5</f>
        <v>6143</v>
      </c>
      <c r="D8" s="4">
        <f>D7+E7</f>
        <v>159137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92</v>
      </c>
      <c r="D10" s="75">
        <f>B28-D8</f>
        <v>-159137</v>
      </c>
      <c r="E10" s="74"/>
      <c r="F10" s="22"/>
      <c r="G10" s="22"/>
      <c r="H10" s="75">
        <f>(H9+H8)-H7</f>
        <v>-294251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440</v>
      </c>
      <c r="C11" s="64">
        <f>C7+C8</f>
        <v>10670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4527</v>
      </c>
      <c r="C12" s="115"/>
      <c r="D12" s="116">
        <f>B12+B13</f>
        <v>11110</v>
      </c>
      <c r="E12" s="116"/>
      <c r="I12">
        <f>D12-M11-B6</f>
        <v>11110</v>
      </c>
    </row>
    <row r="13" spans="1:18" ht="15.75" customHeight="1" thickBot="1" x14ac:dyDescent="0.4">
      <c r="A13" s="27" t="s">
        <v>49</v>
      </c>
      <c r="B13" s="115">
        <f>B8+C8</f>
        <v>6583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2025-05-28T09:03:17Z</dcterms:modified>
</cp:coreProperties>
</file>