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1600" windowHeight="9204"/>
  </bookViews>
  <sheets>
    <sheet name="расходы " sheetId="42" r:id="rId1"/>
    <sheet name="Лист1" sheetId="111" r:id="rId2"/>
    <sheet name="Итоги" sheetId="1" r:id="rId3"/>
    <sheet name="01" sheetId="228" r:id="rId4"/>
    <sheet name="02" sheetId="229" r:id="rId5"/>
    <sheet name="03" sheetId="230" r:id="rId6"/>
    <sheet name="04" sheetId="231" r:id="rId7"/>
    <sheet name="05" sheetId="232" r:id="rId8"/>
    <sheet name="06" sheetId="233" r:id="rId9"/>
    <sheet name="07" sheetId="234" r:id="rId10"/>
    <sheet name="08" sheetId="235" r:id="rId11"/>
    <sheet name="09" sheetId="236" r:id="rId12"/>
    <sheet name="10" sheetId="237" r:id="rId13"/>
    <sheet name="11" sheetId="238" r:id="rId14"/>
    <sheet name="12" sheetId="239" r:id="rId15"/>
    <sheet name="13" sheetId="240" r:id="rId16"/>
    <sheet name="14" sheetId="241" r:id="rId17"/>
    <sheet name="15" sheetId="242" r:id="rId18"/>
    <sheet name="16" sheetId="243" r:id="rId19"/>
    <sheet name="17" sheetId="244" r:id="rId20"/>
    <sheet name="18" sheetId="245" r:id="rId21"/>
    <sheet name="19" sheetId="246" r:id="rId22"/>
    <sheet name="20" sheetId="247" r:id="rId23"/>
    <sheet name="21" sheetId="248" r:id="rId24"/>
    <sheet name="22" sheetId="249" r:id="rId25"/>
    <sheet name="23" sheetId="250" r:id="rId26"/>
    <sheet name="24" sheetId="251" r:id="rId27"/>
    <sheet name="25" sheetId="252" r:id="rId28"/>
    <sheet name="26" sheetId="253" r:id="rId29"/>
    <sheet name="27" sheetId="254" r:id="rId30"/>
    <sheet name="28" sheetId="255" r:id="rId31"/>
    <sheet name="29" sheetId="256" r:id="rId32"/>
    <sheet name="30" sheetId="257" r:id="rId33"/>
    <sheet name="31" sheetId="258" r:id="rId3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11" l="1"/>
  <c r="B9" i="111"/>
  <c r="M6" i="232" l="1"/>
  <c r="L6" i="232"/>
  <c r="D1" i="252" l="1"/>
  <c r="D1" i="234" l="1"/>
  <c r="K6" i="258" l="1"/>
  <c r="J6" i="258"/>
  <c r="I6" i="258"/>
  <c r="H6" i="258"/>
  <c r="G6" i="258"/>
  <c r="F6" i="258"/>
  <c r="E6" i="258"/>
  <c r="D6" i="258"/>
  <c r="M6" i="258"/>
  <c r="L6" i="258"/>
  <c r="M6" i="257"/>
  <c r="L6" i="257"/>
  <c r="M6" i="256"/>
  <c r="L6" i="256"/>
  <c r="M6" i="255"/>
  <c r="L6" i="255"/>
  <c r="M6" i="254"/>
  <c r="L6" i="254"/>
  <c r="M6" i="253"/>
  <c r="L6" i="253"/>
  <c r="M6" i="252"/>
  <c r="L6" i="252"/>
  <c r="M6" i="251"/>
  <c r="L6" i="251"/>
  <c r="M6" i="250"/>
  <c r="L6" i="250"/>
  <c r="M6" i="249"/>
  <c r="L6" i="249"/>
  <c r="M6" i="248"/>
  <c r="L6" i="248"/>
  <c r="M6" i="247"/>
  <c r="L6" i="247"/>
  <c r="M6" i="246"/>
  <c r="L6" i="246"/>
  <c r="M6" i="245"/>
  <c r="L6" i="245"/>
  <c r="M6" i="244"/>
  <c r="L6" i="244"/>
  <c r="L6" i="243"/>
  <c r="M6" i="242"/>
  <c r="L6" i="242"/>
  <c r="M6" i="240"/>
  <c r="L6" i="240"/>
  <c r="M6" i="239"/>
  <c r="L6" i="239"/>
  <c r="M6" i="238"/>
  <c r="L6" i="238"/>
  <c r="M6" i="237"/>
  <c r="L6" i="237"/>
  <c r="L6" i="236"/>
  <c r="M6" i="235"/>
  <c r="L6" i="235"/>
  <c r="M6" i="234"/>
  <c r="L6" i="234"/>
  <c r="M6" i="233"/>
  <c r="L6" i="233"/>
  <c r="M6" i="231"/>
  <c r="L6" i="231"/>
  <c r="M6" i="230"/>
  <c r="L6" i="230"/>
  <c r="M6" i="229"/>
  <c r="L6" i="229"/>
  <c r="K6" i="257" l="1"/>
  <c r="J6" i="257"/>
  <c r="I6" i="257"/>
  <c r="H6" i="257"/>
  <c r="G6" i="257"/>
  <c r="F6" i="257"/>
  <c r="E6" i="257"/>
  <c r="D6" i="257"/>
  <c r="K6" i="255" l="1"/>
  <c r="J6" i="255"/>
  <c r="I6" i="255"/>
  <c r="H6" i="255"/>
  <c r="G6" i="255"/>
  <c r="F6" i="255"/>
  <c r="E6" i="255"/>
  <c r="D6" i="255"/>
  <c r="K6" i="256"/>
  <c r="J6" i="256"/>
  <c r="I6" i="256"/>
  <c r="H6" i="256"/>
  <c r="G6" i="256"/>
  <c r="F6" i="256"/>
  <c r="E6" i="256"/>
  <c r="D6" i="256"/>
  <c r="K6" i="254" l="1"/>
  <c r="J6" i="254"/>
  <c r="I6" i="254"/>
  <c r="H6" i="254"/>
  <c r="G6" i="254"/>
  <c r="F6" i="254"/>
  <c r="E6" i="254"/>
  <c r="D6" i="254"/>
  <c r="K6" i="253" l="1"/>
  <c r="J6" i="253"/>
  <c r="I6" i="253"/>
  <c r="H6" i="253"/>
  <c r="G6" i="253"/>
  <c r="F6" i="253"/>
  <c r="E6" i="253"/>
  <c r="D6" i="253"/>
  <c r="K6" i="252"/>
  <c r="J6" i="252"/>
  <c r="I6" i="252"/>
  <c r="H6" i="252"/>
  <c r="G6" i="252"/>
  <c r="F6" i="252"/>
  <c r="E6" i="252"/>
  <c r="D6" i="252"/>
  <c r="K6" i="251"/>
  <c r="J6" i="251"/>
  <c r="I6" i="251"/>
  <c r="H6" i="251"/>
  <c r="G6" i="251"/>
  <c r="F6" i="251"/>
  <c r="E6" i="251"/>
  <c r="D6" i="251"/>
  <c r="K6" i="250" l="1"/>
  <c r="J6" i="250"/>
  <c r="I6" i="250"/>
  <c r="H6" i="250"/>
  <c r="G6" i="250"/>
  <c r="F6" i="250"/>
  <c r="E6" i="250"/>
  <c r="D6" i="250"/>
  <c r="K6" i="249"/>
  <c r="J6" i="249"/>
  <c r="I6" i="249"/>
  <c r="H6" i="249"/>
  <c r="G6" i="249"/>
  <c r="F6" i="249"/>
  <c r="E6" i="249"/>
  <c r="D6" i="249"/>
  <c r="K6" i="248" l="1"/>
  <c r="J6" i="248"/>
  <c r="I6" i="248"/>
  <c r="H6" i="248"/>
  <c r="F6" i="248"/>
  <c r="E6" i="248"/>
  <c r="D6" i="248"/>
  <c r="G6" i="248"/>
  <c r="K6" i="247" l="1"/>
  <c r="J6" i="247"/>
  <c r="I6" i="247"/>
  <c r="H6" i="247"/>
  <c r="G6" i="247"/>
  <c r="F6" i="247"/>
  <c r="E6" i="247"/>
  <c r="D6" i="247"/>
  <c r="K6" i="246"/>
  <c r="J6" i="246"/>
  <c r="I6" i="246"/>
  <c r="H6" i="246"/>
  <c r="G6" i="246"/>
  <c r="F6" i="246"/>
  <c r="E6" i="246"/>
  <c r="D6" i="246"/>
  <c r="K6" i="245"/>
  <c r="J6" i="245"/>
  <c r="I6" i="245"/>
  <c r="H6" i="245"/>
  <c r="G6" i="245"/>
  <c r="F6" i="245"/>
  <c r="E6" i="245"/>
  <c r="D6" i="245"/>
  <c r="K6" i="244"/>
  <c r="J6" i="244"/>
  <c r="I6" i="244"/>
  <c r="H6" i="244"/>
  <c r="G6" i="244"/>
  <c r="F6" i="244"/>
  <c r="E6" i="244"/>
  <c r="D6" i="244"/>
  <c r="K6" i="243" l="1"/>
  <c r="J6" i="243"/>
  <c r="I6" i="243"/>
  <c r="H6" i="243"/>
  <c r="G6" i="243"/>
  <c r="F6" i="243"/>
  <c r="E6" i="243"/>
  <c r="D6" i="243"/>
  <c r="K6" i="242"/>
  <c r="J6" i="242"/>
  <c r="I6" i="242"/>
  <c r="H6" i="242"/>
  <c r="G6" i="242"/>
  <c r="F6" i="242"/>
  <c r="E6" i="242"/>
  <c r="D6" i="242"/>
  <c r="K6" i="240" l="1"/>
  <c r="J6" i="240"/>
  <c r="I6" i="240"/>
  <c r="H6" i="240"/>
  <c r="G6" i="240"/>
  <c r="F6" i="240"/>
  <c r="E6" i="240"/>
  <c r="D6" i="240"/>
  <c r="K6" i="239" l="1"/>
  <c r="J6" i="239"/>
  <c r="I6" i="239"/>
  <c r="H6" i="239"/>
  <c r="G6" i="239"/>
  <c r="F6" i="239"/>
  <c r="E6" i="239"/>
  <c r="D6" i="239"/>
  <c r="K6" i="238"/>
  <c r="J6" i="238"/>
  <c r="I6" i="238"/>
  <c r="H6" i="238"/>
  <c r="G6" i="238"/>
  <c r="F6" i="238"/>
  <c r="E6" i="238"/>
  <c r="D6" i="238"/>
  <c r="K6" i="237"/>
  <c r="J6" i="237"/>
  <c r="I6" i="237"/>
  <c r="H6" i="237"/>
  <c r="G6" i="237"/>
  <c r="F6" i="237"/>
  <c r="E6" i="237"/>
  <c r="D6" i="237"/>
  <c r="K6" i="236"/>
  <c r="J6" i="236"/>
  <c r="I6" i="236"/>
  <c r="H6" i="236"/>
  <c r="G6" i="236"/>
  <c r="F6" i="236"/>
  <c r="E6" i="236"/>
  <c r="D6" i="236"/>
  <c r="K6" i="234" l="1"/>
  <c r="J6" i="234"/>
  <c r="I6" i="234"/>
  <c r="H6" i="234"/>
  <c r="G6" i="234"/>
  <c r="F6" i="234"/>
  <c r="E6" i="234"/>
  <c r="D6" i="234"/>
  <c r="K6" i="235"/>
  <c r="J6" i="235"/>
  <c r="I6" i="235"/>
  <c r="H6" i="235"/>
  <c r="G6" i="235"/>
  <c r="F6" i="235"/>
  <c r="E6" i="235"/>
  <c r="D6" i="235"/>
  <c r="K6" i="232" l="1"/>
  <c r="J6" i="232"/>
  <c r="I6" i="232"/>
  <c r="H6" i="232"/>
  <c r="G6" i="232"/>
  <c r="F6" i="232"/>
  <c r="E6" i="232"/>
  <c r="D6" i="232"/>
  <c r="K6" i="231"/>
  <c r="J6" i="231"/>
  <c r="I6" i="231"/>
  <c r="H6" i="231"/>
  <c r="G6" i="231"/>
  <c r="F6" i="231"/>
  <c r="E6" i="231"/>
  <c r="D6" i="231"/>
  <c r="K6" i="233"/>
  <c r="J6" i="233"/>
  <c r="I6" i="233"/>
  <c r="H6" i="233"/>
  <c r="G6" i="233"/>
  <c r="F6" i="233"/>
  <c r="E6" i="233"/>
  <c r="D6" i="233"/>
  <c r="K6" i="230"/>
  <c r="J6" i="230"/>
  <c r="I6" i="230"/>
  <c r="H6" i="230"/>
  <c r="G6" i="230"/>
  <c r="F6" i="230"/>
  <c r="E6" i="230"/>
  <c r="D6" i="230"/>
  <c r="K6" i="229" l="1"/>
  <c r="J6" i="229"/>
  <c r="I6" i="229"/>
  <c r="H6" i="229"/>
  <c r="G6" i="229"/>
  <c r="F6" i="229"/>
  <c r="E6" i="229"/>
  <c r="D6" i="229"/>
  <c r="B7" i="228" l="1"/>
  <c r="C7" i="228"/>
  <c r="B8" i="228"/>
  <c r="C8" i="228"/>
  <c r="B4" i="42" l="1"/>
  <c r="B3" i="42"/>
  <c r="B2" i="42" l="1"/>
  <c r="B1" i="42"/>
  <c r="C33" i="42"/>
  <c r="B33" i="42"/>
  <c r="B34" i="42" l="1"/>
  <c r="C2" i="1"/>
  <c r="C7" i="1" s="1"/>
  <c r="B6" i="42"/>
  <c r="B5" i="1"/>
  <c r="B4" i="1"/>
  <c r="B3" i="1"/>
  <c r="B2" i="1"/>
  <c r="S28" i="258"/>
  <c r="R28" i="258"/>
  <c r="Q28" i="258"/>
  <c r="P28" i="258"/>
  <c r="O28" i="258"/>
  <c r="N28" i="258"/>
  <c r="M28" i="258"/>
  <c r="L28" i="258"/>
  <c r="K28" i="258"/>
  <c r="J28" i="258"/>
  <c r="I28" i="258"/>
  <c r="H9" i="258" s="1"/>
  <c r="H28" i="258"/>
  <c r="F28" i="258"/>
  <c r="E28" i="258"/>
  <c r="D28" i="258"/>
  <c r="C28" i="258"/>
  <c r="H8" i="258" s="1"/>
  <c r="B28" i="258"/>
  <c r="R21" i="258"/>
  <c r="Q21" i="258"/>
  <c r="P21" i="258"/>
  <c r="O21" i="258"/>
  <c r="N21" i="258"/>
  <c r="M21" i="258"/>
  <c r="L21" i="258"/>
  <c r="K21" i="258"/>
  <c r="J21" i="258"/>
  <c r="I21" i="258"/>
  <c r="H21" i="258"/>
  <c r="G21" i="258"/>
  <c r="F21" i="258"/>
  <c r="E21" i="258"/>
  <c r="D21" i="258"/>
  <c r="C21" i="258"/>
  <c r="J22" i="258" s="1"/>
  <c r="B21" i="258"/>
  <c r="B22" i="258" s="1"/>
  <c r="M11" i="258" s="1"/>
  <c r="D11" i="258"/>
  <c r="Q10" i="258"/>
  <c r="M9" i="258"/>
  <c r="D9" i="258"/>
  <c r="Q8" i="258"/>
  <c r="M8" i="258"/>
  <c r="C8" i="258"/>
  <c r="B8" i="258"/>
  <c r="Q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O4" i="258"/>
  <c r="O3" i="258"/>
  <c r="D1" i="258"/>
  <c r="S28" i="257"/>
  <c r="R28" i="257"/>
  <c r="Q28" i="257"/>
  <c r="P28" i="257"/>
  <c r="H9" i="257" s="1"/>
  <c r="O28" i="257"/>
  <c r="N28" i="257"/>
  <c r="M28" i="257"/>
  <c r="L28" i="257"/>
  <c r="K28" i="257"/>
  <c r="J28" i="257"/>
  <c r="I28" i="257"/>
  <c r="H28" i="257"/>
  <c r="F28" i="257"/>
  <c r="E28" i="257"/>
  <c r="D28" i="257"/>
  <c r="C28" i="257"/>
  <c r="H8" i="257" s="1"/>
  <c r="B28" i="257"/>
  <c r="R21" i="257"/>
  <c r="Q21" i="257"/>
  <c r="P21" i="257"/>
  <c r="O21" i="257"/>
  <c r="N21" i="257"/>
  <c r="M21" i="257"/>
  <c r="L21" i="257"/>
  <c r="K21" i="257"/>
  <c r="J21" i="257"/>
  <c r="I21" i="257"/>
  <c r="H21" i="257"/>
  <c r="G21" i="257"/>
  <c r="F21" i="257"/>
  <c r="E21" i="257"/>
  <c r="D21" i="257"/>
  <c r="C21" i="257"/>
  <c r="J22" i="257" s="1"/>
  <c r="B21" i="257"/>
  <c r="B22" i="257" s="1"/>
  <c r="M11" i="257" s="1"/>
  <c r="D11" i="257"/>
  <c r="Q10" i="257"/>
  <c r="M9" i="257"/>
  <c r="D9" i="257"/>
  <c r="Q8" i="257"/>
  <c r="M8" i="257"/>
  <c r="C8" i="257"/>
  <c r="B8" i="257"/>
  <c r="Q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O4" i="257"/>
  <c r="O3" i="257"/>
  <c r="D1" i="257"/>
  <c r="S28" i="256"/>
  <c r="R28" i="256"/>
  <c r="Q28" i="256"/>
  <c r="P28" i="256"/>
  <c r="O28" i="256"/>
  <c r="N28" i="256"/>
  <c r="M28" i="256"/>
  <c r="L28" i="256"/>
  <c r="K28" i="256"/>
  <c r="J28" i="256"/>
  <c r="I28" i="256"/>
  <c r="H9" i="256" s="1"/>
  <c r="H28" i="256"/>
  <c r="F28" i="256"/>
  <c r="E28" i="256"/>
  <c r="D28" i="256"/>
  <c r="C28" i="256"/>
  <c r="H8" i="256" s="1"/>
  <c r="B28" i="256"/>
  <c r="R21" i="256"/>
  <c r="Q21" i="256"/>
  <c r="P21" i="256"/>
  <c r="O21" i="256"/>
  <c r="N21" i="256"/>
  <c r="M21" i="256"/>
  <c r="L21" i="256"/>
  <c r="K21" i="256"/>
  <c r="J21" i="256"/>
  <c r="I21" i="256"/>
  <c r="H21" i="256"/>
  <c r="G21" i="256"/>
  <c r="F21" i="256"/>
  <c r="E21" i="256"/>
  <c r="D21" i="256"/>
  <c r="C21" i="256"/>
  <c r="J22" i="256" s="1"/>
  <c r="B21" i="256"/>
  <c r="B22" i="256" s="1"/>
  <c r="M11" i="256" s="1"/>
  <c r="D11" i="256"/>
  <c r="Q10" i="256"/>
  <c r="M9" i="256"/>
  <c r="D9" i="256"/>
  <c r="Q8" i="256"/>
  <c r="M8" i="256"/>
  <c r="C8" i="256"/>
  <c r="B8" i="256"/>
  <c r="Q7" i="256"/>
  <c r="M7" i="256"/>
  <c r="M10" i="256" s="1"/>
  <c r="L7" i="256"/>
  <c r="K7" i="256"/>
  <c r="J7" i="256"/>
  <c r="I7" i="256"/>
  <c r="H7" i="256"/>
  <c r="G7" i="256"/>
  <c r="F7" i="256"/>
  <c r="E7" i="256"/>
  <c r="D7" i="256"/>
  <c r="C7" i="256"/>
  <c r="B7" i="256"/>
  <c r="O4" i="256"/>
  <c r="O3" i="256"/>
  <c r="D1" i="256"/>
  <c r="S28" i="255"/>
  <c r="R28" i="255"/>
  <c r="Q28" i="255"/>
  <c r="P28" i="255"/>
  <c r="O28" i="255"/>
  <c r="N28" i="255"/>
  <c r="M28" i="255"/>
  <c r="L28" i="255"/>
  <c r="K28" i="255"/>
  <c r="J28" i="255"/>
  <c r="I28" i="255"/>
  <c r="H28" i="255"/>
  <c r="F28" i="255"/>
  <c r="E28" i="255"/>
  <c r="D28" i="255"/>
  <c r="C28" i="255"/>
  <c r="B28" i="255"/>
  <c r="R21" i="255"/>
  <c r="Q21" i="255"/>
  <c r="P21" i="255"/>
  <c r="O21" i="255"/>
  <c r="N21" i="255"/>
  <c r="M21" i="255"/>
  <c r="L21" i="255"/>
  <c r="K21" i="255"/>
  <c r="J21" i="255"/>
  <c r="I21" i="255"/>
  <c r="H21" i="255"/>
  <c r="G21" i="255"/>
  <c r="F21" i="255"/>
  <c r="E21" i="255"/>
  <c r="D21" i="255"/>
  <c r="C21" i="255"/>
  <c r="J22" i="255" s="1"/>
  <c r="B21" i="255"/>
  <c r="B22" i="255" s="1"/>
  <c r="M11" i="255" s="1"/>
  <c r="D11" i="255"/>
  <c r="Q10" i="255"/>
  <c r="M9" i="255"/>
  <c r="H9" i="255"/>
  <c r="D9" i="255"/>
  <c r="M8" i="255"/>
  <c r="H8" i="255"/>
  <c r="C8" i="255"/>
  <c r="B8" i="255"/>
  <c r="Q7" i="255"/>
  <c r="Q8" i="255" s="1"/>
  <c r="M7" i="255"/>
  <c r="L7" i="255"/>
  <c r="K7" i="255"/>
  <c r="J7" i="255"/>
  <c r="I7" i="255"/>
  <c r="H7" i="255"/>
  <c r="G7" i="255"/>
  <c r="F7" i="255"/>
  <c r="E7" i="255"/>
  <c r="D7" i="255"/>
  <c r="C7" i="255"/>
  <c r="B7" i="255"/>
  <c r="O4" i="255"/>
  <c r="O3" i="255"/>
  <c r="D1" i="255"/>
  <c r="S28" i="254"/>
  <c r="R28" i="254"/>
  <c r="Q28" i="254"/>
  <c r="P28" i="254"/>
  <c r="O28" i="254"/>
  <c r="N28" i="254"/>
  <c r="M28" i="254"/>
  <c r="L28" i="254"/>
  <c r="K28" i="254"/>
  <c r="J28" i="254"/>
  <c r="I28" i="254"/>
  <c r="H9" i="254" s="1"/>
  <c r="H28" i="254"/>
  <c r="F28" i="254"/>
  <c r="E28" i="254"/>
  <c r="D28" i="254"/>
  <c r="C28" i="254"/>
  <c r="H8" i="254" s="1"/>
  <c r="B28" i="254"/>
  <c r="R21" i="254"/>
  <c r="Q21" i="254"/>
  <c r="P21" i="254"/>
  <c r="O21" i="254"/>
  <c r="N21" i="254"/>
  <c r="M21" i="254"/>
  <c r="L21" i="254"/>
  <c r="K21" i="254"/>
  <c r="J21" i="254"/>
  <c r="I21" i="254"/>
  <c r="H21" i="254"/>
  <c r="G21" i="254"/>
  <c r="F21" i="254"/>
  <c r="E21" i="254"/>
  <c r="D21" i="254"/>
  <c r="C21" i="254"/>
  <c r="J22" i="254" s="1"/>
  <c r="B21" i="254"/>
  <c r="B22" i="254" s="1"/>
  <c r="M11" i="254" s="1"/>
  <c r="D11" i="254"/>
  <c r="Q10" i="254"/>
  <c r="M9" i="254"/>
  <c r="D9" i="254"/>
  <c r="Q8" i="254"/>
  <c r="M8" i="254"/>
  <c r="C8" i="254"/>
  <c r="B8" i="254"/>
  <c r="B13" i="254" s="1"/>
  <c r="Q7" i="254"/>
  <c r="M7" i="254"/>
  <c r="L7" i="254"/>
  <c r="K7" i="254"/>
  <c r="J7" i="254"/>
  <c r="I7" i="254"/>
  <c r="H7" i="254"/>
  <c r="G7" i="254"/>
  <c r="F7" i="254"/>
  <c r="E7" i="254"/>
  <c r="D7" i="254"/>
  <c r="C7" i="254"/>
  <c r="B7" i="254"/>
  <c r="O4" i="254"/>
  <c r="O3" i="254"/>
  <c r="D1" i="254"/>
  <c r="S28" i="253"/>
  <c r="R28" i="253"/>
  <c r="Q28" i="253"/>
  <c r="P28" i="253"/>
  <c r="O28" i="253"/>
  <c r="N28" i="253"/>
  <c r="M28" i="253"/>
  <c r="L28" i="253"/>
  <c r="K28" i="253"/>
  <c r="J28" i="253"/>
  <c r="I28" i="253"/>
  <c r="H9" i="253" s="1"/>
  <c r="H28" i="253"/>
  <c r="F28" i="253"/>
  <c r="E28" i="253"/>
  <c r="D28" i="253"/>
  <c r="C28" i="253"/>
  <c r="H8" i="253" s="1"/>
  <c r="B28" i="253"/>
  <c r="R21" i="253"/>
  <c r="Q21" i="253"/>
  <c r="P21" i="253"/>
  <c r="O21" i="253"/>
  <c r="N21" i="253"/>
  <c r="M21" i="253"/>
  <c r="L21" i="253"/>
  <c r="K21" i="253"/>
  <c r="J21" i="253"/>
  <c r="I21" i="253"/>
  <c r="H21" i="253"/>
  <c r="G21" i="253"/>
  <c r="F21" i="253"/>
  <c r="E21" i="253"/>
  <c r="D21" i="253"/>
  <c r="C21" i="253"/>
  <c r="J22" i="253" s="1"/>
  <c r="B21" i="253"/>
  <c r="B22" i="253" s="1"/>
  <c r="M11" i="253" s="1"/>
  <c r="D11" i="253"/>
  <c r="Q10" i="253"/>
  <c r="M9" i="253"/>
  <c r="D9" i="253"/>
  <c r="Q8" i="253"/>
  <c r="M8" i="253"/>
  <c r="C8" i="253"/>
  <c r="B8" i="253"/>
  <c r="Q7" i="253"/>
  <c r="M7" i="253"/>
  <c r="L7" i="253"/>
  <c r="K7" i="253"/>
  <c r="J7" i="253"/>
  <c r="I7" i="253"/>
  <c r="H7" i="253"/>
  <c r="G7" i="253"/>
  <c r="F7" i="253"/>
  <c r="E7" i="253"/>
  <c r="D7" i="253"/>
  <c r="C7" i="253"/>
  <c r="B7" i="253"/>
  <c r="O4" i="253"/>
  <c r="O3" i="253"/>
  <c r="D1" i="253"/>
  <c r="S28" i="252"/>
  <c r="R28" i="252"/>
  <c r="Q28" i="252"/>
  <c r="P28" i="252"/>
  <c r="O28" i="252"/>
  <c r="N28" i="252"/>
  <c r="M28" i="252"/>
  <c r="L28" i="252"/>
  <c r="K28" i="252"/>
  <c r="J28" i="252"/>
  <c r="I28" i="252"/>
  <c r="H9" i="252" s="1"/>
  <c r="H28" i="252"/>
  <c r="F28" i="252"/>
  <c r="E28" i="252"/>
  <c r="D28" i="252"/>
  <c r="C28" i="252"/>
  <c r="H8" i="252" s="1"/>
  <c r="B28" i="252"/>
  <c r="R21" i="252"/>
  <c r="Q21" i="252"/>
  <c r="P21" i="252"/>
  <c r="O21" i="252"/>
  <c r="N21" i="252"/>
  <c r="M21" i="252"/>
  <c r="L21" i="252"/>
  <c r="K21" i="252"/>
  <c r="J21" i="252"/>
  <c r="I21" i="252"/>
  <c r="H21" i="252"/>
  <c r="G21" i="252"/>
  <c r="F21" i="252"/>
  <c r="E21" i="252"/>
  <c r="D21" i="252"/>
  <c r="C21" i="252"/>
  <c r="J22" i="252" s="1"/>
  <c r="B21" i="252"/>
  <c r="B22" i="252" s="1"/>
  <c r="M11" i="252" s="1"/>
  <c r="D11" i="252"/>
  <c r="Q10" i="252"/>
  <c r="M9" i="252"/>
  <c r="D9" i="252"/>
  <c r="Q8" i="252"/>
  <c r="M8" i="252"/>
  <c r="C8" i="252"/>
  <c r="B8" i="252"/>
  <c r="Q7" i="252"/>
  <c r="M7" i="252"/>
  <c r="L7" i="252"/>
  <c r="K7" i="252"/>
  <c r="J7" i="252"/>
  <c r="I7" i="252"/>
  <c r="H7" i="252"/>
  <c r="G7" i="252"/>
  <c r="F7" i="252"/>
  <c r="E7" i="252"/>
  <c r="D7" i="252"/>
  <c r="C7" i="252"/>
  <c r="B7" i="252"/>
  <c r="O4" i="252"/>
  <c r="O3" i="252"/>
  <c r="M10" i="257" l="1"/>
  <c r="D8" i="256"/>
  <c r="D10" i="256" s="1"/>
  <c r="M10" i="252"/>
  <c r="M10" i="254"/>
  <c r="B13" i="252"/>
  <c r="D8" i="253"/>
  <c r="D10" i="253" s="1"/>
  <c r="M10" i="253"/>
  <c r="M10" i="258"/>
  <c r="M10" i="255"/>
  <c r="D8" i="257"/>
  <c r="D10" i="257" s="1"/>
  <c r="D8" i="254"/>
  <c r="D10" i="254" s="1"/>
  <c r="D8" i="258"/>
  <c r="D10" i="258" s="1"/>
  <c r="H10" i="255"/>
  <c r="D8" i="255"/>
  <c r="D10" i="255" s="1"/>
  <c r="D8" i="252"/>
  <c r="D10" i="252" s="1"/>
  <c r="B11" i="254"/>
  <c r="C11" i="257"/>
  <c r="B11" i="256"/>
  <c r="B12" i="252"/>
  <c r="B13" i="256"/>
  <c r="B12" i="255"/>
  <c r="C11" i="255"/>
  <c r="B7" i="1"/>
  <c r="D7" i="1" s="1"/>
  <c r="B11" i="258"/>
  <c r="B12" i="258"/>
  <c r="B13" i="258"/>
  <c r="C11" i="258"/>
  <c r="H10" i="258"/>
  <c r="B11" i="257"/>
  <c r="B13" i="257"/>
  <c r="B12" i="257"/>
  <c r="H10" i="257"/>
  <c r="B12" i="256"/>
  <c r="C11" i="256"/>
  <c r="H10" i="256"/>
  <c r="B13" i="255"/>
  <c r="B11" i="255"/>
  <c r="C11" i="254"/>
  <c r="B12" i="254"/>
  <c r="D12" i="254" s="1"/>
  <c r="I12" i="254" s="1"/>
  <c r="H10" i="254"/>
  <c r="C11" i="253"/>
  <c r="B13" i="253"/>
  <c r="H10" i="253"/>
  <c r="B11" i="253"/>
  <c r="B12" i="253"/>
  <c r="B11" i="252"/>
  <c r="C11" i="252"/>
  <c r="H10" i="252"/>
  <c r="S28" i="251"/>
  <c r="R28" i="251"/>
  <c r="Q28" i="251"/>
  <c r="P28" i="251"/>
  <c r="H9" i="251" s="1"/>
  <c r="O28" i="251"/>
  <c r="N28" i="251"/>
  <c r="M28" i="251"/>
  <c r="L28" i="251"/>
  <c r="K28" i="251"/>
  <c r="J28" i="251"/>
  <c r="I28" i="251"/>
  <c r="H28" i="251"/>
  <c r="F28" i="251"/>
  <c r="E28" i="251"/>
  <c r="D28" i="251"/>
  <c r="C28" i="251"/>
  <c r="H8" i="251" s="1"/>
  <c r="B28" i="251"/>
  <c r="R21" i="251"/>
  <c r="Q21" i="251"/>
  <c r="P21" i="251"/>
  <c r="O21" i="251"/>
  <c r="N21" i="251"/>
  <c r="M21" i="251"/>
  <c r="L21" i="251"/>
  <c r="K21" i="251"/>
  <c r="J21" i="251"/>
  <c r="I21" i="251"/>
  <c r="H21" i="251"/>
  <c r="G21" i="251"/>
  <c r="F21" i="251"/>
  <c r="E21" i="251"/>
  <c r="D21" i="251"/>
  <c r="C21" i="251"/>
  <c r="J22" i="251" s="1"/>
  <c r="B21" i="251"/>
  <c r="B22" i="251" s="1"/>
  <c r="M11" i="251" s="1"/>
  <c r="D11" i="251"/>
  <c r="Q10" i="251"/>
  <c r="M9" i="251"/>
  <c r="D9" i="251"/>
  <c r="Q8" i="251"/>
  <c r="M8" i="251"/>
  <c r="C8" i="251"/>
  <c r="B8" i="251"/>
  <c r="Q7" i="251"/>
  <c r="M7" i="251"/>
  <c r="M10" i="251" s="1"/>
  <c r="L7" i="251"/>
  <c r="K7" i="251"/>
  <c r="J7" i="251"/>
  <c r="I7" i="251"/>
  <c r="H7" i="251"/>
  <c r="G7" i="251"/>
  <c r="F7" i="251"/>
  <c r="E7" i="251"/>
  <c r="D7" i="251"/>
  <c r="C7" i="251"/>
  <c r="B7" i="251"/>
  <c r="O4" i="251"/>
  <c r="O3" i="251"/>
  <c r="D1" i="251"/>
  <c r="D12" i="252" l="1"/>
  <c r="I12" i="252" s="1"/>
  <c r="D12" i="257"/>
  <c r="I12" i="257" s="1"/>
  <c r="D12" i="253"/>
  <c r="I12" i="253" s="1"/>
  <c r="D8" i="251"/>
  <c r="D10" i="251" s="1"/>
  <c r="D12" i="255"/>
  <c r="I12" i="255" s="1"/>
  <c r="D12" i="256"/>
  <c r="I12" i="256" s="1"/>
  <c r="D12" i="258"/>
  <c r="I12" i="258" s="1"/>
  <c r="C11" i="251"/>
  <c r="B11" i="251"/>
  <c r="B13" i="251"/>
  <c r="B12" i="251"/>
  <c r="H10" i="251"/>
  <c r="O4" i="250"/>
  <c r="O3" i="250"/>
  <c r="S28" i="250"/>
  <c r="R28" i="250"/>
  <c r="Q28" i="250"/>
  <c r="P28" i="250"/>
  <c r="O28" i="250"/>
  <c r="N28" i="250"/>
  <c r="M28" i="250"/>
  <c r="L28" i="250"/>
  <c r="K28" i="250"/>
  <c r="J28" i="250"/>
  <c r="I28" i="250"/>
  <c r="H9" i="250" s="1"/>
  <c r="H28" i="250"/>
  <c r="F28" i="250"/>
  <c r="E28" i="250"/>
  <c r="D28" i="250"/>
  <c r="C28" i="250"/>
  <c r="H8" i="250" s="1"/>
  <c r="B28" i="250"/>
  <c r="R21" i="250"/>
  <c r="Q21" i="250"/>
  <c r="P21" i="250"/>
  <c r="O21" i="250"/>
  <c r="N21" i="250"/>
  <c r="M21" i="250"/>
  <c r="L21" i="250"/>
  <c r="K21" i="250"/>
  <c r="J21" i="250"/>
  <c r="I21" i="250"/>
  <c r="H21" i="250"/>
  <c r="G21" i="250"/>
  <c r="F21" i="250"/>
  <c r="E21" i="250"/>
  <c r="D21" i="250"/>
  <c r="C21" i="250"/>
  <c r="J22" i="250" s="1"/>
  <c r="B21" i="250"/>
  <c r="B22" i="250" s="1"/>
  <c r="M11" i="250" s="1"/>
  <c r="D11" i="250"/>
  <c r="Q10" i="250"/>
  <c r="M9" i="250"/>
  <c r="D9" i="250"/>
  <c r="Q8" i="250"/>
  <c r="M8" i="250"/>
  <c r="C8" i="250"/>
  <c r="B8" i="250"/>
  <c r="Q7" i="250"/>
  <c r="M7" i="250"/>
  <c r="L7" i="250"/>
  <c r="K7" i="250"/>
  <c r="J7" i="250"/>
  <c r="I7" i="250"/>
  <c r="H7" i="250"/>
  <c r="G7" i="250"/>
  <c r="F7" i="250"/>
  <c r="E7" i="250"/>
  <c r="D7" i="250"/>
  <c r="C7" i="250"/>
  <c r="B7" i="250"/>
  <c r="D1" i="250"/>
  <c r="S28" i="249"/>
  <c r="R28" i="249"/>
  <c r="Q28" i="249"/>
  <c r="P28" i="249"/>
  <c r="H9" i="249" s="1"/>
  <c r="O28" i="249"/>
  <c r="N28" i="249"/>
  <c r="M28" i="249"/>
  <c r="L28" i="249"/>
  <c r="K28" i="249"/>
  <c r="J28" i="249"/>
  <c r="I28" i="249"/>
  <c r="H28" i="249"/>
  <c r="F28" i="249"/>
  <c r="E28" i="249"/>
  <c r="D28" i="249"/>
  <c r="C28" i="249"/>
  <c r="H8" i="249" s="1"/>
  <c r="B28" i="249"/>
  <c r="R21" i="249"/>
  <c r="Q21" i="249"/>
  <c r="P21" i="249"/>
  <c r="O21" i="249"/>
  <c r="N21" i="249"/>
  <c r="M21" i="249"/>
  <c r="L21" i="249"/>
  <c r="K21" i="249"/>
  <c r="J21" i="249"/>
  <c r="I21" i="249"/>
  <c r="H21" i="249"/>
  <c r="G21" i="249"/>
  <c r="F21" i="249"/>
  <c r="E21" i="249"/>
  <c r="D21" i="249"/>
  <c r="C21" i="249"/>
  <c r="J22" i="249" s="1"/>
  <c r="B21" i="249"/>
  <c r="B22" i="249" s="1"/>
  <c r="M11" i="249" s="1"/>
  <c r="D11" i="249"/>
  <c r="Q10" i="249"/>
  <c r="M9" i="249"/>
  <c r="D9" i="249"/>
  <c r="Q8" i="249"/>
  <c r="M8" i="249"/>
  <c r="C8" i="249"/>
  <c r="B8" i="249"/>
  <c r="Q7" i="249"/>
  <c r="M7" i="249"/>
  <c r="M10" i="249" s="1"/>
  <c r="L7" i="249"/>
  <c r="K7" i="249"/>
  <c r="J7" i="249"/>
  <c r="I7" i="249"/>
  <c r="H7" i="249"/>
  <c r="G7" i="249"/>
  <c r="F7" i="249"/>
  <c r="E7" i="249"/>
  <c r="D7" i="249"/>
  <c r="C7" i="249"/>
  <c r="B7" i="249"/>
  <c r="P3" i="249"/>
  <c r="O3" i="249"/>
  <c r="D1" i="249"/>
  <c r="S28" i="248"/>
  <c r="R28" i="248"/>
  <c r="Q28" i="248"/>
  <c r="P28" i="248"/>
  <c r="H9" i="248" s="1"/>
  <c r="O28" i="248"/>
  <c r="N28" i="248"/>
  <c r="M28" i="248"/>
  <c r="L28" i="248"/>
  <c r="K28" i="248"/>
  <c r="J28" i="248"/>
  <c r="I28" i="248"/>
  <c r="H28" i="248"/>
  <c r="F28" i="248"/>
  <c r="E28" i="248"/>
  <c r="D28" i="248"/>
  <c r="C28" i="248"/>
  <c r="H8" i="248" s="1"/>
  <c r="B28" i="248"/>
  <c r="J22" i="248"/>
  <c r="R21" i="248"/>
  <c r="Q21" i="248"/>
  <c r="P21" i="248"/>
  <c r="O21" i="248"/>
  <c r="N21" i="248"/>
  <c r="M21" i="248"/>
  <c r="L21" i="248"/>
  <c r="K21" i="248"/>
  <c r="J21" i="248"/>
  <c r="I21" i="248"/>
  <c r="H21" i="248"/>
  <c r="G21" i="248"/>
  <c r="F21" i="248"/>
  <c r="E21" i="248"/>
  <c r="D21" i="248"/>
  <c r="C21" i="248"/>
  <c r="B21" i="248"/>
  <c r="B22" i="248" s="1"/>
  <c r="M11" i="248" s="1"/>
  <c r="D11" i="248"/>
  <c r="Q10" i="248"/>
  <c r="M9" i="248"/>
  <c r="D9" i="248"/>
  <c r="Q8" i="248"/>
  <c r="M8" i="248"/>
  <c r="C8" i="248"/>
  <c r="B8" i="248"/>
  <c r="Q7" i="248"/>
  <c r="M7" i="248"/>
  <c r="M10" i="248" s="1"/>
  <c r="L7" i="248"/>
  <c r="K7" i="248"/>
  <c r="J7" i="248"/>
  <c r="I7" i="248"/>
  <c r="H7" i="248"/>
  <c r="G7" i="248"/>
  <c r="F7" i="248"/>
  <c r="E7" i="248"/>
  <c r="D7" i="248"/>
  <c r="C7" i="248"/>
  <c r="B7" i="248"/>
  <c r="P3" i="248"/>
  <c r="O3" i="248"/>
  <c r="D1" i="248"/>
  <c r="S28" i="247"/>
  <c r="R28" i="247"/>
  <c r="Q28" i="247"/>
  <c r="P28" i="247"/>
  <c r="O28" i="247"/>
  <c r="N28" i="247"/>
  <c r="M28" i="247"/>
  <c r="L28" i="247"/>
  <c r="K28" i="247"/>
  <c r="J28" i="247"/>
  <c r="I28" i="247"/>
  <c r="H9" i="247" s="1"/>
  <c r="H28" i="247"/>
  <c r="F28" i="247"/>
  <c r="E28" i="247"/>
  <c r="D28" i="247"/>
  <c r="C28" i="247"/>
  <c r="H8" i="247" s="1"/>
  <c r="B28" i="247"/>
  <c r="R21" i="247"/>
  <c r="Q21" i="247"/>
  <c r="P21" i="247"/>
  <c r="O21" i="247"/>
  <c r="N21" i="247"/>
  <c r="M21" i="247"/>
  <c r="L21" i="247"/>
  <c r="K21" i="247"/>
  <c r="J21" i="247"/>
  <c r="I21" i="247"/>
  <c r="H21" i="247"/>
  <c r="G21" i="247"/>
  <c r="F21" i="247"/>
  <c r="E21" i="247"/>
  <c r="D21" i="247"/>
  <c r="C21" i="247"/>
  <c r="J22" i="247" s="1"/>
  <c r="B21" i="247"/>
  <c r="B22" i="247" s="1"/>
  <c r="M11" i="247" s="1"/>
  <c r="D11" i="247"/>
  <c r="Q10" i="247"/>
  <c r="M9" i="247"/>
  <c r="D9" i="247"/>
  <c r="Q8" i="247"/>
  <c r="M8" i="247"/>
  <c r="C8" i="247"/>
  <c r="B8" i="247"/>
  <c r="Q7" i="247"/>
  <c r="M7" i="247"/>
  <c r="L7" i="247"/>
  <c r="K7" i="247"/>
  <c r="J7" i="247"/>
  <c r="I7" i="247"/>
  <c r="H7" i="247"/>
  <c r="G7" i="247"/>
  <c r="F7" i="247"/>
  <c r="E7" i="247"/>
  <c r="D7" i="247"/>
  <c r="C7" i="247"/>
  <c r="B7" i="247"/>
  <c r="P3" i="247"/>
  <c r="O3" i="247"/>
  <c r="D1" i="247"/>
  <c r="M10" i="247" l="1"/>
  <c r="D8" i="247"/>
  <c r="D10" i="247" s="1"/>
  <c r="M10" i="250"/>
  <c r="D8" i="249"/>
  <c r="D10" i="249" s="1"/>
  <c r="B11" i="249"/>
  <c r="D8" i="248"/>
  <c r="D10" i="248" s="1"/>
  <c r="D8" i="250"/>
  <c r="D10" i="250" s="1"/>
  <c r="H10" i="248"/>
  <c r="B12" i="248"/>
  <c r="B12" i="247"/>
  <c r="B11" i="247"/>
  <c r="D12" i="251"/>
  <c r="I12" i="251" s="1"/>
  <c r="B13" i="250"/>
  <c r="C11" i="249"/>
  <c r="B11" i="250"/>
  <c r="B12" i="250"/>
  <c r="C11" i="250"/>
  <c r="H10" i="250"/>
  <c r="B13" i="249"/>
  <c r="B12" i="249"/>
  <c r="H10" i="249"/>
  <c r="C11" i="248"/>
  <c r="B13" i="248"/>
  <c r="B11" i="248"/>
  <c r="C11" i="247"/>
  <c r="B13" i="247"/>
  <c r="H10" i="247"/>
  <c r="S28" i="246"/>
  <c r="R28" i="246"/>
  <c r="M9" i="246" s="1"/>
  <c r="Q28" i="246"/>
  <c r="P28" i="246"/>
  <c r="O28" i="246"/>
  <c r="N28" i="246"/>
  <c r="M28" i="246"/>
  <c r="L28" i="246"/>
  <c r="K28" i="246"/>
  <c r="J28" i="246"/>
  <c r="I28" i="246"/>
  <c r="H9" i="246" s="1"/>
  <c r="H28" i="246"/>
  <c r="F28" i="246"/>
  <c r="E28" i="246"/>
  <c r="M8" i="246" s="1"/>
  <c r="D28" i="246"/>
  <c r="C28" i="246"/>
  <c r="B28" i="246"/>
  <c r="B22" i="246"/>
  <c r="M11" i="246" s="1"/>
  <c r="R21" i="246"/>
  <c r="Q21" i="246"/>
  <c r="P21" i="246"/>
  <c r="O21" i="246"/>
  <c r="N21" i="246"/>
  <c r="M21" i="246"/>
  <c r="L21" i="246"/>
  <c r="K21" i="246"/>
  <c r="J21" i="246"/>
  <c r="I21" i="246"/>
  <c r="H21" i="246"/>
  <c r="G21" i="246"/>
  <c r="F21" i="246"/>
  <c r="E21" i="246"/>
  <c r="D21" i="246"/>
  <c r="C21" i="246"/>
  <c r="J22" i="246" s="1"/>
  <c r="B21" i="246"/>
  <c r="D11" i="246"/>
  <c r="Q10" i="246"/>
  <c r="D9" i="246"/>
  <c r="H8" i="246"/>
  <c r="C8" i="246"/>
  <c r="B8" i="246"/>
  <c r="Q7" i="246"/>
  <c r="Q8" i="246" s="1"/>
  <c r="M7" i="246"/>
  <c r="L7" i="246"/>
  <c r="K7" i="246"/>
  <c r="J7" i="246"/>
  <c r="I7" i="246"/>
  <c r="H7" i="246"/>
  <c r="G7" i="246"/>
  <c r="F7" i="246"/>
  <c r="E7" i="246"/>
  <c r="D7" i="246"/>
  <c r="C7" i="246"/>
  <c r="B7" i="246"/>
  <c r="P3" i="246"/>
  <c r="O3" i="246"/>
  <c r="D1" i="246"/>
  <c r="D12" i="248" l="1"/>
  <c r="I12" i="248" s="1"/>
  <c r="D12" i="247"/>
  <c r="I12" i="247" s="1"/>
  <c r="H10" i="246"/>
  <c r="D8" i="246"/>
  <c r="D10" i="246" s="1"/>
  <c r="D12" i="249"/>
  <c r="I12" i="249" s="1"/>
  <c r="D12" i="250"/>
  <c r="I12" i="250" s="1"/>
  <c r="C11" i="246"/>
  <c r="B13" i="246"/>
  <c r="B12" i="246"/>
  <c r="M10" i="246"/>
  <c r="B11" i="246"/>
  <c r="O3" i="245"/>
  <c r="S28" i="245"/>
  <c r="R28" i="245"/>
  <c r="Q28" i="245"/>
  <c r="P28" i="245"/>
  <c r="O28" i="245"/>
  <c r="N28" i="245"/>
  <c r="M28" i="245"/>
  <c r="L28" i="245"/>
  <c r="K28" i="245"/>
  <c r="J28" i="245"/>
  <c r="I28" i="245"/>
  <c r="H9" i="245" s="1"/>
  <c r="H28" i="245"/>
  <c r="F28" i="245"/>
  <c r="E28" i="245"/>
  <c r="D28" i="245"/>
  <c r="C28" i="245"/>
  <c r="H8" i="245" s="1"/>
  <c r="B28" i="245"/>
  <c r="R21" i="245"/>
  <c r="Q21" i="245"/>
  <c r="P21" i="245"/>
  <c r="O21" i="245"/>
  <c r="N21" i="245"/>
  <c r="M21" i="245"/>
  <c r="L21" i="245"/>
  <c r="K21" i="245"/>
  <c r="J21" i="245"/>
  <c r="I21" i="245"/>
  <c r="H21" i="245"/>
  <c r="G21" i="245"/>
  <c r="F21" i="245"/>
  <c r="E21" i="245"/>
  <c r="D21" i="245"/>
  <c r="C21" i="245"/>
  <c r="J22" i="245" s="1"/>
  <c r="B21" i="245"/>
  <c r="B22" i="245" s="1"/>
  <c r="M11" i="245" s="1"/>
  <c r="D11" i="245"/>
  <c r="Q10" i="245"/>
  <c r="M9" i="245"/>
  <c r="D9" i="245"/>
  <c r="Q8" i="245"/>
  <c r="M8" i="245"/>
  <c r="C8" i="245"/>
  <c r="B8" i="245"/>
  <c r="Q7" i="245"/>
  <c r="M7" i="245"/>
  <c r="L7" i="245"/>
  <c r="K7" i="245"/>
  <c r="J7" i="245"/>
  <c r="I7" i="245"/>
  <c r="H7" i="245"/>
  <c r="G7" i="245"/>
  <c r="F7" i="245"/>
  <c r="E7" i="245"/>
  <c r="D7" i="245"/>
  <c r="C7" i="245"/>
  <c r="B7" i="245"/>
  <c r="P3" i="245"/>
  <c r="D1" i="245"/>
  <c r="S28" i="244"/>
  <c r="R28" i="244"/>
  <c r="Q28" i="244"/>
  <c r="P28" i="244"/>
  <c r="O28" i="244"/>
  <c r="N28" i="244"/>
  <c r="M28" i="244"/>
  <c r="L28" i="244"/>
  <c r="K28" i="244"/>
  <c r="J28" i="244"/>
  <c r="I28" i="244"/>
  <c r="H28" i="244"/>
  <c r="F28" i="244"/>
  <c r="E28" i="244"/>
  <c r="D28" i="244"/>
  <c r="C28" i="244"/>
  <c r="B28" i="244"/>
  <c r="R21" i="244"/>
  <c r="Q21" i="244"/>
  <c r="P21" i="244"/>
  <c r="O21" i="244"/>
  <c r="N21" i="244"/>
  <c r="M21" i="244"/>
  <c r="L21" i="244"/>
  <c r="K21" i="244"/>
  <c r="J21" i="244"/>
  <c r="I21" i="244"/>
  <c r="H21" i="244"/>
  <c r="G21" i="244"/>
  <c r="F21" i="244"/>
  <c r="E21" i="244"/>
  <c r="J22" i="244" s="1"/>
  <c r="D21" i="244"/>
  <c r="C21" i="244"/>
  <c r="B21" i="244"/>
  <c r="B22" i="244" s="1"/>
  <c r="M11" i="244" s="1"/>
  <c r="D11" i="244"/>
  <c r="Q10" i="244"/>
  <c r="M9" i="244"/>
  <c r="H9" i="244"/>
  <c r="D9" i="244"/>
  <c r="M8" i="244"/>
  <c r="H8" i="244"/>
  <c r="C8" i="244"/>
  <c r="B8" i="244"/>
  <c r="Q7" i="244"/>
  <c r="Q8" i="244" s="1"/>
  <c r="M7" i="244"/>
  <c r="M10" i="244" s="1"/>
  <c r="L7" i="244"/>
  <c r="K7" i="244"/>
  <c r="J7" i="244"/>
  <c r="I7" i="244"/>
  <c r="H7" i="244"/>
  <c r="G7" i="244"/>
  <c r="F7" i="244"/>
  <c r="E7" i="244"/>
  <c r="D7" i="244"/>
  <c r="C7" i="244"/>
  <c r="B7" i="244"/>
  <c r="P3" i="244"/>
  <c r="O3" i="244"/>
  <c r="D1" i="244"/>
  <c r="S28" i="243"/>
  <c r="R28" i="243"/>
  <c r="Q28" i="243"/>
  <c r="P28" i="243"/>
  <c r="H9" i="243" s="1"/>
  <c r="O28" i="243"/>
  <c r="N28" i="243"/>
  <c r="M28" i="243"/>
  <c r="L28" i="243"/>
  <c r="K28" i="243"/>
  <c r="J28" i="243"/>
  <c r="I28" i="243"/>
  <c r="H28" i="243"/>
  <c r="F28" i="243"/>
  <c r="E28" i="243"/>
  <c r="D28" i="243"/>
  <c r="C28" i="243"/>
  <c r="H8" i="243" s="1"/>
  <c r="B28" i="243"/>
  <c r="R21" i="243"/>
  <c r="Q21" i="243"/>
  <c r="P21" i="243"/>
  <c r="O21" i="243"/>
  <c r="N21" i="243"/>
  <c r="M21" i="243"/>
  <c r="L21" i="243"/>
  <c r="K21" i="243"/>
  <c r="J21" i="243"/>
  <c r="I21" i="243"/>
  <c r="H21" i="243"/>
  <c r="G21" i="243"/>
  <c r="F21" i="243"/>
  <c r="E21" i="243"/>
  <c r="D21" i="243"/>
  <c r="C21" i="243"/>
  <c r="J22" i="243" s="1"/>
  <c r="B21" i="243"/>
  <c r="B22" i="243" s="1"/>
  <c r="M11" i="243" s="1"/>
  <c r="D11" i="243"/>
  <c r="Q10" i="243"/>
  <c r="M9" i="243"/>
  <c r="D9" i="243"/>
  <c r="Q8" i="243"/>
  <c r="M8" i="243"/>
  <c r="C8" i="243"/>
  <c r="B8" i="243"/>
  <c r="Q7" i="243"/>
  <c r="M7" i="243"/>
  <c r="M10" i="243" s="1"/>
  <c r="L7" i="243"/>
  <c r="K7" i="243"/>
  <c r="J7" i="243"/>
  <c r="I7" i="243"/>
  <c r="H7" i="243"/>
  <c r="G7" i="243"/>
  <c r="F7" i="243"/>
  <c r="E7" i="243"/>
  <c r="D7" i="243"/>
  <c r="C7" i="243"/>
  <c r="B7" i="243"/>
  <c r="P3" i="243"/>
  <c r="O3" i="243"/>
  <c r="D1" i="243"/>
  <c r="S28" i="242"/>
  <c r="R28" i="242"/>
  <c r="Q28" i="242"/>
  <c r="P28" i="242"/>
  <c r="O28" i="242"/>
  <c r="N28" i="242"/>
  <c r="M28" i="242"/>
  <c r="L28" i="242"/>
  <c r="K28" i="242"/>
  <c r="J28" i="242"/>
  <c r="I28" i="242"/>
  <c r="H28" i="242"/>
  <c r="F28" i="242"/>
  <c r="E28" i="242"/>
  <c r="D28" i="242"/>
  <c r="C28" i="242"/>
  <c r="B28" i="242"/>
  <c r="R21" i="242"/>
  <c r="Q21" i="242"/>
  <c r="P21" i="242"/>
  <c r="O21" i="242"/>
  <c r="N21" i="242"/>
  <c r="M21" i="242"/>
  <c r="L21" i="242"/>
  <c r="K21" i="242"/>
  <c r="J21" i="242"/>
  <c r="I21" i="242"/>
  <c r="H21" i="242"/>
  <c r="G21" i="242"/>
  <c r="F21" i="242"/>
  <c r="E21" i="242"/>
  <c r="D21" i="242"/>
  <c r="C21" i="242"/>
  <c r="J22" i="242" s="1"/>
  <c r="B21" i="242"/>
  <c r="B22" i="242" s="1"/>
  <c r="M11" i="242" s="1"/>
  <c r="D11" i="242"/>
  <c r="Q10" i="242"/>
  <c r="M9" i="242"/>
  <c r="H9" i="242"/>
  <c r="D9" i="242"/>
  <c r="M8" i="242"/>
  <c r="H8" i="242"/>
  <c r="C8" i="242"/>
  <c r="B8" i="242"/>
  <c r="Q7" i="242"/>
  <c r="Q8" i="242" s="1"/>
  <c r="M7" i="242"/>
  <c r="M10" i="242" s="1"/>
  <c r="L7" i="242"/>
  <c r="K7" i="242"/>
  <c r="J7" i="242"/>
  <c r="I7" i="242"/>
  <c r="H7" i="242"/>
  <c r="G7" i="242"/>
  <c r="F7" i="242"/>
  <c r="E7" i="242"/>
  <c r="D7" i="242"/>
  <c r="C7" i="242"/>
  <c r="B7" i="242"/>
  <c r="P3" i="242"/>
  <c r="O3" i="242"/>
  <c r="D1" i="242"/>
  <c r="S28" i="241"/>
  <c r="R28" i="241"/>
  <c r="M9" i="241" s="1"/>
  <c r="Q28" i="241"/>
  <c r="P28" i="241"/>
  <c r="O28" i="241"/>
  <c r="N28" i="241"/>
  <c r="M28" i="241"/>
  <c r="L28" i="241"/>
  <c r="K28" i="241"/>
  <c r="J28" i="241"/>
  <c r="I28" i="241"/>
  <c r="H9" i="241" s="1"/>
  <c r="H28" i="241"/>
  <c r="F28" i="241"/>
  <c r="E28" i="241"/>
  <c r="M8" i="241" s="1"/>
  <c r="D28" i="241"/>
  <c r="C28" i="241"/>
  <c r="H8" i="241" s="1"/>
  <c r="B28" i="241"/>
  <c r="R21" i="241"/>
  <c r="Q21" i="241"/>
  <c r="P21" i="241"/>
  <c r="O21" i="241"/>
  <c r="N21" i="241"/>
  <c r="M21" i="241"/>
  <c r="L21" i="241"/>
  <c r="K21" i="241"/>
  <c r="J21" i="241"/>
  <c r="I21" i="241"/>
  <c r="H21" i="241"/>
  <c r="G21" i="241"/>
  <c r="F21" i="241"/>
  <c r="E21" i="241"/>
  <c r="D21" i="241"/>
  <c r="C21" i="241"/>
  <c r="J22" i="241" s="1"/>
  <c r="B21" i="241"/>
  <c r="B22" i="241" s="1"/>
  <c r="M11" i="241" s="1"/>
  <c r="D11" i="241"/>
  <c r="Q10" i="241"/>
  <c r="D9" i="241"/>
  <c r="Q8" i="241"/>
  <c r="C8" i="241"/>
  <c r="B8" i="241"/>
  <c r="Q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P3" i="241"/>
  <c r="O3" i="241"/>
  <c r="D1" i="241"/>
  <c r="S28" i="240"/>
  <c r="R28" i="240"/>
  <c r="M9" i="240" s="1"/>
  <c r="Q28" i="240"/>
  <c r="P28" i="240"/>
  <c r="O28" i="240"/>
  <c r="N28" i="240"/>
  <c r="M28" i="240"/>
  <c r="L28" i="240"/>
  <c r="K28" i="240"/>
  <c r="J28" i="240"/>
  <c r="I28" i="240"/>
  <c r="H9" i="240" s="1"/>
  <c r="H28" i="240"/>
  <c r="F28" i="240"/>
  <c r="E28" i="240"/>
  <c r="M8" i="240" s="1"/>
  <c r="D28" i="240"/>
  <c r="C28" i="240"/>
  <c r="B28" i="240"/>
  <c r="B22" i="240"/>
  <c r="M11" i="240" s="1"/>
  <c r="R21" i="240"/>
  <c r="Q21" i="240"/>
  <c r="P21" i="240"/>
  <c r="O21" i="240"/>
  <c r="N21" i="240"/>
  <c r="M21" i="240"/>
  <c r="L21" i="240"/>
  <c r="K21" i="240"/>
  <c r="J21" i="240"/>
  <c r="I21" i="240"/>
  <c r="H21" i="240"/>
  <c r="G21" i="240"/>
  <c r="F21" i="240"/>
  <c r="E21" i="240"/>
  <c r="D21" i="240"/>
  <c r="C21" i="240"/>
  <c r="J22" i="240" s="1"/>
  <c r="B21" i="240"/>
  <c r="D11" i="240"/>
  <c r="Q10" i="240"/>
  <c r="D9" i="240"/>
  <c r="H8" i="240"/>
  <c r="C8" i="240"/>
  <c r="B8" i="240"/>
  <c r="Q7" i="240"/>
  <c r="Q8" i="240" s="1"/>
  <c r="M7" i="240"/>
  <c r="L7" i="240"/>
  <c r="K7" i="240"/>
  <c r="J7" i="240"/>
  <c r="I7" i="240"/>
  <c r="H7" i="240"/>
  <c r="G7" i="240"/>
  <c r="F7" i="240"/>
  <c r="E7" i="240"/>
  <c r="D7" i="240"/>
  <c r="C7" i="240"/>
  <c r="B7" i="240"/>
  <c r="P3" i="240"/>
  <c r="O3" i="240"/>
  <c r="D1" i="240"/>
  <c r="D12" i="246" l="1"/>
  <c r="I12" i="246" s="1"/>
  <c r="D8" i="245"/>
  <c r="D10" i="245" s="1"/>
  <c r="M10" i="245"/>
  <c r="D8" i="244"/>
  <c r="D10" i="244" s="1"/>
  <c r="D8" i="241"/>
  <c r="D10" i="241" s="1"/>
  <c r="D8" i="242"/>
  <c r="D10" i="242" s="1"/>
  <c r="H10" i="244"/>
  <c r="C11" i="244"/>
  <c r="B13" i="244"/>
  <c r="H10" i="243"/>
  <c r="D8" i="243"/>
  <c r="D10" i="243" s="1"/>
  <c r="H10" i="242"/>
  <c r="H10" i="240"/>
  <c r="D8" i="240"/>
  <c r="D10" i="240" s="1"/>
  <c r="B11" i="241"/>
  <c r="B12" i="241"/>
  <c r="B12" i="242"/>
  <c r="B12" i="240"/>
  <c r="B11" i="245"/>
  <c r="B12" i="245"/>
  <c r="B13" i="245"/>
  <c r="C11" i="245"/>
  <c r="H10" i="245"/>
  <c r="B12" i="244"/>
  <c r="B11" i="244"/>
  <c r="C11" i="243"/>
  <c r="B13" i="243"/>
  <c r="B11" i="243"/>
  <c r="B12" i="243"/>
  <c r="C11" i="242"/>
  <c r="B13" i="242"/>
  <c r="B11" i="242"/>
  <c r="B13" i="241"/>
  <c r="C11" i="241"/>
  <c r="H10" i="241"/>
  <c r="M10" i="241"/>
  <c r="C11" i="240"/>
  <c r="B13" i="240"/>
  <c r="M10" i="240"/>
  <c r="B11" i="240"/>
  <c r="O3" i="239"/>
  <c r="S28" i="239"/>
  <c r="R28" i="239"/>
  <c r="Q28" i="239"/>
  <c r="P28" i="239"/>
  <c r="O28" i="239"/>
  <c r="N28" i="239"/>
  <c r="M28" i="239"/>
  <c r="L28" i="239"/>
  <c r="K28" i="239"/>
  <c r="J28" i="239"/>
  <c r="I28" i="239"/>
  <c r="H9" i="239" s="1"/>
  <c r="H28" i="239"/>
  <c r="F28" i="239"/>
  <c r="E28" i="239"/>
  <c r="D28" i="239"/>
  <c r="C28" i="239"/>
  <c r="H8" i="239" s="1"/>
  <c r="B28" i="239"/>
  <c r="R21" i="239"/>
  <c r="Q21" i="239"/>
  <c r="P21" i="239"/>
  <c r="O21" i="239"/>
  <c r="N21" i="239"/>
  <c r="M21" i="239"/>
  <c r="L21" i="239"/>
  <c r="K21" i="239"/>
  <c r="J21" i="239"/>
  <c r="I21" i="239"/>
  <c r="H21" i="239"/>
  <c r="G21" i="239"/>
  <c r="F21" i="239"/>
  <c r="E21" i="239"/>
  <c r="D21" i="239"/>
  <c r="C21" i="239"/>
  <c r="J22" i="239" s="1"/>
  <c r="B21" i="239"/>
  <c r="B22" i="239" s="1"/>
  <c r="M11" i="239" s="1"/>
  <c r="D11" i="239"/>
  <c r="Q10" i="239"/>
  <c r="M9" i="239"/>
  <c r="D9" i="239"/>
  <c r="Q8" i="239"/>
  <c r="M8" i="239"/>
  <c r="C8" i="239"/>
  <c r="B8" i="239"/>
  <c r="Q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P3" i="239"/>
  <c r="D1" i="239"/>
  <c r="S28" i="238"/>
  <c r="R28" i="238"/>
  <c r="Q28" i="238"/>
  <c r="P28" i="238"/>
  <c r="O28" i="238"/>
  <c r="N28" i="238"/>
  <c r="M28" i="238"/>
  <c r="L28" i="238"/>
  <c r="K28" i="238"/>
  <c r="J28" i="238"/>
  <c r="I28" i="238"/>
  <c r="H9" i="238" s="1"/>
  <c r="H28" i="238"/>
  <c r="F28" i="238"/>
  <c r="E28" i="238"/>
  <c r="D28" i="238"/>
  <c r="C28" i="238"/>
  <c r="H8" i="238" s="1"/>
  <c r="B28" i="238"/>
  <c r="R21" i="238"/>
  <c r="Q21" i="238"/>
  <c r="P21" i="238"/>
  <c r="O21" i="238"/>
  <c r="N21" i="238"/>
  <c r="M21" i="238"/>
  <c r="L21" i="238"/>
  <c r="K21" i="238"/>
  <c r="J21" i="238"/>
  <c r="I21" i="238"/>
  <c r="H21" i="238"/>
  <c r="G21" i="238"/>
  <c r="F21" i="238"/>
  <c r="E21" i="238"/>
  <c r="D21" i="238"/>
  <c r="C21" i="238"/>
  <c r="J22" i="238" s="1"/>
  <c r="B21" i="238"/>
  <c r="B22" i="238" s="1"/>
  <c r="M11" i="238" s="1"/>
  <c r="D11" i="238"/>
  <c r="Q10" i="238"/>
  <c r="M9" i="238"/>
  <c r="D9" i="238"/>
  <c r="Q8" i="238"/>
  <c r="M8" i="238"/>
  <c r="C8" i="238"/>
  <c r="B8" i="238"/>
  <c r="Q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P3" i="238"/>
  <c r="D1" i="238"/>
  <c r="S28" i="237"/>
  <c r="R28" i="237"/>
  <c r="Q28" i="237"/>
  <c r="P28" i="237"/>
  <c r="O28" i="237"/>
  <c r="N28" i="237"/>
  <c r="M28" i="237"/>
  <c r="L28" i="237"/>
  <c r="K28" i="237"/>
  <c r="J28" i="237"/>
  <c r="I28" i="237"/>
  <c r="H9" i="237" s="1"/>
  <c r="H28" i="237"/>
  <c r="F28" i="237"/>
  <c r="E28" i="237"/>
  <c r="D28" i="237"/>
  <c r="C28" i="237"/>
  <c r="H8" i="237" s="1"/>
  <c r="B28" i="237"/>
  <c r="R21" i="237"/>
  <c r="Q21" i="237"/>
  <c r="P21" i="237"/>
  <c r="O21" i="237"/>
  <c r="N21" i="237"/>
  <c r="M21" i="237"/>
  <c r="L21" i="237"/>
  <c r="K21" i="237"/>
  <c r="J21" i="237"/>
  <c r="I21" i="237"/>
  <c r="H21" i="237"/>
  <c r="G21" i="237"/>
  <c r="F21" i="237"/>
  <c r="E21" i="237"/>
  <c r="D21" i="237"/>
  <c r="C21" i="237"/>
  <c r="J22" i="237" s="1"/>
  <c r="B21" i="237"/>
  <c r="B22" i="237" s="1"/>
  <c r="M11" i="237" s="1"/>
  <c r="D11" i="237"/>
  <c r="Q10" i="237"/>
  <c r="M9" i="237"/>
  <c r="D9" i="237"/>
  <c r="Q8" i="237"/>
  <c r="M8" i="237"/>
  <c r="C8" i="237"/>
  <c r="B8" i="237"/>
  <c r="Q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P3" i="237"/>
  <c r="D1" i="237"/>
  <c r="S28" i="236"/>
  <c r="R28" i="236"/>
  <c r="M9" i="236" s="1"/>
  <c r="Q28" i="236"/>
  <c r="P28" i="236"/>
  <c r="O28" i="236"/>
  <c r="N28" i="236"/>
  <c r="M28" i="236"/>
  <c r="L28" i="236"/>
  <c r="K28" i="236"/>
  <c r="J28" i="236"/>
  <c r="I28" i="236"/>
  <c r="H9" i="236" s="1"/>
  <c r="H28" i="236"/>
  <c r="F28" i="236"/>
  <c r="E28" i="236"/>
  <c r="M8" i="236" s="1"/>
  <c r="D28" i="236"/>
  <c r="C28" i="236"/>
  <c r="B28" i="236"/>
  <c r="B22" i="236"/>
  <c r="M11" i="236" s="1"/>
  <c r="R21" i="236"/>
  <c r="Q21" i="236"/>
  <c r="P21" i="236"/>
  <c r="O21" i="236"/>
  <c r="N21" i="236"/>
  <c r="M21" i="236"/>
  <c r="L21" i="236"/>
  <c r="K21" i="236"/>
  <c r="J21" i="236"/>
  <c r="I21" i="236"/>
  <c r="H21" i="236"/>
  <c r="G21" i="236"/>
  <c r="F21" i="236"/>
  <c r="E21" i="236"/>
  <c r="D21" i="236"/>
  <c r="C21" i="236"/>
  <c r="J22" i="236" s="1"/>
  <c r="B21" i="236"/>
  <c r="D11" i="236"/>
  <c r="Q10" i="236"/>
  <c r="D9" i="236"/>
  <c r="H8" i="236"/>
  <c r="C8" i="236"/>
  <c r="B8" i="236"/>
  <c r="Q7" i="236"/>
  <c r="Q8" i="236" s="1"/>
  <c r="M7" i="236"/>
  <c r="L7" i="236"/>
  <c r="K7" i="236"/>
  <c r="J7" i="236"/>
  <c r="I7" i="236"/>
  <c r="H7" i="236"/>
  <c r="G7" i="236"/>
  <c r="F7" i="236"/>
  <c r="E7" i="236"/>
  <c r="D7" i="236"/>
  <c r="C7" i="236"/>
  <c r="B7" i="236"/>
  <c r="P3" i="236"/>
  <c r="D1" i="236"/>
  <c r="D8" i="236" l="1"/>
  <c r="D10" i="236" s="1"/>
  <c r="D8" i="238"/>
  <c r="D10" i="238" s="1"/>
  <c r="M10" i="238"/>
  <c r="D8" i="239"/>
  <c r="D10" i="239" s="1"/>
  <c r="M10" i="239"/>
  <c r="M10" i="237"/>
  <c r="B11" i="237"/>
  <c r="H10" i="236"/>
  <c r="M10" i="236"/>
  <c r="D12" i="245"/>
  <c r="I12" i="245" s="1"/>
  <c r="D12" i="244"/>
  <c r="I12" i="244" s="1"/>
  <c r="D8" i="237"/>
  <c r="D10" i="237" s="1"/>
  <c r="B12" i="238"/>
  <c r="D12" i="241"/>
  <c r="I12" i="241" s="1"/>
  <c r="D12" i="243"/>
  <c r="I12" i="243" s="1"/>
  <c r="D12" i="242"/>
  <c r="I12" i="242" s="1"/>
  <c r="D12" i="240"/>
  <c r="I12" i="240" s="1"/>
  <c r="B11" i="239"/>
  <c r="B12" i="239"/>
  <c r="B11" i="238"/>
  <c r="B13" i="239"/>
  <c r="B13" i="237"/>
  <c r="C11" i="239"/>
  <c r="H10" i="239"/>
  <c r="B13" i="238"/>
  <c r="C11" i="238"/>
  <c r="H10" i="238"/>
  <c r="C11" i="237"/>
  <c r="B12" i="237"/>
  <c r="H10" i="237"/>
  <c r="C11" i="236"/>
  <c r="B12" i="236"/>
  <c r="B13" i="236"/>
  <c r="B11" i="236"/>
  <c r="S28" i="235"/>
  <c r="R28" i="235"/>
  <c r="Q28" i="235"/>
  <c r="P28" i="235"/>
  <c r="H9" i="235" s="1"/>
  <c r="O28" i="235"/>
  <c r="N28" i="235"/>
  <c r="M28" i="235"/>
  <c r="L28" i="235"/>
  <c r="K28" i="235"/>
  <c r="J28" i="235"/>
  <c r="I28" i="235"/>
  <c r="H28" i="235"/>
  <c r="F28" i="235"/>
  <c r="E28" i="235"/>
  <c r="D28" i="235"/>
  <c r="C28" i="235"/>
  <c r="H8" i="235" s="1"/>
  <c r="B28" i="235"/>
  <c r="R21" i="235"/>
  <c r="Q21" i="235"/>
  <c r="P21" i="235"/>
  <c r="O21" i="235"/>
  <c r="N21" i="235"/>
  <c r="M21" i="235"/>
  <c r="L21" i="235"/>
  <c r="K21" i="235"/>
  <c r="J21" i="235"/>
  <c r="I21" i="235"/>
  <c r="H21" i="235"/>
  <c r="G21" i="235"/>
  <c r="F21" i="235"/>
  <c r="E21" i="235"/>
  <c r="D21" i="235"/>
  <c r="C21" i="235"/>
  <c r="J22" i="235" s="1"/>
  <c r="B21" i="235"/>
  <c r="B22" i="235" s="1"/>
  <c r="M11" i="235" s="1"/>
  <c r="D11" i="235"/>
  <c r="Q10" i="235"/>
  <c r="M9" i="235"/>
  <c r="D9" i="235"/>
  <c r="Q8" i="235"/>
  <c r="M8" i="235"/>
  <c r="C8" i="235"/>
  <c r="B8" i="235"/>
  <c r="Q7" i="235"/>
  <c r="M7" i="235"/>
  <c r="M10" i="235" s="1"/>
  <c r="L7" i="235"/>
  <c r="K7" i="235"/>
  <c r="J7" i="235"/>
  <c r="I7" i="235"/>
  <c r="H7" i="235"/>
  <c r="G7" i="235"/>
  <c r="F7" i="235"/>
  <c r="E7" i="235"/>
  <c r="D7" i="235"/>
  <c r="C7" i="235"/>
  <c r="B7" i="235"/>
  <c r="P3" i="235"/>
  <c r="D1" i="235"/>
  <c r="S28" i="234"/>
  <c r="R28" i="234"/>
  <c r="Q28" i="234"/>
  <c r="P28" i="234"/>
  <c r="H9" i="234" s="1"/>
  <c r="O28" i="234"/>
  <c r="N28" i="234"/>
  <c r="M28" i="234"/>
  <c r="L28" i="234"/>
  <c r="K28" i="234"/>
  <c r="J28" i="234"/>
  <c r="I28" i="234"/>
  <c r="H28" i="234"/>
  <c r="F28" i="234"/>
  <c r="E28" i="234"/>
  <c r="D28" i="234"/>
  <c r="C28" i="234"/>
  <c r="H8" i="234" s="1"/>
  <c r="B28" i="234"/>
  <c r="R21" i="234"/>
  <c r="Q21" i="234"/>
  <c r="P21" i="234"/>
  <c r="O21" i="234"/>
  <c r="N21" i="234"/>
  <c r="M21" i="234"/>
  <c r="L21" i="234"/>
  <c r="K21" i="234"/>
  <c r="J21" i="234"/>
  <c r="I21" i="234"/>
  <c r="H21" i="234"/>
  <c r="G21" i="234"/>
  <c r="F21" i="234"/>
  <c r="E21" i="234"/>
  <c r="D21" i="234"/>
  <c r="C21" i="234"/>
  <c r="J22" i="234" s="1"/>
  <c r="B21" i="234"/>
  <c r="B22" i="234" s="1"/>
  <c r="M11" i="234" s="1"/>
  <c r="D11" i="234"/>
  <c r="Q10" i="234"/>
  <c r="M9" i="234"/>
  <c r="D9" i="234"/>
  <c r="Q8" i="234"/>
  <c r="M8" i="234"/>
  <c r="C8" i="234"/>
  <c r="B8" i="234"/>
  <c r="Q7" i="234"/>
  <c r="M7" i="234"/>
  <c r="L7" i="234"/>
  <c r="K7" i="234"/>
  <c r="J7" i="234"/>
  <c r="I7" i="234"/>
  <c r="H7" i="234"/>
  <c r="G7" i="234"/>
  <c r="F7" i="234"/>
  <c r="E7" i="234"/>
  <c r="D7" i="234"/>
  <c r="C7" i="234"/>
  <c r="B7" i="234"/>
  <c r="P3" i="234"/>
  <c r="S28" i="233"/>
  <c r="R28" i="233"/>
  <c r="Q28" i="233"/>
  <c r="P28" i="233"/>
  <c r="H9" i="233" s="1"/>
  <c r="H10" i="233" s="1"/>
  <c r="O28" i="233"/>
  <c r="N28" i="233"/>
  <c r="M28" i="233"/>
  <c r="L28" i="233"/>
  <c r="K28" i="233"/>
  <c r="J28" i="233"/>
  <c r="I28" i="233"/>
  <c r="H28" i="233"/>
  <c r="F28" i="233"/>
  <c r="E28" i="233"/>
  <c r="D28" i="233"/>
  <c r="C28" i="233"/>
  <c r="H8" i="233" s="1"/>
  <c r="B28" i="233"/>
  <c r="R21" i="233"/>
  <c r="Q21" i="233"/>
  <c r="P21" i="233"/>
  <c r="O21" i="233"/>
  <c r="N21" i="233"/>
  <c r="M21" i="233"/>
  <c r="L21" i="233"/>
  <c r="K21" i="233"/>
  <c r="J21" i="233"/>
  <c r="I21" i="233"/>
  <c r="H21" i="233"/>
  <c r="G21" i="233"/>
  <c r="F21" i="233"/>
  <c r="E21" i="233"/>
  <c r="J22" i="233" s="1"/>
  <c r="D21" i="233"/>
  <c r="C21" i="233"/>
  <c r="B21" i="233"/>
  <c r="B22" i="233" s="1"/>
  <c r="M11" i="233" s="1"/>
  <c r="D11" i="233"/>
  <c r="Q10" i="233"/>
  <c r="M9" i="233"/>
  <c r="D9" i="233"/>
  <c r="Q8" i="233"/>
  <c r="M8" i="233"/>
  <c r="C8" i="233"/>
  <c r="B8" i="233"/>
  <c r="Q7" i="233"/>
  <c r="M7" i="233"/>
  <c r="L7" i="233"/>
  <c r="K7" i="233"/>
  <c r="J7" i="233"/>
  <c r="I7" i="233"/>
  <c r="H7" i="233"/>
  <c r="G7" i="233"/>
  <c r="F7" i="233"/>
  <c r="E7" i="233"/>
  <c r="D7" i="233"/>
  <c r="C7" i="233"/>
  <c r="B7" i="233"/>
  <c r="P3" i="233"/>
  <c r="D1" i="233"/>
  <c r="S28" i="232"/>
  <c r="R28" i="232"/>
  <c r="Q28" i="232"/>
  <c r="P28" i="232"/>
  <c r="H9" i="232" s="1"/>
  <c r="O28" i="232"/>
  <c r="N28" i="232"/>
  <c r="M28" i="232"/>
  <c r="L28" i="232"/>
  <c r="K28" i="232"/>
  <c r="J28" i="232"/>
  <c r="I28" i="232"/>
  <c r="H28" i="232"/>
  <c r="F28" i="232"/>
  <c r="E28" i="232"/>
  <c r="D28" i="232"/>
  <c r="C28" i="232"/>
  <c r="H8" i="232" s="1"/>
  <c r="B28" i="232"/>
  <c r="R21" i="232"/>
  <c r="Q21" i="232"/>
  <c r="P21" i="232"/>
  <c r="O21" i="232"/>
  <c r="N21" i="232"/>
  <c r="M21" i="232"/>
  <c r="L21" i="232"/>
  <c r="K21" i="232"/>
  <c r="J21" i="232"/>
  <c r="I21" i="232"/>
  <c r="H21" i="232"/>
  <c r="G21" i="232"/>
  <c r="F21" i="232"/>
  <c r="E21" i="232"/>
  <c r="J22" i="232" s="1"/>
  <c r="D21" i="232"/>
  <c r="C21" i="232"/>
  <c r="B21" i="232"/>
  <c r="B22" i="232" s="1"/>
  <c r="M11" i="232" s="1"/>
  <c r="D11" i="232"/>
  <c r="Q10" i="232"/>
  <c r="M9" i="232"/>
  <c r="D9" i="232"/>
  <c r="Q8" i="232"/>
  <c r="M8" i="232"/>
  <c r="C8" i="232"/>
  <c r="B8" i="232"/>
  <c r="Q7" i="232"/>
  <c r="M7" i="232"/>
  <c r="L7" i="232"/>
  <c r="K7" i="232"/>
  <c r="J7" i="232"/>
  <c r="I7" i="232"/>
  <c r="H7" i="232"/>
  <c r="G7" i="232"/>
  <c r="F7" i="232"/>
  <c r="E7" i="232"/>
  <c r="D7" i="232"/>
  <c r="C7" i="232"/>
  <c r="B7" i="232"/>
  <c r="P3" i="232"/>
  <c r="D1" i="232"/>
  <c r="S28" i="231"/>
  <c r="R28" i="231"/>
  <c r="Q28" i="231"/>
  <c r="P28" i="231"/>
  <c r="H9" i="231" s="1"/>
  <c r="O28" i="231"/>
  <c r="N28" i="231"/>
  <c r="M28" i="231"/>
  <c r="L28" i="231"/>
  <c r="K28" i="231"/>
  <c r="J28" i="231"/>
  <c r="I28" i="231"/>
  <c r="H28" i="231"/>
  <c r="F28" i="231"/>
  <c r="E28" i="231"/>
  <c r="D28" i="231"/>
  <c r="C28" i="231"/>
  <c r="H8" i="231" s="1"/>
  <c r="B28" i="231"/>
  <c r="R21" i="231"/>
  <c r="Q21" i="231"/>
  <c r="P21" i="231"/>
  <c r="O21" i="231"/>
  <c r="N21" i="231"/>
  <c r="M21" i="231"/>
  <c r="L21" i="231"/>
  <c r="K21" i="231"/>
  <c r="J21" i="231"/>
  <c r="I21" i="231"/>
  <c r="H21" i="231"/>
  <c r="G21" i="231"/>
  <c r="F21" i="231"/>
  <c r="E21" i="231"/>
  <c r="D21" i="231"/>
  <c r="C21" i="231"/>
  <c r="J22" i="231" s="1"/>
  <c r="B21" i="231"/>
  <c r="B22" i="231" s="1"/>
  <c r="M11" i="231" s="1"/>
  <c r="D11" i="231"/>
  <c r="Q10" i="231"/>
  <c r="M9" i="231"/>
  <c r="D9" i="231"/>
  <c r="Q8" i="231"/>
  <c r="M8" i="231"/>
  <c r="C8" i="231"/>
  <c r="B8" i="231"/>
  <c r="Q7" i="231"/>
  <c r="M7" i="231"/>
  <c r="M10" i="231" s="1"/>
  <c r="L7" i="231"/>
  <c r="K7" i="231"/>
  <c r="J7" i="231"/>
  <c r="I7" i="231"/>
  <c r="H7" i="231"/>
  <c r="G7" i="231"/>
  <c r="F7" i="231"/>
  <c r="E7" i="231"/>
  <c r="D7" i="231"/>
  <c r="C7" i="231"/>
  <c r="B7" i="231"/>
  <c r="P3" i="231"/>
  <c r="D1" i="231"/>
  <c r="S28" i="230"/>
  <c r="R28" i="230"/>
  <c r="Q28" i="230"/>
  <c r="P28" i="230"/>
  <c r="H9" i="230" s="1"/>
  <c r="O28" i="230"/>
  <c r="N28" i="230"/>
  <c r="M28" i="230"/>
  <c r="L28" i="230"/>
  <c r="K28" i="230"/>
  <c r="J28" i="230"/>
  <c r="I28" i="230"/>
  <c r="H28" i="230"/>
  <c r="F28" i="230"/>
  <c r="E28" i="230"/>
  <c r="D28" i="230"/>
  <c r="C28" i="230"/>
  <c r="H8" i="230" s="1"/>
  <c r="B28" i="230"/>
  <c r="R21" i="230"/>
  <c r="Q21" i="230"/>
  <c r="P21" i="230"/>
  <c r="O21" i="230"/>
  <c r="N21" i="230"/>
  <c r="M21" i="230"/>
  <c r="L21" i="230"/>
  <c r="K21" i="230"/>
  <c r="J21" i="230"/>
  <c r="I21" i="230"/>
  <c r="H21" i="230"/>
  <c r="G21" i="230"/>
  <c r="F21" i="230"/>
  <c r="E21" i="230"/>
  <c r="D21" i="230"/>
  <c r="C21" i="230"/>
  <c r="J22" i="230" s="1"/>
  <c r="B21" i="230"/>
  <c r="B22" i="230" s="1"/>
  <c r="M11" i="230" s="1"/>
  <c r="D11" i="230"/>
  <c r="Q10" i="230"/>
  <c r="M9" i="230"/>
  <c r="D9" i="230"/>
  <c r="Q8" i="230"/>
  <c r="M8" i="230"/>
  <c r="C8" i="230"/>
  <c r="B8" i="230"/>
  <c r="Q7" i="230"/>
  <c r="M7" i="230"/>
  <c r="L7" i="230"/>
  <c r="K7" i="230"/>
  <c r="J7" i="230"/>
  <c r="I7" i="230"/>
  <c r="H7" i="230"/>
  <c r="G7" i="230"/>
  <c r="F7" i="230"/>
  <c r="E7" i="230"/>
  <c r="D7" i="230"/>
  <c r="C7" i="230"/>
  <c r="B7" i="230"/>
  <c r="P3" i="230"/>
  <c r="D1" i="230"/>
  <c r="S28" i="229"/>
  <c r="R28" i="229"/>
  <c r="Q28" i="229"/>
  <c r="P28" i="229"/>
  <c r="H9" i="229" s="1"/>
  <c r="O28" i="229"/>
  <c r="N28" i="229"/>
  <c r="M28" i="229"/>
  <c r="L28" i="229"/>
  <c r="K28" i="229"/>
  <c r="J28" i="229"/>
  <c r="I28" i="229"/>
  <c r="H28" i="229"/>
  <c r="F28" i="229"/>
  <c r="E28" i="229"/>
  <c r="M8" i="229" s="1"/>
  <c r="M10" i="229" s="1"/>
  <c r="D28" i="229"/>
  <c r="C28" i="229"/>
  <c r="H8" i="229" s="1"/>
  <c r="B28" i="229"/>
  <c r="J22" i="229"/>
  <c r="R21" i="229"/>
  <c r="Q21" i="229"/>
  <c r="P21" i="229"/>
  <c r="O21" i="229"/>
  <c r="N21" i="229"/>
  <c r="M21" i="229"/>
  <c r="L21" i="229"/>
  <c r="K21" i="229"/>
  <c r="J21" i="229"/>
  <c r="I21" i="229"/>
  <c r="H21" i="229"/>
  <c r="G21" i="229"/>
  <c r="F21" i="229"/>
  <c r="E21" i="229"/>
  <c r="D21" i="229"/>
  <c r="C21" i="229"/>
  <c r="B21" i="229"/>
  <c r="B22" i="229" s="1"/>
  <c r="M11" i="229" s="1"/>
  <c r="D11" i="229"/>
  <c r="Q10" i="229"/>
  <c r="M9" i="229"/>
  <c r="D9" i="229"/>
  <c r="Q8" i="229"/>
  <c r="C8" i="229"/>
  <c r="B8" i="229"/>
  <c r="Q7" i="229"/>
  <c r="M7" i="229"/>
  <c r="L7" i="229"/>
  <c r="K7" i="229"/>
  <c r="J7" i="229"/>
  <c r="I7" i="229"/>
  <c r="H7" i="229"/>
  <c r="G7" i="229"/>
  <c r="F7" i="229"/>
  <c r="E7" i="229"/>
  <c r="D7" i="229"/>
  <c r="C7" i="229"/>
  <c r="B7" i="229"/>
  <c r="P3" i="229"/>
  <c r="D1" i="229"/>
  <c r="B13" i="232" l="1"/>
  <c r="D8" i="235"/>
  <c r="D10" i="235" s="1"/>
  <c r="B13" i="234"/>
  <c r="D8" i="231"/>
  <c r="D10" i="231" s="1"/>
  <c r="C11" i="232"/>
  <c r="D8" i="234"/>
  <c r="D10" i="234" s="1"/>
  <c r="M10" i="234"/>
  <c r="D8" i="229"/>
  <c r="D10" i="229" s="1"/>
  <c r="D12" i="237"/>
  <c r="I12" i="237" s="1"/>
  <c r="C11" i="234"/>
  <c r="M10" i="233"/>
  <c r="M10" i="232"/>
  <c r="B11" i="231"/>
  <c r="M10" i="230"/>
  <c r="H10" i="230"/>
  <c r="B11" i="230"/>
  <c r="B11" i="229"/>
  <c r="D12" i="238"/>
  <c r="I12" i="238" s="1"/>
  <c r="B11" i="235"/>
  <c r="H10" i="234"/>
  <c r="B11" i="234"/>
  <c r="D8" i="233"/>
  <c r="D10" i="233" s="1"/>
  <c r="H10" i="232"/>
  <c r="D8" i="232"/>
  <c r="D10" i="232" s="1"/>
  <c r="D8" i="230"/>
  <c r="D10" i="230" s="1"/>
  <c r="B11" i="232"/>
  <c r="D12" i="239"/>
  <c r="I12" i="239" s="1"/>
  <c r="B11" i="233"/>
  <c r="B12" i="235"/>
  <c r="D12" i="235" s="1"/>
  <c r="I12" i="235" s="1"/>
  <c r="D12" i="236"/>
  <c r="I12" i="236" s="1"/>
  <c r="C11" i="233"/>
  <c r="C11" i="229"/>
  <c r="B13" i="229"/>
  <c r="C11" i="235"/>
  <c r="B13" i="235"/>
  <c r="H10" i="235"/>
  <c r="B12" i="234"/>
  <c r="B12" i="233"/>
  <c r="B13" i="233"/>
  <c r="B12" i="232"/>
  <c r="B13" i="231"/>
  <c r="C11" i="231"/>
  <c r="B12" i="231"/>
  <c r="H10" i="231"/>
  <c r="B13" i="230"/>
  <c r="C11" i="230"/>
  <c r="B12" i="230"/>
  <c r="B12" i="229"/>
  <c r="H10" i="229"/>
  <c r="S28" i="228"/>
  <c r="R28" i="228"/>
  <c r="Q28" i="228"/>
  <c r="P28" i="228"/>
  <c r="H9" i="228" s="1"/>
  <c r="O28" i="228"/>
  <c r="N28" i="228"/>
  <c r="M28" i="228"/>
  <c r="L28" i="228"/>
  <c r="K28" i="228"/>
  <c r="J28" i="228"/>
  <c r="I28" i="228"/>
  <c r="H28" i="228"/>
  <c r="F28" i="228"/>
  <c r="E28" i="228"/>
  <c r="D28" i="228"/>
  <c r="C28" i="228"/>
  <c r="H8" i="228" s="1"/>
  <c r="B28" i="228"/>
  <c r="R21" i="228"/>
  <c r="Q21" i="228"/>
  <c r="P21" i="228"/>
  <c r="O21" i="228"/>
  <c r="N21" i="228"/>
  <c r="M21" i="228"/>
  <c r="L21" i="228"/>
  <c r="K21" i="228"/>
  <c r="J21" i="228"/>
  <c r="I21" i="228"/>
  <c r="H21" i="228"/>
  <c r="G21" i="228"/>
  <c r="F21" i="228"/>
  <c r="E21" i="228"/>
  <c r="D21" i="228"/>
  <c r="C21" i="228"/>
  <c r="J22" i="228" s="1"/>
  <c r="B21" i="228"/>
  <c r="B22" i="228" s="1"/>
  <c r="M11" i="228" s="1"/>
  <c r="D11" i="228"/>
  <c r="M9" i="228"/>
  <c r="D9" i="228"/>
  <c r="M8" i="228"/>
  <c r="M7" i="228"/>
  <c r="M10" i="228" s="1"/>
  <c r="L7" i="228"/>
  <c r="K7" i="228"/>
  <c r="J7" i="228"/>
  <c r="I7" i="228"/>
  <c r="H7" i="228"/>
  <c r="G7" i="228"/>
  <c r="F7" i="228"/>
  <c r="E7" i="228"/>
  <c r="D7" i="228"/>
  <c r="B11" i="228"/>
  <c r="D1" i="228"/>
  <c r="D12" i="232" l="1"/>
  <c r="I12" i="232" s="1"/>
  <c r="D12" i="234"/>
  <c r="I12" i="234" s="1"/>
  <c r="D12" i="230"/>
  <c r="I12" i="230" s="1"/>
  <c r="D12" i="229"/>
  <c r="I12" i="229" s="1"/>
  <c r="D12" i="231"/>
  <c r="I12" i="231" s="1"/>
  <c r="D8" i="228"/>
  <c r="D10" i="228" s="1"/>
  <c r="D12" i="233"/>
  <c r="I12" i="233" s="1"/>
  <c r="C11" i="228"/>
  <c r="B13" i="228"/>
  <c r="B12" i="228"/>
  <c r="H10" i="228"/>
  <c r="D12" i="228" l="1"/>
</calcChain>
</file>

<file path=xl/sharedStrings.xml><?xml version="1.0" encoding="utf-8"?>
<sst xmlns="http://schemas.openxmlformats.org/spreadsheetml/2006/main" count="3091" uniqueCount="87">
  <si>
    <t>нал</t>
  </si>
  <si>
    <t>Счетчики</t>
  </si>
  <si>
    <t>Терминал</t>
  </si>
  <si>
    <t>Canon C3520i</t>
  </si>
  <si>
    <t>Canon TM-300</t>
  </si>
  <si>
    <t>Возврат нал</t>
  </si>
  <si>
    <t>Копии</t>
  </si>
  <si>
    <t>Общий</t>
  </si>
  <si>
    <t>Скан</t>
  </si>
  <si>
    <t>площадь</t>
  </si>
  <si>
    <t>кол-во</t>
  </si>
  <si>
    <t>мастер</t>
  </si>
  <si>
    <t>копии</t>
  </si>
  <si>
    <t>Возврат терминал</t>
  </si>
  <si>
    <t>Авансы</t>
  </si>
  <si>
    <t>пред день</t>
  </si>
  <si>
    <t>Итог нал</t>
  </si>
  <si>
    <t>Кол-во за день</t>
  </si>
  <si>
    <t>Итог терминал</t>
  </si>
  <si>
    <t>по приходкам</t>
  </si>
  <si>
    <t>Б/н</t>
  </si>
  <si>
    <t>брак</t>
  </si>
  <si>
    <t>Кол-во чеков</t>
  </si>
  <si>
    <t>Разница</t>
  </si>
  <si>
    <t>Итого</t>
  </si>
  <si>
    <t>Сумма по приходкам</t>
  </si>
  <si>
    <t>Деньги</t>
  </si>
  <si>
    <t>ФИО</t>
  </si>
  <si>
    <t>Верстка</t>
  </si>
  <si>
    <t>Sharp</t>
  </si>
  <si>
    <t>с3520i</t>
  </si>
  <si>
    <t>TM 300</t>
  </si>
  <si>
    <t>ризо</t>
  </si>
  <si>
    <t>L805</t>
  </si>
  <si>
    <t>Футболки</t>
  </si>
  <si>
    <t>Кружки</t>
  </si>
  <si>
    <t>Канцы</t>
  </si>
  <si>
    <t>б/н</t>
  </si>
  <si>
    <t xml:space="preserve">нал </t>
  </si>
  <si>
    <t>Оля</t>
  </si>
  <si>
    <t xml:space="preserve">Лера </t>
  </si>
  <si>
    <t>Рита</t>
  </si>
  <si>
    <t>Итого нал</t>
  </si>
  <si>
    <t>игого б/н</t>
  </si>
  <si>
    <t>Брак по вине сотрудника</t>
  </si>
  <si>
    <t>Технический Брак</t>
  </si>
  <si>
    <t>ИП</t>
  </si>
  <si>
    <t xml:space="preserve">ООО </t>
  </si>
  <si>
    <t>Итго Нал</t>
  </si>
  <si>
    <t>Итого безнал</t>
  </si>
  <si>
    <t>дата</t>
  </si>
  <si>
    <t>основание</t>
  </si>
  <si>
    <t>итого</t>
  </si>
  <si>
    <t>ип</t>
  </si>
  <si>
    <t>ооо</t>
  </si>
  <si>
    <t>Нал ип за мес</t>
  </si>
  <si>
    <t>Безнал ип за мес</t>
  </si>
  <si>
    <t>Нал ООО</t>
  </si>
  <si>
    <t>Безнал ООО</t>
  </si>
  <si>
    <t>Заказы по р/с</t>
  </si>
  <si>
    <t>Итого мес:</t>
  </si>
  <si>
    <t>Расходы нал ИП</t>
  </si>
  <si>
    <t>Расход</t>
  </si>
  <si>
    <t>Приход</t>
  </si>
  <si>
    <t>Итого остаток нала</t>
  </si>
  <si>
    <t>Расходы р/с ООО (данные из выписки на конец месяца)</t>
  </si>
  <si>
    <t>Riso EZ 200E</t>
  </si>
  <si>
    <t xml:space="preserve"> </t>
  </si>
  <si>
    <t>Доходы</t>
  </si>
  <si>
    <t>Расходы</t>
  </si>
  <si>
    <t>Занак</t>
  </si>
  <si>
    <t>нал ИП</t>
  </si>
  <si>
    <t>р/с ИП</t>
  </si>
  <si>
    <t>р/с ООО</t>
  </si>
  <si>
    <t>Kyocera 2035</t>
  </si>
  <si>
    <t>Xerox 8055</t>
  </si>
  <si>
    <t>печать</t>
  </si>
  <si>
    <t>ч/б</t>
  </si>
  <si>
    <t>п/ц</t>
  </si>
  <si>
    <t>нал ип</t>
  </si>
  <si>
    <t>РС ип</t>
  </si>
  <si>
    <t>нал ООО</t>
  </si>
  <si>
    <t>РС ООО</t>
  </si>
  <si>
    <t>ЛЛ нал</t>
  </si>
  <si>
    <t>ЛЛ на карте</t>
  </si>
  <si>
    <t>аренда</t>
  </si>
  <si>
    <t>страхи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</si>
</sst>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</fills>
  <borders count="67">
    <border>
      <left/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3">
    <xf numFmtId="0" fontId="0" fillId="0" borderId="0" xfId="0"/>
    <xf numFmtId="0" fontId="2" fillId="2" borderId="1" xfId="0" applyFont="1" applyFill="1" applyBorder="1"/>
    <xf numFmtId="0" fontId="0" fillId="0" borderId="2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" xfId="0" applyBorder="1"/>
    <xf numFmtId="0" fontId="0" fillId="0" borderId="15" xfId="0" applyFill="1" applyBorder="1"/>
    <xf numFmtId="0" fontId="0" fillId="0" borderId="4" xfId="0" applyFill="1" applyBorder="1"/>
    <xf numFmtId="0" fontId="0" fillId="0" borderId="16" xfId="0" applyFill="1" applyBorder="1"/>
    <xf numFmtId="0" fontId="0" fillId="0" borderId="17" xfId="0" applyFill="1" applyBorder="1"/>
    <xf numFmtId="0" fontId="0" fillId="0" borderId="18" xfId="0" applyFill="1" applyBorder="1"/>
    <xf numFmtId="0" fontId="0" fillId="0" borderId="19" xfId="0" applyFill="1" applyBorder="1"/>
    <xf numFmtId="0" fontId="0" fillId="0" borderId="20" xfId="0" applyFill="1" applyBorder="1"/>
    <xf numFmtId="0" fontId="2" fillId="2" borderId="24" xfId="0" applyFont="1" applyFill="1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2" fillId="2" borderId="25" xfId="0" applyFont="1" applyFill="1" applyBorder="1" applyAlignment="1"/>
    <xf numFmtId="0" fontId="0" fillId="0" borderId="26" xfId="0" applyBorder="1"/>
    <xf numFmtId="0" fontId="2" fillId="2" borderId="28" xfId="0" applyFont="1" applyFill="1" applyBorder="1"/>
    <xf numFmtId="0" fontId="0" fillId="0" borderId="30" xfId="0" applyBorder="1" applyAlignment="1"/>
    <xf numFmtId="0" fontId="0" fillId="0" borderId="31" xfId="0" applyBorder="1" applyAlignment="1"/>
    <xf numFmtId="0" fontId="0" fillId="0" borderId="32" xfId="0" applyBorder="1" applyAlignment="1"/>
    <xf numFmtId="0" fontId="2" fillId="0" borderId="0" xfId="0" applyFont="1" applyFill="1" applyBorder="1" applyAlignment="1"/>
    <xf numFmtId="0" fontId="0" fillId="0" borderId="0" xfId="0" applyBorder="1" applyAlignment="1"/>
    <xf numFmtId="14" fontId="1" fillId="0" borderId="12" xfId="0" applyNumberFormat="1" applyFont="1" applyBorder="1" applyAlignment="1"/>
    <xf numFmtId="0" fontId="0" fillId="0" borderId="34" xfId="0" applyBorder="1"/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0" fillId="0" borderId="21" xfId="0" applyBorder="1"/>
    <xf numFmtId="0" fontId="0" fillId="0" borderId="22" xfId="0" applyBorder="1"/>
    <xf numFmtId="0" fontId="0" fillId="0" borderId="41" xfId="0" applyBorder="1"/>
    <xf numFmtId="0" fontId="0" fillId="0" borderId="42" xfId="0" applyBorder="1"/>
    <xf numFmtId="0" fontId="0" fillId="0" borderId="35" xfId="0" applyBorder="1"/>
    <xf numFmtId="0" fontId="0" fillId="0" borderId="44" xfId="0" applyBorder="1" applyAlignment="1"/>
    <xf numFmtId="0" fontId="0" fillId="0" borderId="2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50" xfId="0" applyBorder="1" applyAlignment="1">
      <alignment horizontal="center"/>
    </xf>
    <xf numFmtId="0" fontId="0" fillId="0" borderId="51" xfId="0" applyBorder="1" applyAlignment="1">
      <alignment horizontal="center"/>
    </xf>
    <xf numFmtId="0" fontId="0" fillId="0" borderId="52" xfId="0" applyBorder="1" applyAlignment="1">
      <alignment horizontal="center"/>
    </xf>
    <xf numFmtId="0" fontId="0" fillId="0" borderId="53" xfId="0" applyFill="1" applyBorder="1" applyAlignment="1">
      <alignment horizontal="center"/>
    </xf>
    <xf numFmtId="0" fontId="0" fillId="0" borderId="52" xfId="0" applyFill="1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54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55" xfId="0" applyBorder="1" applyAlignment="1">
      <alignment horizontal="center"/>
    </xf>
    <xf numFmtId="0" fontId="0" fillId="0" borderId="56" xfId="0" applyBorder="1"/>
    <xf numFmtId="0" fontId="0" fillId="0" borderId="57" xfId="0" applyBorder="1"/>
    <xf numFmtId="0" fontId="0" fillId="0" borderId="58" xfId="0" applyBorder="1"/>
    <xf numFmtId="0" fontId="0" fillId="0" borderId="25" xfId="0" applyBorder="1"/>
    <xf numFmtId="0" fontId="0" fillId="0" borderId="4" xfId="0" applyBorder="1"/>
    <xf numFmtId="0" fontId="0" fillId="0" borderId="18" xfId="0" applyBorder="1"/>
    <xf numFmtId="0" fontId="0" fillId="0" borderId="20" xfId="0" applyBorder="1"/>
    <xf numFmtId="0" fontId="0" fillId="0" borderId="59" xfId="0" applyFill="1" applyBorder="1"/>
    <xf numFmtId="0" fontId="0" fillId="0" borderId="53" xfId="0" applyBorder="1"/>
    <xf numFmtId="0" fontId="0" fillId="0" borderId="50" xfId="0" applyBorder="1"/>
    <xf numFmtId="0" fontId="0" fillId="0" borderId="0" xfId="0" applyFill="1"/>
    <xf numFmtId="17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  <xf numFmtId="0" fontId="0" fillId="5" borderId="36" xfId="0" applyFill="1" applyBorder="1"/>
    <xf numFmtId="0" fontId="0" fillId="5" borderId="24" xfId="0" applyFill="1" applyBorder="1"/>
    <xf numFmtId="0" fontId="0" fillId="5" borderId="60" xfId="0" applyFill="1" applyBorder="1" applyAlignment="1"/>
    <xf numFmtId="0" fontId="0" fillId="5" borderId="2" xfId="0" applyFill="1" applyBorder="1"/>
    <xf numFmtId="0" fontId="0" fillId="5" borderId="14" xfId="0" applyFill="1" applyBorder="1"/>
    <xf numFmtId="0" fontId="0" fillId="5" borderId="40" xfId="0" applyFill="1" applyBorder="1"/>
    <xf numFmtId="0" fontId="1" fillId="0" borderId="0" xfId="0" applyFont="1" applyAlignment="1">
      <alignment horizontal="center"/>
    </xf>
    <xf numFmtId="0" fontId="0" fillId="0" borderId="0" xfId="0" quotePrefix="1"/>
    <xf numFmtId="0" fontId="0" fillId="4" borderId="14" xfId="0" applyFill="1" applyBorder="1"/>
    <xf numFmtId="0" fontId="0" fillId="4" borderId="24" xfId="0" applyFill="1" applyBorder="1"/>
    <xf numFmtId="0" fontId="4" fillId="0" borderId="16" xfId="0" applyFont="1" applyFill="1" applyBorder="1" applyAlignment="1"/>
    <xf numFmtId="0" fontId="4" fillId="0" borderId="23" xfId="0" applyFont="1" applyFill="1" applyBorder="1" applyAlignment="1"/>
    <xf numFmtId="0" fontId="4" fillId="0" borderId="27" xfId="0" applyFont="1" applyFill="1" applyBorder="1" applyAlignment="1"/>
    <xf numFmtId="0" fontId="0" fillId="3" borderId="26" xfId="0" applyFill="1" applyBorder="1"/>
    <xf numFmtId="0" fontId="0" fillId="0" borderId="0" xfId="0" applyFill="1" applyBorder="1"/>
    <xf numFmtId="4" fontId="0" fillId="0" borderId="0" xfId="0" applyNumberFormat="1"/>
    <xf numFmtId="0" fontId="2" fillId="0" borderId="0" xfId="0" applyFont="1"/>
    <xf numFmtId="4" fontId="2" fillId="0" borderId="0" xfId="0" applyNumberFormat="1" applyFont="1"/>
    <xf numFmtId="0" fontId="2" fillId="0" borderId="0" xfId="0" applyFont="1" applyFill="1"/>
    <xf numFmtId="2" fontId="2" fillId="0" borderId="0" xfId="0" applyNumberFormat="1" applyFont="1"/>
    <xf numFmtId="0" fontId="2" fillId="0" borderId="12" xfId="0" applyFont="1" applyBorder="1"/>
    <xf numFmtId="4" fontId="2" fillId="0" borderId="12" xfId="0" applyNumberFormat="1" applyFont="1" applyBorder="1"/>
    <xf numFmtId="0" fontId="2" fillId="0" borderId="12" xfId="0" applyFont="1" applyFill="1" applyBorder="1"/>
    <xf numFmtId="0" fontId="2" fillId="0" borderId="16" xfId="0" applyFont="1" applyBorder="1"/>
    <xf numFmtId="0" fontId="2" fillId="0" borderId="59" xfId="0" applyFont="1" applyBorder="1"/>
    <xf numFmtId="4" fontId="2" fillId="0" borderId="62" xfId="0" applyNumberFormat="1" applyFont="1" applyBorder="1"/>
    <xf numFmtId="0" fontId="2" fillId="0" borderId="13" xfId="0" applyFont="1" applyBorder="1"/>
    <xf numFmtId="0" fontId="2" fillId="0" borderId="5" xfId="0" applyFont="1" applyBorder="1"/>
    <xf numFmtId="0" fontId="2" fillId="0" borderId="7" xfId="0" applyFont="1" applyBorder="1"/>
    <xf numFmtId="0" fontId="2" fillId="0" borderId="8" xfId="0" applyFont="1" applyBorder="1"/>
    <xf numFmtId="14" fontId="2" fillId="0" borderId="10" xfId="0" applyNumberFormat="1" applyFont="1" applyBorder="1"/>
    <xf numFmtId="0" fontId="2" fillId="0" borderId="13" xfId="0" applyFont="1" applyFill="1" applyBorder="1"/>
    <xf numFmtId="0" fontId="2" fillId="0" borderId="64" xfId="0" applyFont="1" applyBorder="1"/>
    <xf numFmtId="0" fontId="2" fillId="0" borderId="28" xfId="0" applyFont="1" applyBorder="1"/>
    <xf numFmtId="4" fontId="2" fillId="0" borderId="36" xfId="0" applyNumberFormat="1" applyFont="1" applyBorder="1"/>
    <xf numFmtId="4" fontId="2" fillId="0" borderId="65" xfId="0" applyNumberFormat="1" applyFont="1" applyBorder="1"/>
    <xf numFmtId="0" fontId="2" fillId="0" borderId="2" xfId="0" applyFont="1" applyBorder="1"/>
    <xf numFmtId="0" fontId="2" fillId="0" borderId="14" xfId="0" applyFont="1" applyBorder="1"/>
    <xf numFmtId="17" fontId="2" fillId="0" borderId="14" xfId="0" applyNumberFormat="1" applyFont="1" applyBorder="1"/>
    <xf numFmtId="0" fontId="2" fillId="0" borderId="40" xfId="0" applyFont="1" applyBorder="1"/>
    <xf numFmtId="4" fontId="2" fillId="4" borderId="63" xfId="0" applyNumberFormat="1" applyFont="1" applyFill="1" applyBorder="1"/>
    <xf numFmtId="0" fontId="2" fillId="0" borderId="59" xfId="0" applyNumberFormat="1" applyFont="1" applyBorder="1" applyAlignment="1">
      <alignment horizontal="left" vertical="center" wrapText="1"/>
    </xf>
    <xf numFmtId="0" fontId="2" fillId="4" borderId="12" xfId="0" applyFont="1" applyFill="1" applyBorder="1"/>
    <xf numFmtId="0" fontId="2" fillId="4" borderId="0" xfId="0" applyFont="1" applyFill="1"/>
    <xf numFmtId="14" fontId="2" fillId="0" borderId="15" xfId="0" applyNumberFormat="1" applyFont="1" applyBorder="1"/>
    <xf numFmtId="0" fontId="2" fillId="3" borderId="16" xfId="0" applyFont="1" applyFill="1" applyBorder="1"/>
    <xf numFmtId="0" fontId="2" fillId="3" borderId="12" xfId="0" applyFont="1" applyFill="1" applyBorder="1"/>
    <xf numFmtId="2" fontId="0" fillId="4" borderId="0" xfId="0" applyNumberFormat="1" applyFill="1"/>
    <xf numFmtId="4" fontId="2" fillId="0" borderId="43" xfId="0" applyNumberFormat="1" applyFont="1" applyBorder="1" applyAlignment="1">
      <alignment horizontal="center"/>
    </xf>
    <xf numFmtId="4" fontId="2" fillId="0" borderId="44" xfId="0" applyNumberFormat="1" applyFont="1" applyBorder="1" applyAlignment="1">
      <alignment horizontal="center"/>
    </xf>
    <xf numFmtId="4" fontId="2" fillId="0" borderId="45" xfId="0" applyNumberFormat="1" applyFont="1" applyBorder="1" applyAlignment="1">
      <alignment horizontal="center"/>
    </xf>
    <xf numFmtId="4" fontId="2" fillId="0" borderId="44" xfId="0" applyNumberFormat="1" applyFont="1" applyFill="1" applyBorder="1" applyAlignment="1">
      <alignment horizontal="center"/>
    </xf>
    <xf numFmtId="4" fontId="2" fillId="0" borderId="45" xfId="0" applyNumberFormat="1" applyFont="1" applyFill="1" applyBorder="1" applyAlignment="1">
      <alignment horizontal="center"/>
    </xf>
    <xf numFmtId="4" fontId="2" fillId="0" borderId="61" xfId="0" applyNumberFormat="1" applyFont="1" applyBorder="1" applyAlignment="1">
      <alignment horizontal="center"/>
    </xf>
    <xf numFmtId="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43" xfId="0" applyBorder="1" applyAlignment="1">
      <alignment horizontal="left"/>
    </xf>
    <xf numFmtId="0" fontId="0" fillId="0" borderId="44" xfId="0" applyBorder="1" applyAlignment="1">
      <alignment horizontal="left"/>
    </xf>
    <xf numFmtId="0" fontId="0" fillId="0" borderId="45" xfId="0" applyBorder="1" applyAlignment="1">
      <alignment horizontal="left"/>
    </xf>
    <xf numFmtId="0" fontId="0" fillId="0" borderId="46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30" xfId="0" applyBorder="1" applyAlignment="1">
      <alignment horizontal="left"/>
    </xf>
    <xf numFmtId="0" fontId="0" fillId="0" borderId="31" xfId="0" applyBorder="1" applyAlignment="1">
      <alignment horizontal="left"/>
    </xf>
    <xf numFmtId="0" fontId="0" fillId="0" borderId="33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6" xfId="0" applyBorder="1" applyAlignment="1">
      <alignment horizontal="center"/>
    </xf>
    <xf numFmtId="0" fontId="0" fillId="0" borderId="44" xfId="0" applyBorder="1" applyAlignment="1">
      <alignment horizontal="center"/>
    </xf>
    <xf numFmtId="0" fontId="3" fillId="6" borderId="0" xfId="0" applyFont="1" applyFill="1" applyAlignment="1">
      <alignment horizontal="center"/>
    </xf>
    <xf numFmtId="0" fontId="3" fillId="6" borderId="61" xfId="0" applyFont="1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6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tabSelected="1" topLeftCell="A10" workbookViewId="0">
      <selection activeCell="A11" sqref="A11:D32"/>
    </sheetView>
  </sheetViews>
  <sheetFormatPr defaultColWidth="9.21875" defaultRowHeight="11.25" customHeight="1" x14ac:dyDescent="0.35"/>
  <cols>
    <col min="1" max="1" width="22.77734375" style="81" customWidth="1"/>
    <col min="2" max="2" width="16.77734375" style="82" customWidth="1"/>
    <col min="3" max="3" width="15.21875" style="82" customWidth="1"/>
    <col min="4" max="4" width="32.44140625" style="81" customWidth="1"/>
    <col min="5" max="5" width="12.77734375" style="81" customWidth="1"/>
    <col min="6" max="6" width="11.88671875" style="81" customWidth="1"/>
    <col min="7" max="16384" width="9.21875" style="81"/>
  </cols>
  <sheetData>
    <row r="1" spans="1:7" ht="17.25" customHeight="1" x14ac:dyDescent="0.35">
      <c r="A1" s="101" t="s">
        <v>55</v>
      </c>
      <c r="B1" s="99">
        <f>'01'!C2+'02'!C2+'03'!C2+'04'!C2+'05'!C2+'06'!C2+'07'!C2+'08'!C2+'09'!C2+'10'!C2+'11'!C2+'12'!C2+'13'!C2+'14'!C2+'15'!C2+'16'!C2+'17'!C2+'18'!C2+'19'!C2+'20'!C2+'21'!C2+'22'!C2+'23'!C2+'24'!C2+'25'!C2+'26'!C2+'27'!C2+'28'!C2+'29'!C2+'30'!C2+'31'!C2</f>
        <v>60323</v>
      </c>
    </row>
    <row r="2" spans="1:7" ht="17.25" customHeight="1" x14ac:dyDescent="0.35">
      <c r="A2" s="102" t="s">
        <v>56</v>
      </c>
      <c r="B2" s="100">
        <f>'01'!C3+'02'!C3+'03'!C3+'04'!C3+'05'!C3+'06'!C3+'07'!C3+'08'!C3+'09'!C3+'10'!C3+'11'!C3+'12'!C3+'13'!C3+'14'!C3+'15'!C3+'16'!C3+'17'!C3+'18'!C3+'19'!C3+'20'!C3+'21'!C3+'22'!C3+'23'!C3+'24'!C3+'25'!C3+'26'!C3+'27'!C3+'28'!C3+'29'!C3+'30'!C3+'31'!C3</f>
        <v>153824</v>
      </c>
    </row>
    <row r="3" spans="1:7" ht="17.25" customHeight="1" x14ac:dyDescent="0.35">
      <c r="A3" s="102" t="s">
        <v>57</v>
      </c>
      <c r="B3" s="100">
        <f>'01'!B2+'02'!B2+'03'!B2+'04'!B2+'05'!B2+'06'!B2+'07'!B2+'08'!B2+'09'!B2+'10'!B2+'11'!B2+'12'!B2+'13'!B2+'14'!B2+'15'!B2+'16'!B2+'17'!B2+'18'!B2+'19'!B2+'20'!B2+'21'!B2+'22'!B2+'23'!B2+'24'!B2+'25'!B2+'26'!B2+'27'!B2+'28'!B2+'29'!B2+'30'!B2+'31'!B2</f>
        <v>563</v>
      </c>
      <c r="G3" s="83"/>
    </row>
    <row r="4" spans="1:7" ht="17.25" customHeight="1" x14ac:dyDescent="0.35">
      <c r="A4" s="102" t="s">
        <v>58</v>
      </c>
      <c r="B4" s="100">
        <f>'01'!B3+'02'!B3+'03'!B3+'04'!B3+'05'!B3+'06'!B3+'07'!B3+'08'!B3+'09'!B3+'10'!B3+'11'!B3+'12'!B3+'13'!B3+'14'!B3+'15'!B3+'16'!B3+'17'!B3+'18'!B3+'19'!B3+'20'!B3+'21'!B3+'22'!B3+'23'!B3+'24'!B3+'25'!B3+'26'!B3+'27'!B3+'28'!B3+'29'!B3+'30'!B3+'31'!B3</f>
        <v>36742</v>
      </c>
      <c r="D4" s="84"/>
      <c r="E4" s="84"/>
    </row>
    <row r="5" spans="1:7" ht="17.25" customHeight="1" x14ac:dyDescent="0.35">
      <c r="A5" s="103" t="s">
        <v>59</v>
      </c>
      <c r="B5" s="100"/>
    </row>
    <row r="6" spans="1:7" ht="17.25" customHeight="1" thickBot="1" x14ac:dyDescent="0.4">
      <c r="A6" s="104" t="s">
        <v>60</v>
      </c>
      <c r="B6" s="105">
        <f>SUM(B1:B5)</f>
        <v>251452</v>
      </c>
    </row>
    <row r="7" spans="1:7" ht="17.25" customHeight="1" thickBot="1" x14ac:dyDescent="0.4"/>
    <row r="8" spans="1:7" ht="72.75" customHeight="1" thickBot="1" x14ac:dyDescent="0.4">
      <c r="A8" s="106" t="s">
        <v>65</v>
      </c>
      <c r="B8" s="116"/>
      <c r="C8" s="116"/>
      <c r="D8" s="117"/>
    </row>
    <row r="9" spans="1:7" ht="38.25" customHeight="1" thickBot="1" x14ac:dyDescent="0.4">
      <c r="A9" s="81" t="s">
        <v>61</v>
      </c>
      <c r="B9" s="118"/>
      <c r="C9" s="118"/>
      <c r="D9" s="118"/>
    </row>
    <row r="10" spans="1:7" ht="17.25" customHeight="1" x14ac:dyDescent="0.35">
      <c r="A10" s="92" t="s">
        <v>50</v>
      </c>
      <c r="B10" s="93" t="s">
        <v>62</v>
      </c>
      <c r="C10" s="93" t="s">
        <v>63</v>
      </c>
      <c r="D10" s="94" t="s">
        <v>51</v>
      </c>
    </row>
    <row r="11" spans="1:7" ht="17.25" customHeight="1" x14ac:dyDescent="0.35">
      <c r="A11" s="95"/>
      <c r="B11" s="85"/>
      <c r="C11" s="86"/>
      <c r="D11" s="91"/>
    </row>
    <row r="12" spans="1:7" ht="17.25" customHeight="1" x14ac:dyDescent="0.35">
      <c r="A12" s="95"/>
      <c r="B12" s="87"/>
      <c r="C12" s="87"/>
      <c r="D12" s="96"/>
    </row>
    <row r="13" spans="1:7" ht="17.25" customHeight="1" x14ac:dyDescent="0.35">
      <c r="A13" s="95"/>
      <c r="B13" s="87"/>
      <c r="C13" s="87"/>
      <c r="D13" s="96"/>
    </row>
    <row r="14" spans="1:7" ht="17.25" customHeight="1" x14ac:dyDescent="0.35">
      <c r="A14" s="95"/>
      <c r="B14" s="107"/>
      <c r="C14" s="87"/>
      <c r="D14" s="96"/>
    </row>
    <row r="15" spans="1:7" ht="17.25" customHeight="1" x14ac:dyDescent="0.35">
      <c r="A15" s="95"/>
      <c r="B15" s="107"/>
      <c r="C15" s="87"/>
      <c r="D15" s="96"/>
    </row>
    <row r="16" spans="1:7" ht="17.25" customHeight="1" x14ac:dyDescent="0.35">
      <c r="A16" s="95"/>
      <c r="B16" s="107"/>
      <c r="C16" s="87"/>
      <c r="D16" s="96"/>
      <c r="F16" s="108"/>
    </row>
    <row r="17" spans="1:4" ht="17.25" customHeight="1" x14ac:dyDescent="0.35">
      <c r="A17" s="95"/>
      <c r="B17" s="107"/>
      <c r="C17" s="87"/>
      <c r="D17" s="96"/>
    </row>
    <row r="18" spans="1:4" ht="17.25" customHeight="1" x14ac:dyDescent="0.35">
      <c r="A18" s="95"/>
      <c r="B18" s="87"/>
      <c r="C18" s="87"/>
      <c r="D18" s="96"/>
    </row>
    <row r="19" spans="1:4" ht="17.25" customHeight="1" x14ac:dyDescent="0.35">
      <c r="A19" s="95"/>
      <c r="B19" s="107"/>
      <c r="C19" s="87"/>
      <c r="D19" s="96"/>
    </row>
    <row r="20" spans="1:4" ht="17.25" customHeight="1" x14ac:dyDescent="0.35">
      <c r="A20" s="95"/>
      <c r="B20" s="87"/>
      <c r="C20" s="87"/>
      <c r="D20" s="96"/>
    </row>
    <row r="21" spans="1:4" ht="17.25" customHeight="1" x14ac:dyDescent="0.35">
      <c r="A21" s="95"/>
      <c r="B21" s="87"/>
      <c r="C21" s="87"/>
      <c r="D21" s="96"/>
    </row>
    <row r="22" spans="1:4" ht="17.25" customHeight="1" x14ac:dyDescent="0.35">
      <c r="A22" s="95"/>
      <c r="B22" s="87"/>
      <c r="C22" s="87"/>
      <c r="D22" s="96"/>
    </row>
    <row r="23" spans="1:4" ht="17.25" customHeight="1" x14ac:dyDescent="0.35">
      <c r="A23" s="95"/>
      <c r="B23" s="87"/>
      <c r="C23" s="87"/>
      <c r="D23" s="96"/>
    </row>
    <row r="24" spans="1:4" ht="17.25" customHeight="1" x14ac:dyDescent="0.35">
      <c r="A24" s="95"/>
      <c r="B24" s="87"/>
      <c r="C24" s="87"/>
      <c r="D24" s="96"/>
    </row>
    <row r="25" spans="1:4" ht="17.25" customHeight="1" x14ac:dyDescent="0.35">
      <c r="A25" s="95"/>
      <c r="B25" s="111"/>
      <c r="C25" s="85"/>
      <c r="D25" s="91"/>
    </row>
    <row r="26" spans="1:4" ht="17.25" customHeight="1" x14ac:dyDescent="0.35">
      <c r="A26" s="95"/>
      <c r="B26" s="111"/>
      <c r="C26" s="85"/>
      <c r="D26" s="91"/>
    </row>
    <row r="27" spans="1:4" ht="17.25" customHeight="1" x14ac:dyDescent="0.35">
      <c r="A27" s="95"/>
      <c r="B27" s="85"/>
      <c r="C27" s="85"/>
      <c r="D27" s="91"/>
    </row>
    <row r="28" spans="1:4" ht="17.25" customHeight="1" x14ac:dyDescent="0.35">
      <c r="A28" s="95"/>
      <c r="B28" s="85"/>
      <c r="C28" s="85"/>
      <c r="D28" s="91"/>
    </row>
    <row r="29" spans="1:4" ht="17.25" customHeight="1" x14ac:dyDescent="0.35">
      <c r="A29" s="95"/>
      <c r="B29" s="85"/>
      <c r="C29" s="85"/>
      <c r="D29" s="91"/>
    </row>
    <row r="30" spans="1:4" ht="15.45" customHeight="1" x14ac:dyDescent="0.35">
      <c r="A30" s="95"/>
      <c r="B30" s="85"/>
      <c r="C30" s="85"/>
      <c r="D30" s="91"/>
    </row>
    <row r="31" spans="1:4" ht="15.45" customHeight="1" x14ac:dyDescent="0.35">
      <c r="A31" s="109"/>
      <c r="B31" s="110"/>
      <c r="C31" s="88"/>
      <c r="D31" s="91"/>
    </row>
    <row r="32" spans="1:4" ht="17.25" customHeight="1" thickBot="1" x14ac:dyDescent="0.4">
      <c r="A32" s="109"/>
      <c r="B32" s="110"/>
      <c r="C32" s="88"/>
      <c r="D32" s="91"/>
    </row>
    <row r="33" spans="1:4" ht="17.25" customHeight="1" thickBot="1" x14ac:dyDescent="0.4">
      <c r="A33" s="89" t="s">
        <v>24</v>
      </c>
      <c r="B33" s="90">
        <f>SUM(B11:B32)</f>
        <v>0</v>
      </c>
      <c r="C33" s="90">
        <f>SUM(C11:C32)</f>
        <v>0</v>
      </c>
      <c r="D33" s="97"/>
    </row>
    <row r="34" spans="1:4" ht="17.25" customHeight="1" thickBot="1" x14ac:dyDescent="0.4">
      <c r="A34" s="98" t="s">
        <v>64</v>
      </c>
      <c r="B34" s="113">
        <f>C33-B33</f>
        <v>0</v>
      </c>
      <c r="C34" s="114"/>
      <c r="D34" s="115"/>
    </row>
    <row r="35" spans="1:4" ht="18" x14ac:dyDescent="0.35"/>
  </sheetData>
  <mergeCells count="3">
    <mergeCell ref="B34:D34"/>
    <mergeCell ref="B8:D8"/>
    <mergeCell ref="B9:D9"/>
  </mergeCells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workbookViewId="0">
      <selection activeCell="M6" sqref="M6"/>
    </sheetView>
  </sheetViews>
  <sheetFormatPr defaultRowHeight="14.4" x14ac:dyDescent="0.3"/>
  <cols>
    <col min="1" max="1" width="25.44140625" customWidth="1"/>
    <col min="2" max="2" width="11.77734375" customWidth="1"/>
    <col min="3" max="3" width="11.5546875" customWidth="1"/>
    <col min="4" max="4" width="10.5546875" customWidth="1"/>
    <col min="5" max="6" width="10.21875" customWidth="1"/>
    <col min="7" max="7" width="9.77734375" customWidth="1"/>
    <col min="10" max="10" width="10" customWidth="1"/>
    <col min="11" max="11" width="9.77734375" customWidth="1"/>
  </cols>
  <sheetData>
    <row r="1" spans="1:18" ht="15.75" customHeight="1" thickBot="1" x14ac:dyDescent="0.35">
      <c r="B1" s="71" t="s">
        <v>47</v>
      </c>
      <c r="C1" s="64" t="s">
        <v>46</v>
      </c>
      <c r="D1">
        <f>C2-2490</f>
        <v>-1608</v>
      </c>
    </row>
    <row r="2" spans="1:18" ht="15.75" customHeight="1" thickBot="1" x14ac:dyDescent="0.4">
      <c r="A2" s="1" t="s">
        <v>0</v>
      </c>
      <c r="B2" s="68"/>
      <c r="C2" s="65">
        <v>882</v>
      </c>
      <c r="D2" s="136" t="s">
        <v>1</v>
      </c>
      <c r="E2" s="136"/>
      <c r="F2" s="136"/>
      <c r="G2" s="136"/>
      <c r="H2" s="136"/>
      <c r="I2" s="136"/>
      <c r="J2" s="136"/>
      <c r="K2" s="136"/>
      <c r="L2" s="136"/>
      <c r="M2" s="137"/>
    </row>
    <row r="3" spans="1:18" ht="20.25" customHeight="1" x14ac:dyDescent="0.35">
      <c r="A3" s="1" t="s">
        <v>2</v>
      </c>
      <c r="B3" s="69">
        <v>409</v>
      </c>
      <c r="C3" s="66">
        <v>1724</v>
      </c>
      <c r="D3" s="134" t="s">
        <v>74</v>
      </c>
      <c r="E3" s="145"/>
      <c r="F3" s="146" t="s">
        <v>75</v>
      </c>
      <c r="G3" s="135"/>
      <c r="H3" s="138" t="s">
        <v>3</v>
      </c>
      <c r="I3" s="139"/>
      <c r="J3" s="2" t="s">
        <v>4</v>
      </c>
      <c r="K3" s="3"/>
      <c r="L3" s="138" t="s">
        <v>66</v>
      </c>
      <c r="M3" s="139"/>
      <c r="P3" t="e">
        <f>C2+#REF!+#REF!+#REF!+#REF!+#REF!+1750</f>
        <v>#REF!</v>
      </c>
    </row>
    <row r="4" spans="1:18" ht="15.75" customHeight="1" x14ac:dyDescent="0.35">
      <c r="A4" s="1" t="s">
        <v>5</v>
      </c>
      <c r="B4" s="69"/>
      <c r="C4" s="66"/>
      <c r="D4" s="4" t="s">
        <v>12</v>
      </c>
      <c r="E4" s="5" t="s">
        <v>76</v>
      </c>
      <c r="F4" s="6" t="s">
        <v>77</v>
      </c>
      <c r="G4" s="7" t="s">
        <v>78</v>
      </c>
      <c r="H4" s="4" t="s">
        <v>7</v>
      </c>
      <c r="I4" s="7" t="s">
        <v>8</v>
      </c>
      <c r="J4" s="8" t="s">
        <v>9</v>
      </c>
      <c r="K4" s="9" t="s">
        <v>10</v>
      </c>
      <c r="L4" s="4" t="s">
        <v>11</v>
      </c>
      <c r="M4" s="7" t="s">
        <v>12</v>
      </c>
    </row>
    <row r="5" spans="1:18" ht="15.75" customHeight="1" x14ac:dyDescent="0.35">
      <c r="A5" s="1" t="s">
        <v>13</v>
      </c>
      <c r="B5" s="69"/>
      <c r="C5" s="66"/>
      <c r="D5" s="10">
        <v>36056</v>
      </c>
      <c r="E5" s="11">
        <v>99274</v>
      </c>
      <c r="F5" s="12"/>
      <c r="G5" s="13"/>
      <c r="H5" s="10">
        <v>287740</v>
      </c>
      <c r="I5" s="13">
        <v>64734</v>
      </c>
      <c r="J5" s="14">
        <v>8173.9</v>
      </c>
      <c r="K5" s="15">
        <v>128126</v>
      </c>
      <c r="L5" s="10">
        <v>1170</v>
      </c>
      <c r="M5" s="16">
        <v>2138833</v>
      </c>
      <c r="N5" s="142">
        <v>8</v>
      </c>
      <c r="O5" s="142"/>
      <c r="P5" s="72"/>
    </row>
    <row r="6" spans="1:18" ht="15.75" customHeight="1" x14ac:dyDescent="0.35">
      <c r="A6" s="1" t="s">
        <v>14</v>
      </c>
      <c r="B6" s="69"/>
      <c r="C6" s="66"/>
      <c r="D6" s="10">
        <f>'06'!D5</f>
        <v>36029</v>
      </c>
      <c r="E6" s="11">
        <f>'06'!E5</f>
        <v>99062</v>
      </c>
      <c r="F6" s="12">
        <f>'06'!F5</f>
        <v>0</v>
      </c>
      <c r="G6" s="13">
        <f>'06'!G5</f>
        <v>0</v>
      </c>
      <c r="H6" s="10">
        <f>'06'!H5</f>
        <v>287727</v>
      </c>
      <c r="I6" s="13">
        <f>'06'!I5</f>
        <v>64724</v>
      </c>
      <c r="J6" s="14">
        <f>'06'!J5</f>
        <v>8173</v>
      </c>
      <c r="K6" s="15">
        <f>'06'!K5</f>
        <v>128114</v>
      </c>
      <c r="L6" s="10">
        <f>'06'!L5</f>
        <v>1170</v>
      </c>
      <c r="M6" s="16">
        <f>'06'!M5</f>
        <v>2138833</v>
      </c>
      <c r="N6" s="143" t="s">
        <v>15</v>
      </c>
      <c r="O6" s="144"/>
      <c r="Q6">
        <v>10981</v>
      </c>
    </row>
    <row r="7" spans="1:18" ht="15.75" customHeight="1" x14ac:dyDescent="0.35">
      <c r="A7" s="1" t="s">
        <v>16</v>
      </c>
      <c r="B7" s="73">
        <f>B2-B4</f>
        <v>0</v>
      </c>
      <c r="C7" s="74">
        <f>C2-C4</f>
        <v>882</v>
      </c>
      <c r="D7" s="4">
        <f t="shared" ref="D7:M7" si="0">D5-D6</f>
        <v>27</v>
      </c>
      <c r="E7" s="75">
        <f t="shared" si="0"/>
        <v>212</v>
      </c>
      <c r="F7" s="6">
        <f t="shared" si="0"/>
        <v>0</v>
      </c>
      <c r="G7" s="6">
        <f t="shared" si="0"/>
        <v>0</v>
      </c>
      <c r="H7" s="6">
        <f t="shared" si="0"/>
        <v>13</v>
      </c>
      <c r="I7" s="6">
        <f t="shared" si="0"/>
        <v>10</v>
      </c>
      <c r="J7" s="6">
        <f t="shared" si="0"/>
        <v>0.8999999999996362</v>
      </c>
      <c r="K7" s="6">
        <f t="shared" si="0"/>
        <v>12</v>
      </c>
      <c r="L7" s="6">
        <f t="shared" si="0"/>
        <v>0</v>
      </c>
      <c r="M7" s="7">
        <f t="shared" si="0"/>
        <v>0</v>
      </c>
      <c r="N7" s="140" t="s">
        <v>17</v>
      </c>
      <c r="O7" s="141"/>
      <c r="Q7">
        <f>10600+502</f>
        <v>11102</v>
      </c>
    </row>
    <row r="8" spans="1:18" ht="15.75" customHeight="1" x14ac:dyDescent="0.35">
      <c r="A8" s="1" t="s">
        <v>18</v>
      </c>
      <c r="B8" s="69">
        <f>B3-B5</f>
        <v>409</v>
      </c>
      <c r="C8" s="66">
        <f>C3-C5</f>
        <v>1724</v>
      </c>
      <c r="D8" s="4">
        <f>D7+E7</f>
        <v>239</v>
      </c>
      <c r="E8" s="76" t="s">
        <v>52</v>
      </c>
      <c r="F8" s="6"/>
      <c r="G8" s="6"/>
      <c r="H8" s="6">
        <f>C28</f>
        <v>0</v>
      </c>
      <c r="I8" s="6"/>
      <c r="J8" s="6"/>
      <c r="K8" s="6"/>
      <c r="L8" s="6"/>
      <c r="M8" s="7">
        <f>E28</f>
        <v>0</v>
      </c>
      <c r="N8" s="140" t="s">
        <v>19</v>
      </c>
      <c r="O8" s="141"/>
      <c r="Q8">
        <f>Q7-Q6</f>
        <v>121</v>
      </c>
    </row>
    <row r="9" spans="1:18" ht="15.75" customHeight="1" x14ac:dyDescent="0.35">
      <c r="A9" s="17" t="s">
        <v>20</v>
      </c>
      <c r="B9" s="69"/>
      <c r="C9" s="66"/>
      <c r="D9" s="18">
        <f>C9+B9</f>
        <v>0</v>
      </c>
      <c r="E9" s="76"/>
      <c r="F9" s="19"/>
      <c r="G9" s="19"/>
      <c r="H9" s="19">
        <f>I28+P28</f>
        <v>0</v>
      </c>
      <c r="I9" s="19"/>
      <c r="J9" s="19"/>
      <c r="K9" s="19"/>
      <c r="L9" s="19"/>
      <c r="M9" s="20">
        <f>K28+R28</f>
        <v>0</v>
      </c>
      <c r="N9" s="150" t="s">
        <v>21</v>
      </c>
      <c r="O9" s="151"/>
    </row>
    <row r="10" spans="1:18" ht="15.75" customHeight="1" thickBot="1" x14ac:dyDescent="0.4">
      <c r="A10" s="21" t="s">
        <v>22</v>
      </c>
      <c r="B10" s="69">
        <v>2</v>
      </c>
      <c r="C10" s="66">
        <v>20</v>
      </c>
      <c r="D10" s="78">
        <f>B28-D8</f>
        <v>-239</v>
      </c>
      <c r="E10" s="77"/>
      <c r="F10" s="22"/>
      <c r="G10" s="22"/>
      <c r="H10" s="78">
        <f>(H9+H8)-H7</f>
        <v>-13</v>
      </c>
      <c r="I10" s="22"/>
      <c r="J10" s="22"/>
      <c r="K10" s="22"/>
      <c r="L10" s="22"/>
      <c r="M10" s="22">
        <f>(M9+M8)-M7</f>
        <v>0</v>
      </c>
      <c r="N10" s="152" t="s">
        <v>23</v>
      </c>
      <c r="O10" s="152"/>
      <c r="Q10">
        <f>7000+600+900+650</f>
        <v>9150</v>
      </c>
    </row>
    <row r="11" spans="1:18" ht="15.75" customHeight="1" thickBot="1" x14ac:dyDescent="0.4">
      <c r="A11" s="23" t="s">
        <v>24</v>
      </c>
      <c r="B11" s="70">
        <f>B7+B8</f>
        <v>409</v>
      </c>
      <c r="C11" s="67">
        <f>C7+C8</f>
        <v>2606</v>
      </c>
      <c r="D11" s="24">
        <f>C10+B10</f>
        <v>22</v>
      </c>
      <c r="E11" s="25"/>
      <c r="F11" s="25"/>
      <c r="G11" s="25"/>
      <c r="H11" s="25"/>
      <c r="I11" s="25"/>
      <c r="J11" s="25"/>
      <c r="K11" s="25"/>
      <c r="L11" s="25"/>
      <c r="M11" s="26">
        <f>B22</f>
        <v>0</v>
      </c>
      <c r="N11" s="142" t="s">
        <v>25</v>
      </c>
      <c r="O11" s="142"/>
    </row>
    <row r="12" spans="1:18" ht="15.75" customHeight="1" thickBot="1" x14ac:dyDescent="0.4">
      <c r="A12" s="27" t="s">
        <v>48</v>
      </c>
      <c r="B12" s="147">
        <f>B7+C7</f>
        <v>882</v>
      </c>
      <c r="C12" s="147"/>
      <c r="D12" s="148">
        <f>B12+B13</f>
        <v>3015</v>
      </c>
      <c r="E12" s="148"/>
      <c r="I12">
        <f>D12-M11-B6</f>
        <v>3015</v>
      </c>
    </row>
    <row r="13" spans="1:18" ht="15.75" customHeight="1" thickBot="1" x14ac:dyDescent="0.4">
      <c r="A13" s="27" t="s">
        <v>49</v>
      </c>
      <c r="B13" s="147">
        <f>B8+C8</f>
        <v>2133</v>
      </c>
      <c r="C13" s="147"/>
      <c r="D13" s="149"/>
      <c r="E13" s="149"/>
    </row>
    <row r="14" spans="1:18" ht="15.75" customHeight="1" thickBot="1" x14ac:dyDescent="0.35">
      <c r="A14" s="29">
        <v>43647</v>
      </c>
      <c r="B14" s="129" t="s">
        <v>26</v>
      </c>
      <c r="C14" s="130"/>
      <c r="D14" s="130"/>
      <c r="E14" s="130"/>
      <c r="F14" s="130"/>
      <c r="G14" s="130"/>
      <c r="H14" s="130"/>
      <c r="I14" s="130"/>
      <c r="J14" s="130"/>
      <c r="K14" s="130"/>
      <c r="L14" s="130"/>
      <c r="M14" s="130"/>
      <c r="N14" s="130"/>
      <c r="O14" s="130"/>
      <c r="P14" s="130"/>
      <c r="Q14" s="131"/>
      <c r="R14" s="30"/>
    </row>
    <row r="15" spans="1:18" ht="15.75" customHeight="1" x14ac:dyDescent="0.3">
      <c r="A15" s="132" t="s">
        <v>27</v>
      </c>
      <c r="B15" s="134" t="s">
        <v>28</v>
      </c>
      <c r="C15" s="135"/>
      <c r="D15" s="134" t="s">
        <v>29</v>
      </c>
      <c r="E15" s="135"/>
      <c r="F15" s="134" t="s">
        <v>30</v>
      </c>
      <c r="G15" s="135"/>
      <c r="H15" s="134" t="s">
        <v>31</v>
      </c>
      <c r="I15" s="135"/>
      <c r="J15" s="134" t="s">
        <v>32</v>
      </c>
      <c r="K15" s="135"/>
      <c r="L15" s="134" t="s">
        <v>33</v>
      </c>
      <c r="M15" s="135"/>
      <c r="N15" s="134" t="s">
        <v>34</v>
      </c>
      <c r="O15" s="135"/>
      <c r="P15" s="134" t="s">
        <v>35</v>
      </c>
      <c r="Q15" s="135"/>
      <c r="R15" s="2" t="s">
        <v>36</v>
      </c>
    </row>
    <row r="16" spans="1:18" ht="15.75" customHeight="1" thickBot="1" x14ac:dyDescent="0.35">
      <c r="A16" s="133"/>
      <c r="B16" s="31" t="s">
        <v>0</v>
      </c>
      <c r="C16" s="32" t="s">
        <v>37</v>
      </c>
      <c r="D16" s="31" t="s">
        <v>0</v>
      </c>
      <c r="E16" s="32" t="s">
        <v>37</v>
      </c>
      <c r="F16" s="31" t="s">
        <v>0</v>
      </c>
      <c r="G16" s="32" t="s">
        <v>37</v>
      </c>
      <c r="H16" s="31" t="s">
        <v>38</v>
      </c>
      <c r="I16" s="32" t="s">
        <v>37</v>
      </c>
      <c r="J16" s="31" t="s">
        <v>38</v>
      </c>
      <c r="K16" s="32" t="s">
        <v>37</v>
      </c>
      <c r="L16" s="31" t="s">
        <v>38</v>
      </c>
      <c r="M16" s="32" t="s">
        <v>37</v>
      </c>
      <c r="N16" s="31" t="s">
        <v>38</v>
      </c>
      <c r="O16" s="32" t="s">
        <v>37</v>
      </c>
      <c r="P16" s="31" t="s">
        <v>38</v>
      </c>
      <c r="Q16" s="32" t="s">
        <v>37</v>
      </c>
      <c r="R16" s="33"/>
    </row>
    <row r="17" spans="1:20" ht="15.75" customHeight="1" x14ac:dyDescent="0.3">
      <c r="A17" s="9" t="s">
        <v>39</v>
      </c>
      <c r="B17" s="34"/>
      <c r="C17" s="35"/>
      <c r="D17" s="34"/>
      <c r="E17" s="35"/>
      <c r="F17" s="34"/>
      <c r="G17" s="35"/>
      <c r="H17" s="34"/>
      <c r="I17" s="35"/>
      <c r="J17" s="34"/>
      <c r="K17" s="35"/>
      <c r="L17" s="34"/>
      <c r="M17" s="35"/>
      <c r="N17" s="34"/>
      <c r="O17" s="35"/>
      <c r="P17" s="34"/>
      <c r="Q17" s="35"/>
      <c r="R17" s="36"/>
    </row>
    <row r="18" spans="1:20" ht="15.75" customHeight="1" x14ac:dyDescent="0.3">
      <c r="A18" s="9" t="s">
        <v>40</v>
      </c>
      <c r="B18" s="4"/>
      <c r="C18" s="7"/>
      <c r="D18" s="4"/>
      <c r="E18" s="7"/>
      <c r="F18" s="4"/>
      <c r="G18" s="7"/>
      <c r="H18" s="4"/>
      <c r="I18" s="7"/>
      <c r="J18" s="4"/>
      <c r="K18" s="7"/>
      <c r="L18" s="4"/>
      <c r="M18" s="7"/>
      <c r="N18" s="4"/>
      <c r="O18" s="7"/>
      <c r="P18" s="4"/>
      <c r="Q18" s="7"/>
      <c r="R18" s="8"/>
    </row>
    <row r="19" spans="1:20" ht="15.75" customHeight="1" x14ac:dyDescent="0.3">
      <c r="A19" s="9" t="s">
        <v>41</v>
      </c>
      <c r="B19" s="4"/>
      <c r="C19" s="7"/>
      <c r="D19" s="4"/>
      <c r="E19" s="7"/>
      <c r="F19" s="4"/>
      <c r="G19" s="7"/>
      <c r="H19" s="4"/>
      <c r="I19" s="7"/>
      <c r="J19" s="4"/>
      <c r="K19" s="7"/>
      <c r="L19" s="4"/>
      <c r="M19" s="7"/>
      <c r="N19" s="4"/>
      <c r="O19" s="7"/>
      <c r="P19" s="4"/>
      <c r="Q19" s="7"/>
      <c r="R19" s="8"/>
    </row>
    <row r="20" spans="1:20" ht="15.75" customHeight="1" x14ac:dyDescent="0.3">
      <c r="A20" s="9"/>
      <c r="B20" s="4"/>
      <c r="C20" s="7"/>
      <c r="D20" s="4"/>
      <c r="E20" s="7"/>
      <c r="F20" s="4"/>
      <c r="G20" s="7"/>
      <c r="H20" s="4"/>
      <c r="I20" s="7"/>
      <c r="J20" s="4"/>
      <c r="K20" s="7"/>
      <c r="L20" s="4"/>
      <c r="M20" s="7"/>
      <c r="N20" s="4"/>
      <c r="O20" s="7"/>
      <c r="P20" s="4"/>
      <c r="Q20" s="7"/>
      <c r="R20" s="8"/>
    </row>
    <row r="21" spans="1:20" ht="15.75" customHeight="1" thickBot="1" x14ac:dyDescent="0.35">
      <c r="A21" s="37" t="s">
        <v>24</v>
      </c>
      <c r="B21" s="18">
        <f>SUM(B17:B20)</f>
        <v>0</v>
      </c>
      <c r="C21" s="18">
        <f t="shared" ref="C21:R21" si="1">SUM(C17:C20)</f>
        <v>0</v>
      </c>
      <c r="D21" s="18">
        <f t="shared" si="1"/>
        <v>0</v>
      </c>
      <c r="E21" s="18">
        <f t="shared" si="1"/>
        <v>0</v>
      </c>
      <c r="F21" s="18">
        <f t="shared" si="1"/>
        <v>0</v>
      </c>
      <c r="G21" s="18">
        <f t="shared" si="1"/>
        <v>0</v>
      </c>
      <c r="H21" s="18">
        <f t="shared" si="1"/>
        <v>0</v>
      </c>
      <c r="I21" s="18">
        <f t="shared" si="1"/>
        <v>0</v>
      </c>
      <c r="J21" s="18">
        <f t="shared" si="1"/>
        <v>0</v>
      </c>
      <c r="K21" s="18">
        <f t="shared" si="1"/>
        <v>0</v>
      </c>
      <c r="L21" s="18">
        <f t="shared" si="1"/>
        <v>0</v>
      </c>
      <c r="M21" s="18">
        <f t="shared" si="1"/>
        <v>0</v>
      </c>
      <c r="N21" s="18">
        <f t="shared" si="1"/>
        <v>0</v>
      </c>
      <c r="O21" s="18">
        <f t="shared" si="1"/>
        <v>0</v>
      </c>
      <c r="P21" s="18">
        <f t="shared" si="1"/>
        <v>0</v>
      </c>
      <c r="Q21" s="18">
        <f t="shared" si="1"/>
        <v>0</v>
      </c>
      <c r="R21" s="18">
        <f t="shared" si="1"/>
        <v>0</v>
      </c>
    </row>
    <row r="22" spans="1:20" ht="15.75" customHeight="1" thickBot="1" x14ac:dyDescent="0.35">
      <c r="A22" s="38" t="s">
        <v>42</v>
      </c>
      <c r="B22" s="121">
        <f>SUM(B21+D21+F21+H21+J21+L21+N21+P21)+R21</f>
        <v>0</v>
      </c>
      <c r="C22" s="122"/>
      <c r="D22" s="122"/>
      <c r="E22" s="122"/>
      <c r="F22" s="122"/>
      <c r="G22" s="122"/>
      <c r="H22" s="122"/>
      <c r="I22" s="39" t="s">
        <v>43</v>
      </c>
      <c r="J22" s="122">
        <f>C21+E21+G21+I21+K21+M21+O21+Q21</f>
        <v>0</v>
      </c>
      <c r="K22" s="122"/>
      <c r="L22" s="122"/>
      <c r="M22" s="122"/>
      <c r="N22" s="122"/>
      <c r="O22" s="122"/>
      <c r="P22" s="122"/>
      <c r="Q22" s="122"/>
      <c r="R22" s="123"/>
    </row>
    <row r="23" spans="1:20" ht="15.75" customHeight="1" thickBot="1" x14ac:dyDescent="0.35">
      <c r="A23" s="124" t="s">
        <v>6</v>
      </c>
      <c r="B23" s="125"/>
      <c r="C23" s="125"/>
      <c r="D23" s="125"/>
      <c r="E23" s="125"/>
      <c r="F23" s="126"/>
      <c r="G23" s="127" t="s">
        <v>44</v>
      </c>
      <c r="H23" s="128"/>
      <c r="I23" s="128"/>
      <c r="J23" s="128"/>
      <c r="K23" s="128"/>
      <c r="L23" s="128"/>
      <c r="M23" s="128"/>
      <c r="N23" s="128"/>
      <c r="O23" s="121" t="s">
        <v>45</v>
      </c>
      <c r="P23" s="122"/>
      <c r="Q23" s="122"/>
      <c r="R23" s="122"/>
      <c r="S23" s="123"/>
      <c r="T23" s="28"/>
    </row>
    <row r="24" spans="1:20" ht="15.75" customHeight="1" thickBot="1" x14ac:dyDescent="0.35">
      <c r="A24" s="40" t="s">
        <v>27</v>
      </c>
      <c r="B24" s="41" t="s">
        <v>29</v>
      </c>
      <c r="C24" s="42" t="s">
        <v>30</v>
      </c>
      <c r="D24" s="42" t="s">
        <v>31</v>
      </c>
      <c r="E24" s="42" t="s">
        <v>32</v>
      </c>
      <c r="F24" s="43" t="s">
        <v>33</v>
      </c>
      <c r="G24" s="40"/>
      <c r="H24" s="41" t="s">
        <v>29</v>
      </c>
      <c r="I24" s="42" t="s">
        <v>30</v>
      </c>
      <c r="J24" s="42" t="s">
        <v>31</v>
      </c>
      <c r="K24" s="42" t="s">
        <v>32</v>
      </c>
      <c r="L24" s="44" t="s">
        <v>33</v>
      </c>
      <c r="M24" s="45" t="s">
        <v>35</v>
      </c>
      <c r="N24" s="46" t="s">
        <v>34</v>
      </c>
      <c r="O24" s="47" t="s">
        <v>29</v>
      </c>
      <c r="P24" s="48" t="s">
        <v>30</v>
      </c>
      <c r="Q24" s="49" t="s">
        <v>31</v>
      </c>
      <c r="R24" s="49" t="s">
        <v>32</v>
      </c>
      <c r="S24" s="50" t="s">
        <v>33</v>
      </c>
    </row>
    <row r="25" spans="1:20" ht="15.75" customHeight="1" x14ac:dyDescent="0.3">
      <c r="A25" s="8" t="s">
        <v>39</v>
      </c>
      <c r="B25" s="51"/>
      <c r="C25" s="52"/>
      <c r="D25" s="52"/>
      <c r="E25" s="52"/>
      <c r="F25" s="35"/>
      <c r="G25" s="8" t="s">
        <v>39</v>
      </c>
      <c r="H25" s="51"/>
      <c r="I25" s="52"/>
      <c r="J25" s="52"/>
      <c r="K25" s="52"/>
      <c r="L25" s="53"/>
      <c r="M25" s="52"/>
      <c r="N25" s="53"/>
      <c r="O25" s="36"/>
      <c r="P25" s="51"/>
      <c r="Q25" s="52"/>
      <c r="R25" s="52"/>
      <c r="S25" s="35"/>
    </row>
    <row r="26" spans="1:20" ht="15.75" customHeight="1" x14ac:dyDescent="0.3">
      <c r="A26" s="8" t="s">
        <v>40</v>
      </c>
      <c r="B26" s="5"/>
      <c r="C26" s="6"/>
      <c r="D26" s="6"/>
      <c r="E26" s="6"/>
      <c r="F26" s="7"/>
      <c r="G26" s="8" t="s">
        <v>40</v>
      </c>
      <c r="H26" s="5"/>
      <c r="I26" s="6"/>
      <c r="J26" s="6"/>
      <c r="K26" s="6"/>
      <c r="L26" s="54"/>
      <c r="M26" s="6"/>
      <c r="N26" s="54"/>
      <c r="O26" s="8"/>
      <c r="P26" s="5"/>
      <c r="Q26" s="6"/>
      <c r="R26" s="6"/>
      <c r="S26" s="7"/>
    </row>
    <row r="27" spans="1:20" ht="15.75" customHeight="1" thickBot="1" x14ac:dyDescent="0.35">
      <c r="A27" s="33" t="s">
        <v>41</v>
      </c>
      <c r="B27" s="55"/>
      <c r="C27" s="19"/>
      <c r="D27" s="19"/>
      <c r="E27" s="19"/>
      <c r="F27" s="20"/>
      <c r="G27" s="56" t="s">
        <v>41</v>
      </c>
      <c r="H27" s="55"/>
      <c r="I27" s="19"/>
      <c r="J27" s="19"/>
      <c r="K27" s="19"/>
      <c r="L27" s="57"/>
      <c r="M27" s="19"/>
      <c r="N27" s="57"/>
      <c r="O27" s="56"/>
      <c r="P27" s="55"/>
      <c r="Q27" s="19"/>
      <c r="R27" s="19"/>
      <c r="S27" s="20"/>
    </row>
    <row r="28" spans="1:20" ht="15.75" customHeight="1" thickBot="1" x14ac:dyDescent="0.35">
      <c r="A28" s="58" t="s">
        <v>24</v>
      </c>
      <c r="B28" s="59">
        <f>SUM(B25:B27)</f>
        <v>0</v>
      </c>
      <c r="C28" s="59">
        <f>SUM(C25:C27)</f>
        <v>0</v>
      </c>
      <c r="D28" s="59">
        <f>SUM(D25:D27)</f>
        <v>0</v>
      </c>
      <c r="E28" s="59">
        <f>SUM(E25:E27)</f>
        <v>0</v>
      </c>
      <c r="F28" s="59">
        <f>SUM(F25:F27)</f>
        <v>0</v>
      </c>
      <c r="G28" s="60"/>
      <c r="H28" s="60">
        <f>SUM(H25:H27)</f>
        <v>0</v>
      </c>
      <c r="I28" s="60">
        <f t="shared" ref="I28:S28" si="2">SUM(I25:I27)</f>
        <v>0</v>
      </c>
      <c r="J28" s="60">
        <f t="shared" si="2"/>
        <v>0</v>
      </c>
      <c r="K28" s="60">
        <f t="shared" si="2"/>
        <v>0</v>
      </c>
      <c r="L28" s="60">
        <f t="shared" si="2"/>
        <v>0</v>
      </c>
      <c r="M28" s="60">
        <f t="shared" si="2"/>
        <v>0</v>
      </c>
      <c r="N28" s="60">
        <f t="shared" si="2"/>
        <v>0</v>
      </c>
      <c r="O28" s="60">
        <f t="shared" si="2"/>
        <v>0</v>
      </c>
      <c r="P28" s="60">
        <f t="shared" si="2"/>
        <v>0</v>
      </c>
      <c r="Q28" s="60">
        <f t="shared" si="2"/>
        <v>0</v>
      </c>
      <c r="R28" s="60">
        <f t="shared" si="2"/>
        <v>0</v>
      </c>
      <c r="S28" s="60">
        <f t="shared" si="2"/>
        <v>0</v>
      </c>
    </row>
  </sheetData>
  <mergeCells count="30">
    <mergeCell ref="B22:H22"/>
    <mergeCell ref="J22:R22"/>
    <mergeCell ref="A23:F23"/>
    <mergeCell ref="G23:N23"/>
    <mergeCell ref="O23:S23"/>
    <mergeCell ref="B14:Q14"/>
    <mergeCell ref="A15:A16"/>
    <mergeCell ref="B15:C15"/>
    <mergeCell ref="D15:E15"/>
    <mergeCell ref="F15:G15"/>
    <mergeCell ref="H15:I15"/>
    <mergeCell ref="J15:K15"/>
    <mergeCell ref="L15:M15"/>
    <mergeCell ref="N15:O15"/>
    <mergeCell ref="P15:Q15"/>
    <mergeCell ref="D2:M2"/>
    <mergeCell ref="H3:I3"/>
    <mergeCell ref="L3:M3"/>
    <mergeCell ref="N7:O7"/>
    <mergeCell ref="N5:O5"/>
    <mergeCell ref="N6:O6"/>
    <mergeCell ref="D3:E3"/>
    <mergeCell ref="F3:G3"/>
    <mergeCell ref="B12:C12"/>
    <mergeCell ref="D12:E13"/>
    <mergeCell ref="B13:C13"/>
    <mergeCell ref="N8:O8"/>
    <mergeCell ref="N9:O9"/>
    <mergeCell ref="N10:O10"/>
    <mergeCell ref="N11:O1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workbookViewId="0">
      <selection activeCell="M6" sqref="M6"/>
    </sheetView>
  </sheetViews>
  <sheetFormatPr defaultRowHeight="14.4" x14ac:dyDescent="0.3"/>
  <cols>
    <col min="1" max="1" width="25.44140625" customWidth="1"/>
    <col min="2" max="2" width="11.77734375" customWidth="1"/>
    <col min="3" max="3" width="11.5546875" customWidth="1"/>
    <col min="4" max="4" width="10.5546875" customWidth="1"/>
    <col min="5" max="6" width="10.21875" customWidth="1"/>
    <col min="7" max="7" width="9.77734375" customWidth="1"/>
    <col min="10" max="10" width="10" customWidth="1"/>
    <col min="11" max="11" width="9.77734375" customWidth="1"/>
  </cols>
  <sheetData>
    <row r="1" spans="1:18" ht="15.75" customHeight="1" thickBot="1" x14ac:dyDescent="0.35">
      <c r="B1" s="71" t="s">
        <v>47</v>
      </c>
      <c r="C1" s="64" t="s">
        <v>46</v>
      </c>
      <c r="D1">
        <f>B2-2000</f>
        <v>-2000</v>
      </c>
    </row>
    <row r="2" spans="1:18" ht="15.75" customHeight="1" thickBot="1" x14ac:dyDescent="0.4">
      <c r="A2" s="1" t="s">
        <v>0</v>
      </c>
      <c r="B2" s="68"/>
      <c r="C2" s="65">
        <v>647</v>
      </c>
      <c r="D2" s="136" t="s">
        <v>1</v>
      </c>
      <c r="E2" s="136"/>
      <c r="F2" s="136"/>
      <c r="G2" s="136"/>
      <c r="H2" s="136"/>
      <c r="I2" s="136"/>
      <c r="J2" s="136"/>
      <c r="K2" s="136"/>
      <c r="L2" s="136"/>
      <c r="M2" s="137"/>
    </row>
    <row r="3" spans="1:18" ht="20.25" customHeight="1" x14ac:dyDescent="0.35">
      <c r="A3" s="1" t="s">
        <v>2</v>
      </c>
      <c r="B3" s="69">
        <v>1973</v>
      </c>
      <c r="C3" s="66">
        <v>2914</v>
      </c>
      <c r="D3" s="134" t="s">
        <v>74</v>
      </c>
      <c r="E3" s="145"/>
      <c r="F3" s="146" t="s">
        <v>75</v>
      </c>
      <c r="G3" s="135"/>
      <c r="H3" s="138" t="s">
        <v>3</v>
      </c>
      <c r="I3" s="139"/>
      <c r="J3" s="2" t="s">
        <v>4</v>
      </c>
      <c r="K3" s="3"/>
      <c r="L3" s="138" t="s">
        <v>66</v>
      </c>
      <c r="M3" s="139"/>
      <c r="P3" t="e">
        <f>C2+#REF!+#REF!+#REF!+#REF!+#REF!+1750</f>
        <v>#REF!</v>
      </c>
    </row>
    <row r="4" spans="1:18" ht="15.75" customHeight="1" x14ac:dyDescent="0.35">
      <c r="A4" s="1" t="s">
        <v>5</v>
      </c>
      <c r="B4" s="69"/>
      <c r="C4" s="66"/>
      <c r="D4" s="4" t="s">
        <v>12</v>
      </c>
      <c r="E4" s="5" t="s">
        <v>76</v>
      </c>
      <c r="F4" s="6" t="s">
        <v>77</v>
      </c>
      <c r="G4" s="7" t="s">
        <v>78</v>
      </c>
      <c r="H4" s="4" t="s">
        <v>7</v>
      </c>
      <c r="I4" s="7" t="s">
        <v>8</v>
      </c>
      <c r="J4" s="8" t="s">
        <v>9</v>
      </c>
      <c r="K4" s="9" t="s">
        <v>10</v>
      </c>
      <c r="L4" s="4" t="s">
        <v>11</v>
      </c>
      <c r="M4" s="7" t="s">
        <v>12</v>
      </c>
    </row>
    <row r="5" spans="1:18" ht="15.75" customHeight="1" x14ac:dyDescent="0.35">
      <c r="A5" s="1" t="s">
        <v>13</v>
      </c>
      <c r="B5" s="69"/>
      <c r="C5" s="66"/>
      <c r="D5" s="10">
        <v>36109</v>
      </c>
      <c r="E5" s="11">
        <v>99406</v>
      </c>
      <c r="F5" s="12"/>
      <c r="G5" s="13"/>
      <c r="H5" s="10">
        <v>287869</v>
      </c>
      <c r="I5" s="13">
        <v>64749</v>
      </c>
      <c r="J5" s="14">
        <v>8174.6</v>
      </c>
      <c r="K5" s="15">
        <v>128134</v>
      </c>
      <c r="L5" s="10">
        <v>1170</v>
      </c>
      <c r="M5" s="16">
        <v>2138833</v>
      </c>
      <c r="N5" s="142">
        <v>8</v>
      </c>
      <c r="O5" s="142"/>
      <c r="P5" s="72"/>
    </row>
    <row r="6" spans="1:18" ht="15.75" customHeight="1" x14ac:dyDescent="0.35">
      <c r="A6" s="1" t="s">
        <v>14</v>
      </c>
      <c r="B6" s="69"/>
      <c r="C6" s="66"/>
      <c r="D6" s="10">
        <f>'07'!D5</f>
        <v>36056</v>
      </c>
      <c r="E6" s="11">
        <f>'07'!E5</f>
        <v>99274</v>
      </c>
      <c r="F6" s="12">
        <f>'07'!F5</f>
        <v>0</v>
      </c>
      <c r="G6" s="13">
        <f>'07'!G5</f>
        <v>0</v>
      </c>
      <c r="H6" s="10">
        <f>'07'!H5</f>
        <v>287740</v>
      </c>
      <c r="I6" s="13">
        <f>'07'!I5</f>
        <v>64734</v>
      </c>
      <c r="J6" s="14">
        <f>'07'!J5</f>
        <v>8173.9</v>
      </c>
      <c r="K6" s="15">
        <f>'07'!K5</f>
        <v>128126</v>
      </c>
      <c r="L6" s="10">
        <f>'07'!L5</f>
        <v>1170</v>
      </c>
      <c r="M6" s="16">
        <f>'07'!M5</f>
        <v>2138833</v>
      </c>
      <c r="N6" s="143" t="s">
        <v>15</v>
      </c>
      <c r="O6" s="144"/>
      <c r="Q6">
        <v>10981</v>
      </c>
    </row>
    <row r="7" spans="1:18" ht="15.75" customHeight="1" x14ac:dyDescent="0.35">
      <c r="A7" s="1" t="s">
        <v>16</v>
      </c>
      <c r="B7" s="73">
        <f>B2-B4</f>
        <v>0</v>
      </c>
      <c r="C7" s="74">
        <f>C2-C4</f>
        <v>647</v>
      </c>
      <c r="D7" s="4">
        <f t="shared" ref="D7:M7" si="0">D5-D6</f>
        <v>53</v>
      </c>
      <c r="E7" s="75">
        <f t="shared" si="0"/>
        <v>132</v>
      </c>
      <c r="F7" s="6">
        <f t="shared" si="0"/>
        <v>0</v>
      </c>
      <c r="G7" s="6">
        <f t="shared" si="0"/>
        <v>0</v>
      </c>
      <c r="H7" s="6">
        <f t="shared" si="0"/>
        <v>129</v>
      </c>
      <c r="I7" s="6">
        <f t="shared" si="0"/>
        <v>15</v>
      </c>
      <c r="J7" s="6">
        <f t="shared" si="0"/>
        <v>0.7000000000007276</v>
      </c>
      <c r="K7" s="6">
        <f t="shared" si="0"/>
        <v>8</v>
      </c>
      <c r="L7" s="6">
        <f t="shared" si="0"/>
        <v>0</v>
      </c>
      <c r="M7" s="7">
        <f t="shared" si="0"/>
        <v>0</v>
      </c>
      <c r="N7" s="140" t="s">
        <v>17</v>
      </c>
      <c r="O7" s="141"/>
      <c r="Q7">
        <f>10600+502</f>
        <v>11102</v>
      </c>
    </row>
    <row r="8" spans="1:18" ht="15.75" customHeight="1" x14ac:dyDescent="0.35">
      <c r="A8" s="1" t="s">
        <v>18</v>
      </c>
      <c r="B8" s="69">
        <f>B3-B5</f>
        <v>1973</v>
      </c>
      <c r="C8" s="66">
        <f>C3-C5</f>
        <v>2914</v>
      </c>
      <c r="D8" s="4">
        <f>D7+E7</f>
        <v>185</v>
      </c>
      <c r="E8" s="76" t="s">
        <v>52</v>
      </c>
      <c r="F8" s="6"/>
      <c r="G8" s="6"/>
      <c r="H8" s="6">
        <f>C28</f>
        <v>0</v>
      </c>
      <c r="I8" s="6"/>
      <c r="J8" s="6"/>
      <c r="K8" s="6"/>
      <c r="L8" s="6"/>
      <c r="M8" s="7">
        <f>E28</f>
        <v>0</v>
      </c>
      <c r="N8" s="140" t="s">
        <v>19</v>
      </c>
      <c r="O8" s="141"/>
      <c r="Q8">
        <f>Q7-Q6</f>
        <v>121</v>
      </c>
    </row>
    <row r="9" spans="1:18" ht="15.75" customHeight="1" x14ac:dyDescent="0.35">
      <c r="A9" s="17" t="s">
        <v>20</v>
      </c>
      <c r="B9" s="69"/>
      <c r="C9" s="66"/>
      <c r="D9" s="18">
        <f>C9+B9</f>
        <v>0</v>
      </c>
      <c r="E9" s="76"/>
      <c r="F9" s="19"/>
      <c r="G9" s="19"/>
      <c r="H9" s="19">
        <f>I28+P28</f>
        <v>0</v>
      </c>
      <c r="I9" s="19"/>
      <c r="J9" s="19"/>
      <c r="K9" s="19"/>
      <c r="L9" s="19"/>
      <c r="M9" s="20">
        <f>K28+R28</f>
        <v>0</v>
      </c>
      <c r="N9" s="150" t="s">
        <v>21</v>
      </c>
      <c r="O9" s="151"/>
    </row>
    <row r="10" spans="1:18" ht="15.75" customHeight="1" thickBot="1" x14ac:dyDescent="0.4">
      <c r="A10" s="21" t="s">
        <v>22</v>
      </c>
      <c r="B10" s="69">
        <v>3</v>
      </c>
      <c r="C10" s="66">
        <v>36</v>
      </c>
      <c r="D10" s="78">
        <f>B28-D8</f>
        <v>-185</v>
      </c>
      <c r="E10" s="77"/>
      <c r="F10" s="22"/>
      <c r="G10" s="22"/>
      <c r="H10" s="78">
        <f>(H9+H8)-H7</f>
        <v>-129</v>
      </c>
      <c r="I10" s="22"/>
      <c r="J10" s="22"/>
      <c r="K10" s="22"/>
      <c r="L10" s="22"/>
      <c r="M10" s="22">
        <f>(M9+M8)-M7</f>
        <v>0</v>
      </c>
      <c r="N10" s="152" t="s">
        <v>23</v>
      </c>
      <c r="O10" s="152"/>
      <c r="Q10">
        <f>7000+600+900+650</f>
        <v>9150</v>
      </c>
    </row>
    <row r="11" spans="1:18" ht="15.75" customHeight="1" thickBot="1" x14ac:dyDescent="0.4">
      <c r="A11" s="23" t="s">
        <v>24</v>
      </c>
      <c r="B11" s="70">
        <f>B7+B8</f>
        <v>1973</v>
      </c>
      <c r="C11" s="67">
        <f>C7+C8</f>
        <v>3561</v>
      </c>
      <c r="D11" s="24">
        <f>C10+B10</f>
        <v>39</v>
      </c>
      <c r="E11" s="25"/>
      <c r="F11" s="25"/>
      <c r="G11" s="25"/>
      <c r="H11" s="25"/>
      <c r="I11" s="25"/>
      <c r="J11" s="25"/>
      <c r="K11" s="25"/>
      <c r="L11" s="25"/>
      <c r="M11" s="26">
        <f>B22</f>
        <v>0</v>
      </c>
      <c r="N11" s="142" t="s">
        <v>25</v>
      </c>
      <c r="O11" s="142"/>
    </row>
    <row r="12" spans="1:18" ht="15.75" customHeight="1" thickBot="1" x14ac:dyDescent="0.4">
      <c r="A12" s="27" t="s">
        <v>48</v>
      </c>
      <c r="B12" s="147">
        <f>B7+C7</f>
        <v>647</v>
      </c>
      <c r="C12" s="147"/>
      <c r="D12" s="148">
        <f>B12+B13</f>
        <v>5534</v>
      </c>
      <c r="E12" s="148"/>
      <c r="I12">
        <f>D12-M11-B6</f>
        <v>5534</v>
      </c>
    </row>
    <row r="13" spans="1:18" ht="15.75" customHeight="1" thickBot="1" x14ac:dyDescent="0.4">
      <c r="A13" s="27" t="s">
        <v>49</v>
      </c>
      <c r="B13" s="147">
        <f>B8+C8</f>
        <v>4887</v>
      </c>
      <c r="C13" s="147"/>
      <c r="D13" s="149"/>
      <c r="E13" s="149"/>
    </row>
    <row r="14" spans="1:18" ht="15.75" customHeight="1" thickBot="1" x14ac:dyDescent="0.35">
      <c r="A14" s="29">
        <v>43647</v>
      </c>
      <c r="B14" s="129" t="s">
        <v>26</v>
      </c>
      <c r="C14" s="130"/>
      <c r="D14" s="130"/>
      <c r="E14" s="130"/>
      <c r="F14" s="130"/>
      <c r="G14" s="130"/>
      <c r="H14" s="130"/>
      <c r="I14" s="130"/>
      <c r="J14" s="130"/>
      <c r="K14" s="130"/>
      <c r="L14" s="130"/>
      <c r="M14" s="130"/>
      <c r="N14" s="130"/>
      <c r="O14" s="130"/>
      <c r="P14" s="130"/>
      <c r="Q14" s="131"/>
      <c r="R14" s="30"/>
    </row>
    <row r="15" spans="1:18" ht="15.75" customHeight="1" x14ac:dyDescent="0.3">
      <c r="A15" s="132" t="s">
        <v>27</v>
      </c>
      <c r="B15" s="134" t="s">
        <v>28</v>
      </c>
      <c r="C15" s="135"/>
      <c r="D15" s="134" t="s">
        <v>29</v>
      </c>
      <c r="E15" s="135"/>
      <c r="F15" s="134" t="s">
        <v>30</v>
      </c>
      <c r="G15" s="135"/>
      <c r="H15" s="134" t="s">
        <v>31</v>
      </c>
      <c r="I15" s="135"/>
      <c r="J15" s="134" t="s">
        <v>32</v>
      </c>
      <c r="K15" s="135"/>
      <c r="L15" s="134" t="s">
        <v>33</v>
      </c>
      <c r="M15" s="135"/>
      <c r="N15" s="134" t="s">
        <v>34</v>
      </c>
      <c r="O15" s="135"/>
      <c r="P15" s="134" t="s">
        <v>35</v>
      </c>
      <c r="Q15" s="135"/>
      <c r="R15" s="2" t="s">
        <v>36</v>
      </c>
    </row>
    <row r="16" spans="1:18" ht="15.75" customHeight="1" thickBot="1" x14ac:dyDescent="0.35">
      <c r="A16" s="133"/>
      <c r="B16" s="31" t="s">
        <v>0</v>
      </c>
      <c r="C16" s="32" t="s">
        <v>37</v>
      </c>
      <c r="D16" s="31" t="s">
        <v>0</v>
      </c>
      <c r="E16" s="32" t="s">
        <v>37</v>
      </c>
      <c r="F16" s="31" t="s">
        <v>0</v>
      </c>
      <c r="G16" s="32" t="s">
        <v>37</v>
      </c>
      <c r="H16" s="31" t="s">
        <v>38</v>
      </c>
      <c r="I16" s="32" t="s">
        <v>37</v>
      </c>
      <c r="J16" s="31" t="s">
        <v>38</v>
      </c>
      <c r="K16" s="32" t="s">
        <v>37</v>
      </c>
      <c r="L16" s="31" t="s">
        <v>38</v>
      </c>
      <c r="M16" s="32" t="s">
        <v>37</v>
      </c>
      <c r="N16" s="31" t="s">
        <v>38</v>
      </c>
      <c r="O16" s="32" t="s">
        <v>37</v>
      </c>
      <c r="P16" s="31" t="s">
        <v>38</v>
      </c>
      <c r="Q16" s="32" t="s">
        <v>37</v>
      </c>
      <c r="R16" s="33"/>
    </row>
    <row r="17" spans="1:20" ht="15.75" customHeight="1" x14ac:dyDescent="0.3">
      <c r="A17" s="9" t="s">
        <v>39</v>
      </c>
      <c r="B17" s="34"/>
      <c r="C17" s="35"/>
      <c r="D17" s="34"/>
      <c r="E17" s="35"/>
      <c r="F17" s="34"/>
      <c r="G17" s="35"/>
      <c r="H17" s="34"/>
      <c r="I17" s="35"/>
      <c r="J17" s="34"/>
      <c r="K17" s="35"/>
      <c r="L17" s="34"/>
      <c r="M17" s="35"/>
      <c r="N17" s="34"/>
      <c r="O17" s="35"/>
      <c r="P17" s="34"/>
      <c r="Q17" s="35"/>
      <c r="R17" s="36"/>
    </row>
    <row r="18" spans="1:20" ht="15.75" customHeight="1" x14ac:dyDescent="0.3">
      <c r="A18" s="9" t="s">
        <v>40</v>
      </c>
      <c r="B18" s="4"/>
      <c r="C18" s="7"/>
      <c r="D18" s="4"/>
      <c r="E18" s="7"/>
      <c r="F18" s="4"/>
      <c r="G18" s="7"/>
      <c r="H18" s="4"/>
      <c r="I18" s="7"/>
      <c r="J18" s="4"/>
      <c r="K18" s="7"/>
      <c r="L18" s="4"/>
      <c r="M18" s="7"/>
      <c r="N18" s="4"/>
      <c r="O18" s="7"/>
      <c r="P18" s="4"/>
      <c r="Q18" s="7"/>
      <c r="R18" s="8"/>
    </row>
    <row r="19" spans="1:20" ht="15.75" customHeight="1" x14ac:dyDescent="0.3">
      <c r="A19" s="9" t="s">
        <v>41</v>
      </c>
      <c r="B19" s="4"/>
      <c r="C19" s="7"/>
      <c r="D19" s="4"/>
      <c r="E19" s="7"/>
      <c r="F19" s="4"/>
      <c r="G19" s="7"/>
      <c r="H19" s="4"/>
      <c r="I19" s="7"/>
      <c r="J19" s="4"/>
      <c r="K19" s="7"/>
      <c r="L19" s="4"/>
      <c r="M19" s="7"/>
      <c r="N19" s="4"/>
      <c r="O19" s="7"/>
      <c r="P19" s="4"/>
      <c r="Q19" s="7"/>
      <c r="R19" s="8"/>
    </row>
    <row r="20" spans="1:20" ht="15.75" customHeight="1" x14ac:dyDescent="0.3">
      <c r="A20" s="9"/>
      <c r="B20" s="4"/>
      <c r="C20" s="7"/>
      <c r="D20" s="4"/>
      <c r="E20" s="7"/>
      <c r="F20" s="4"/>
      <c r="G20" s="7"/>
      <c r="H20" s="4"/>
      <c r="I20" s="7"/>
      <c r="J20" s="4"/>
      <c r="K20" s="7"/>
      <c r="L20" s="4"/>
      <c r="M20" s="7"/>
      <c r="N20" s="4"/>
      <c r="O20" s="7"/>
      <c r="P20" s="4"/>
      <c r="Q20" s="7"/>
      <c r="R20" s="8"/>
    </row>
    <row r="21" spans="1:20" ht="15.75" customHeight="1" thickBot="1" x14ac:dyDescent="0.35">
      <c r="A21" s="37" t="s">
        <v>24</v>
      </c>
      <c r="B21" s="18">
        <f>SUM(B17:B20)</f>
        <v>0</v>
      </c>
      <c r="C21" s="18">
        <f t="shared" ref="C21:R21" si="1">SUM(C17:C20)</f>
        <v>0</v>
      </c>
      <c r="D21" s="18">
        <f t="shared" si="1"/>
        <v>0</v>
      </c>
      <c r="E21" s="18">
        <f t="shared" si="1"/>
        <v>0</v>
      </c>
      <c r="F21" s="18">
        <f t="shared" si="1"/>
        <v>0</v>
      </c>
      <c r="G21" s="18">
        <f t="shared" si="1"/>
        <v>0</v>
      </c>
      <c r="H21" s="18">
        <f t="shared" si="1"/>
        <v>0</v>
      </c>
      <c r="I21" s="18">
        <f t="shared" si="1"/>
        <v>0</v>
      </c>
      <c r="J21" s="18">
        <f t="shared" si="1"/>
        <v>0</v>
      </c>
      <c r="K21" s="18">
        <f t="shared" si="1"/>
        <v>0</v>
      </c>
      <c r="L21" s="18">
        <f t="shared" si="1"/>
        <v>0</v>
      </c>
      <c r="M21" s="18">
        <f t="shared" si="1"/>
        <v>0</v>
      </c>
      <c r="N21" s="18">
        <f t="shared" si="1"/>
        <v>0</v>
      </c>
      <c r="O21" s="18">
        <f t="shared" si="1"/>
        <v>0</v>
      </c>
      <c r="P21" s="18">
        <f t="shared" si="1"/>
        <v>0</v>
      </c>
      <c r="Q21" s="18">
        <f t="shared" si="1"/>
        <v>0</v>
      </c>
      <c r="R21" s="18">
        <f t="shared" si="1"/>
        <v>0</v>
      </c>
    </row>
    <row r="22" spans="1:20" ht="15.75" customHeight="1" thickBot="1" x14ac:dyDescent="0.35">
      <c r="A22" s="38" t="s">
        <v>42</v>
      </c>
      <c r="B22" s="121">
        <f>SUM(B21+D21+F21+H21+J21+L21+N21+P21)+R21</f>
        <v>0</v>
      </c>
      <c r="C22" s="122"/>
      <c r="D22" s="122"/>
      <c r="E22" s="122"/>
      <c r="F22" s="122"/>
      <c r="G22" s="122"/>
      <c r="H22" s="122"/>
      <c r="I22" s="39" t="s">
        <v>43</v>
      </c>
      <c r="J22" s="122">
        <f>C21+E21+G21+I21+K21+M21+O21+Q21</f>
        <v>0</v>
      </c>
      <c r="K22" s="122"/>
      <c r="L22" s="122"/>
      <c r="M22" s="122"/>
      <c r="N22" s="122"/>
      <c r="O22" s="122"/>
      <c r="P22" s="122"/>
      <c r="Q22" s="122"/>
      <c r="R22" s="123"/>
    </row>
    <row r="23" spans="1:20" ht="15.75" customHeight="1" thickBot="1" x14ac:dyDescent="0.35">
      <c r="A23" s="124" t="s">
        <v>6</v>
      </c>
      <c r="B23" s="125"/>
      <c r="C23" s="125"/>
      <c r="D23" s="125"/>
      <c r="E23" s="125"/>
      <c r="F23" s="126"/>
      <c r="G23" s="127" t="s">
        <v>44</v>
      </c>
      <c r="H23" s="128"/>
      <c r="I23" s="128"/>
      <c r="J23" s="128"/>
      <c r="K23" s="128"/>
      <c r="L23" s="128"/>
      <c r="M23" s="128"/>
      <c r="N23" s="128"/>
      <c r="O23" s="121" t="s">
        <v>45</v>
      </c>
      <c r="P23" s="122"/>
      <c r="Q23" s="122"/>
      <c r="R23" s="122"/>
      <c r="S23" s="123"/>
      <c r="T23" s="28"/>
    </row>
    <row r="24" spans="1:20" ht="15.75" customHeight="1" thickBot="1" x14ac:dyDescent="0.35">
      <c r="A24" s="40" t="s">
        <v>27</v>
      </c>
      <c r="B24" s="41" t="s">
        <v>29</v>
      </c>
      <c r="C24" s="42" t="s">
        <v>30</v>
      </c>
      <c r="D24" s="42" t="s">
        <v>31</v>
      </c>
      <c r="E24" s="42" t="s">
        <v>32</v>
      </c>
      <c r="F24" s="43" t="s">
        <v>33</v>
      </c>
      <c r="G24" s="40"/>
      <c r="H24" s="41" t="s">
        <v>29</v>
      </c>
      <c r="I24" s="42" t="s">
        <v>30</v>
      </c>
      <c r="J24" s="42" t="s">
        <v>31</v>
      </c>
      <c r="K24" s="42" t="s">
        <v>32</v>
      </c>
      <c r="L24" s="44" t="s">
        <v>33</v>
      </c>
      <c r="M24" s="45" t="s">
        <v>35</v>
      </c>
      <c r="N24" s="46" t="s">
        <v>34</v>
      </c>
      <c r="O24" s="47" t="s">
        <v>29</v>
      </c>
      <c r="P24" s="48" t="s">
        <v>30</v>
      </c>
      <c r="Q24" s="49" t="s">
        <v>31</v>
      </c>
      <c r="R24" s="49" t="s">
        <v>32</v>
      </c>
      <c r="S24" s="50" t="s">
        <v>33</v>
      </c>
    </row>
    <row r="25" spans="1:20" ht="15.75" customHeight="1" x14ac:dyDescent="0.3">
      <c r="A25" s="8" t="s">
        <v>39</v>
      </c>
      <c r="B25" s="51"/>
      <c r="C25" s="52"/>
      <c r="D25" s="52"/>
      <c r="E25" s="52"/>
      <c r="F25" s="35"/>
      <c r="G25" s="8" t="s">
        <v>39</v>
      </c>
      <c r="H25" s="51"/>
      <c r="I25" s="52"/>
      <c r="J25" s="52"/>
      <c r="K25" s="52"/>
      <c r="L25" s="53"/>
      <c r="M25" s="52"/>
      <c r="N25" s="53"/>
      <c r="O25" s="36"/>
      <c r="P25" s="51"/>
      <c r="Q25" s="52"/>
      <c r="R25" s="52"/>
      <c r="S25" s="35"/>
    </row>
    <row r="26" spans="1:20" ht="15.75" customHeight="1" x14ac:dyDescent="0.3">
      <c r="A26" s="8" t="s">
        <v>40</v>
      </c>
      <c r="B26" s="5"/>
      <c r="C26" s="6"/>
      <c r="D26" s="6"/>
      <c r="E26" s="6"/>
      <c r="F26" s="7"/>
      <c r="G26" s="8" t="s">
        <v>40</v>
      </c>
      <c r="H26" s="5"/>
      <c r="I26" s="6"/>
      <c r="J26" s="6"/>
      <c r="K26" s="6"/>
      <c r="L26" s="54"/>
      <c r="M26" s="6"/>
      <c r="N26" s="54"/>
      <c r="O26" s="8"/>
      <c r="P26" s="5"/>
      <c r="Q26" s="6"/>
      <c r="R26" s="6"/>
      <c r="S26" s="7"/>
    </row>
    <row r="27" spans="1:20" ht="15.75" customHeight="1" thickBot="1" x14ac:dyDescent="0.35">
      <c r="A27" s="33" t="s">
        <v>41</v>
      </c>
      <c r="B27" s="55"/>
      <c r="C27" s="19"/>
      <c r="D27" s="19"/>
      <c r="E27" s="19"/>
      <c r="F27" s="20"/>
      <c r="G27" s="56" t="s">
        <v>41</v>
      </c>
      <c r="H27" s="55"/>
      <c r="I27" s="19"/>
      <c r="J27" s="19"/>
      <c r="K27" s="19"/>
      <c r="L27" s="57"/>
      <c r="M27" s="19"/>
      <c r="N27" s="57"/>
      <c r="O27" s="56"/>
      <c r="P27" s="55"/>
      <c r="Q27" s="19"/>
      <c r="R27" s="19"/>
      <c r="S27" s="20"/>
    </row>
    <row r="28" spans="1:20" ht="15.75" customHeight="1" thickBot="1" x14ac:dyDescent="0.35">
      <c r="A28" s="58" t="s">
        <v>24</v>
      </c>
      <c r="B28" s="59">
        <f>SUM(B25:B27)</f>
        <v>0</v>
      </c>
      <c r="C28" s="59">
        <f>SUM(C25:C27)</f>
        <v>0</v>
      </c>
      <c r="D28" s="59">
        <f>SUM(D25:D27)</f>
        <v>0</v>
      </c>
      <c r="E28" s="59">
        <f>SUM(E25:E27)</f>
        <v>0</v>
      </c>
      <c r="F28" s="59">
        <f>SUM(F25:F27)</f>
        <v>0</v>
      </c>
      <c r="G28" s="60"/>
      <c r="H28" s="60">
        <f>SUM(H25:H27)</f>
        <v>0</v>
      </c>
      <c r="I28" s="60">
        <f t="shared" ref="I28:S28" si="2">SUM(I25:I27)</f>
        <v>0</v>
      </c>
      <c r="J28" s="60">
        <f t="shared" si="2"/>
        <v>0</v>
      </c>
      <c r="K28" s="60">
        <f t="shared" si="2"/>
        <v>0</v>
      </c>
      <c r="L28" s="60">
        <f t="shared" si="2"/>
        <v>0</v>
      </c>
      <c r="M28" s="60">
        <f t="shared" si="2"/>
        <v>0</v>
      </c>
      <c r="N28" s="60">
        <f t="shared" si="2"/>
        <v>0</v>
      </c>
      <c r="O28" s="60">
        <f t="shared" si="2"/>
        <v>0</v>
      </c>
      <c r="P28" s="60">
        <f t="shared" si="2"/>
        <v>0</v>
      </c>
      <c r="Q28" s="60">
        <f t="shared" si="2"/>
        <v>0</v>
      </c>
      <c r="R28" s="60">
        <f t="shared" si="2"/>
        <v>0</v>
      </c>
      <c r="S28" s="60">
        <f t="shared" si="2"/>
        <v>0</v>
      </c>
    </row>
  </sheetData>
  <mergeCells count="30">
    <mergeCell ref="B22:H22"/>
    <mergeCell ref="J22:R22"/>
    <mergeCell ref="A23:F23"/>
    <mergeCell ref="G23:N23"/>
    <mergeCell ref="O23:S23"/>
    <mergeCell ref="B14:Q14"/>
    <mergeCell ref="A15:A16"/>
    <mergeCell ref="B15:C15"/>
    <mergeCell ref="D15:E15"/>
    <mergeCell ref="F15:G15"/>
    <mergeCell ref="H15:I15"/>
    <mergeCell ref="J15:K15"/>
    <mergeCell ref="L15:M15"/>
    <mergeCell ref="N15:O15"/>
    <mergeCell ref="P15:Q15"/>
    <mergeCell ref="D2:M2"/>
    <mergeCell ref="H3:I3"/>
    <mergeCell ref="L3:M3"/>
    <mergeCell ref="N7:O7"/>
    <mergeCell ref="N5:O5"/>
    <mergeCell ref="N6:O6"/>
    <mergeCell ref="D3:E3"/>
    <mergeCell ref="F3:G3"/>
    <mergeCell ref="B12:C12"/>
    <mergeCell ref="D12:E13"/>
    <mergeCell ref="B13:C13"/>
    <mergeCell ref="N8:O8"/>
    <mergeCell ref="N9:O9"/>
    <mergeCell ref="N10:O10"/>
    <mergeCell ref="N11:O1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workbookViewId="0">
      <selection activeCell="M6" sqref="M6"/>
    </sheetView>
  </sheetViews>
  <sheetFormatPr defaultRowHeight="14.4" x14ac:dyDescent="0.3"/>
  <cols>
    <col min="1" max="1" width="25.44140625" customWidth="1"/>
    <col min="2" max="2" width="11.77734375" customWidth="1"/>
    <col min="3" max="3" width="11.5546875" customWidth="1"/>
    <col min="4" max="4" width="10.5546875" customWidth="1"/>
    <col min="5" max="6" width="10.21875" customWidth="1"/>
    <col min="7" max="7" width="9.77734375" customWidth="1"/>
    <col min="10" max="10" width="10" customWidth="1"/>
    <col min="11" max="11" width="9.77734375" customWidth="1"/>
  </cols>
  <sheetData>
    <row r="1" spans="1:18" ht="15.75" customHeight="1" thickBot="1" x14ac:dyDescent="0.35">
      <c r="B1" s="71" t="s">
        <v>47</v>
      </c>
      <c r="C1" s="64" t="s">
        <v>46</v>
      </c>
      <c r="D1">
        <f>B2-2000</f>
        <v>-2000</v>
      </c>
    </row>
    <row r="2" spans="1:18" ht="15.75" customHeight="1" thickBot="1" x14ac:dyDescent="0.4">
      <c r="A2" s="1" t="s">
        <v>0</v>
      </c>
      <c r="B2" s="68"/>
      <c r="C2" s="65">
        <v>8594</v>
      </c>
      <c r="D2" s="136" t="s">
        <v>1</v>
      </c>
      <c r="E2" s="136"/>
      <c r="F2" s="136"/>
      <c r="G2" s="136"/>
      <c r="H2" s="136"/>
      <c r="I2" s="136"/>
      <c r="J2" s="136"/>
      <c r="K2" s="136"/>
      <c r="L2" s="136"/>
      <c r="M2" s="137"/>
    </row>
    <row r="3" spans="1:18" ht="20.25" customHeight="1" x14ac:dyDescent="0.35">
      <c r="A3" s="1" t="s">
        <v>2</v>
      </c>
      <c r="B3" s="69">
        <v>4255</v>
      </c>
      <c r="C3" s="66">
        <v>2454</v>
      </c>
      <c r="D3" s="134" t="s">
        <v>74</v>
      </c>
      <c r="E3" s="145"/>
      <c r="F3" s="146" t="s">
        <v>75</v>
      </c>
      <c r="G3" s="135"/>
      <c r="H3" s="138" t="s">
        <v>3</v>
      </c>
      <c r="I3" s="139"/>
      <c r="J3" s="2" t="s">
        <v>4</v>
      </c>
      <c r="K3" s="3"/>
      <c r="L3" s="138" t="s">
        <v>66</v>
      </c>
      <c r="M3" s="139"/>
      <c r="P3" t="e">
        <f>C2+#REF!+#REF!+#REF!+#REF!+#REF!+1750</f>
        <v>#REF!</v>
      </c>
    </row>
    <row r="4" spans="1:18" ht="15.75" customHeight="1" x14ac:dyDescent="0.35">
      <c r="A4" s="1" t="s">
        <v>5</v>
      </c>
      <c r="B4" s="69"/>
      <c r="C4" s="66"/>
      <c r="D4" s="4" t="s">
        <v>12</v>
      </c>
      <c r="E4" s="5" t="s">
        <v>76</v>
      </c>
      <c r="F4" s="6" t="s">
        <v>77</v>
      </c>
      <c r="G4" s="7" t="s">
        <v>78</v>
      </c>
      <c r="H4" s="4" t="s">
        <v>7</v>
      </c>
      <c r="I4" s="7" t="s">
        <v>8</v>
      </c>
      <c r="J4" s="8" t="s">
        <v>9</v>
      </c>
      <c r="K4" s="9" t="s">
        <v>10</v>
      </c>
      <c r="L4" s="4" t="s">
        <v>11</v>
      </c>
      <c r="M4" s="7" t="s">
        <v>12</v>
      </c>
    </row>
    <row r="5" spans="1:18" ht="15.75" customHeight="1" x14ac:dyDescent="0.35">
      <c r="A5" s="1" t="s">
        <v>13</v>
      </c>
      <c r="B5" s="69"/>
      <c r="C5" s="66"/>
      <c r="D5" s="10">
        <v>36257</v>
      </c>
      <c r="E5" s="11">
        <v>100430</v>
      </c>
      <c r="F5" s="12"/>
      <c r="G5" s="13"/>
      <c r="H5" s="10">
        <v>288142</v>
      </c>
      <c r="I5" s="13">
        <v>64775</v>
      </c>
      <c r="J5" s="14">
        <v>8186.3</v>
      </c>
      <c r="K5" s="15">
        <v>128309</v>
      </c>
      <c r="L5" s="10">
        <v>1170</v>
      </c>
      <c r="M5" s="16">
        <v>2138833</v>
      </c>
      <c r="N5" s="142">
        <v>8</v>
      </c>
      <c r="O5" s="142"/>
      <c r="P5" s="72"/>
    </row>
    <row r="6" spans="1:18" ht="15.75" customHeight="1" x14ac:dyDescent="0.35">
      <c r="A6" s="1" t="s">
        <v>14</v>
      </c>
      <c r="B6" s="69"/>
      <c r="C6" s="66"/>
      <c r="D6" s="10">
        <f>'08'!D5</f>
        <v>36109</v>
      </c>
      <c r="E6" s="11">
        <f>'08'!E5</f>
        <v>99406</v>
      </c>
      <c r="F6" s="12">
        <f>'08'!F5</f>
        <v>0</v>
      </c>
      <c r="G6" s="13">
        <f>'08'!G5</f>
        <v>0</v>
      </c>
      <c r="H6" s="10">
        <f>'08'!H5</f>
        <v>287869</v>
      </c>
      <c r="I6" s="13">
        <f>'08'!I5</f>
        <v>64749</v>
      </c>
      <c r="J6" s="14">
        <f>'08'!J5</f>
        <v>8174.6</v>
      </c>
      <c r="K6" s="15">
        <f>'08'!K5</f>
        <v>128134</v>
      </c>
      <c r="L6" s="10">
        <f>'08'!L5</f>
        <v>1170</v>
      </c>
      <c r="M6" s="16"/>
      <c r="N6" s="143" t="s">
        <v>15</v>
      </c>
      <c r="O6" s="144"/>
      <c r="Q6">
        <v>10981</v>
      </c>
    </row>
    <row r="7" spans="1:18" ht="15.75" customHeight="1" x14ac:dyDescent="0.35">
      <c r="A7" s="1" t="s">
        <v>16</v>
      </c>
      <c r="B7" s="73">
        <f>B2-B4</f>
        <v>0</v>
      </c>
      <c r="C7" s="74">
        <f>C2-C4</f>
        <v>8594</v>
      </c>
      <c r="D7" s="4">
        <f t="shared" ref="D7:M7" si="0">D5-D6</f>
        <v>148</v>
      </c>
      <c r="E7" s="75">
        <f t="shared" si="0"/>
        <v>1024</v>
      </c>
      <c r="F7" s="6">
        <f t="shared" si="0"/>
        <v>0</v>
      </c>
      <c r="G7" s="6">
        <f t="shared" si="0"/>
        <v>0</v>
      </c>
      <c r="H7" s="6">
        <f t="shared" si="0"/>
        <v>273</v>
      </c>
      <c r="I7" s="6">
        <f t="shared" si="0"/>
        <v>26</v>
      </c>
      <c r="J7" s="6">
        <f t="shared" si="0"/>
        <v>11.699999999999818</v>
      </c>
      <c r="K7" s="6">
        <f t="shared" si="0"/>
        <v>175</v>
      </c>
      <c r="L7" s="6">
        <f t="shared" si="0"/>
        <v>0</v>
      </c>
      <c r="M7" s="7">
        <f t="shared" si="0"/>
        <v>2138833</v>
      </c>
      <c r="N7" s="140" t="s">
        <v>17</v>
      </c>
      <c r="O7" s="141"/>
      <c r="Q7">
        <f>10600+502</f>
        <v>11102</v>
      </c>
    </row>
    <row r="8" spans="1:18" ht="15.75" customHeight="1" x14ac:dyDescent="0.35">
      <c r="A8" s="1" t="s">
        <v>18</v>
      </c>
      <c r="B8" s="69">
        <f>B3-B5</f>
        <v>4255</v>
      </c>
      <c r="C8" s="66">
        <f>C3-C5</f>
        <v>2454</v>
      </c>
      <c r="D8" s="4">
        <f>D7+E7</f>
        <v>1172</v>
      </c>
      <c r="E8" s="76" t="s">
        <v>52</v>
      </c>
      <c r="F8" s="6"/>
      <c r="G8" s="6"/>
      <c r="H8" s="6">
        <f>C28</f>
        <v>0</v>
      </c>
      <c r="I8" s="6"/>
      <c r="J8" s="6"/>
      <c r="K8" s="6"/>
      <c r="L8" s="6"/>
      <c r="M8" s="7">
        <f>E28</f>
        <v>0</v>
      </c>
      <c r="N8" s="140" t="s">
        <v>19</v>
      </c>
      <c r="O8" s="141"/>
      <c r="Q8">
        <f>Q7-Q6</f>
        <v>121</v>
      </c>
    </row>
    <row r="9" spans="1:18" ht="15.75" customHeight="1" x14ac:dyDescent="0.35">
      <c r="A9" s="17" t="s">
        <v>20</v>
      </c>
      <c r="B9" s="69"/>
      <c r="C9" s="66"/>
      <c r="D9" s="18">
        <f>C9+B9</f>
        <v>0</v>
      </c>
      <c r="E9" s="76"/>
      <c r="F9" s="19"/>
      <c r="G9" s="19"/>
      <c r="H9" s="19">
        <f>I28+P28</f>
        <v>0</v>
      </c>
      <c r="I9" s="19"/>
      <c r="J9" s="19"/>
      <c r="K9" s="19"/>
      <c r="L9" s="19"/>
      <c r="M9" s="20">
        <f>K28+R28</f>
        <v>0</v>
      </c>
      <c r="N9" s="150" t="s">
        <v>21</v>
      </c>
      <c r="O9" s="151"/>
    </row>
    <row r="10" spans="1:18" ht="15.75" customHeight="1" thickBot="1" x14ac:dyDescent="0.4">
      <c r="A10" s="21" t="s">
        <v>22</v>
      </c>
      <c r="B10" s="69">
        <v>27</v>
      </c>
      <c r="C10" s="66">
        <v>58</v>
      </c>
      <c r="D10" s="78">
        <f>B28-D8</f>
        <v>-1172</v>
      </c>
      <c r="E10" s="77"/>
      <c r="F10" s="22"/>
      <c r="G10" s="22"/>
      <c r="H10" s="78">
        <f>(H9+H8)-H7</f>
        <v>-273</v>
      </c>
      <c r="I10" s="22"/>
      <c r="J10" s="22"/>
      <c r="K10" s="22"/>
      <c r="L10" s="22"/>
      <c r="M10" s="22">
        <f>(M9+M8)-M7</f>
        <v>-2138833</v>
      </c>
      <c r="N10" s="152" t="s">
        <v>23</v>
      </c>
      <c r="O10" s="152"/>
      <c r="Q10">
        <f>7000+600+900+650</f>
        <v>9150</v>
      </c>
    </row>
    <row r="11" spans="1:18" ht="15.75" customHeight="1" thickBot="1" x14ac:dyDescent="0.4">
      <c r="A11" s="23" t="s">
        <v>24</v>
      </c>
      <c r="B11" s="70">
        <f>B7+B8</f>
        <v>4255</v>
      </c>
      <c r="C11" s="67">
        <f>C7+C8</f>
        <v>11048</v>
      </c>
      <c r="D11" s="24">
        <f>C10+B10</f>
        <v>85</v>
      </c>
      <c r="E11" s="25"/>
      <c r="F11" s="25"/>
      <c r="G11" s="25"/>
      <c r="H11" s="25"/>
      <c r="I11" s="25"/>
      <c r="J11" s="25"/>
      <c r="K11" s="25"/>
      <c r="L11" s="25"/>
      <c r="M11" s="26">
        <f>B22</f>
        <v>0</v>
      </c>
      <c r="N11" s="142" t="s">
        <v>25</v>
      </c>
      <c r="O11" s="142"/>
    </row>
    <row r="12" spans="1:18" ht="15.75" customHeight="1" thickBot="1" x14ac:dyDescent="0.4">
      <c r="A12" s="27" t="s">
        <v>48</v>
      </c>
      <c r="B12" s="147">
        <f>B7+C7</f>
        <v>8594</v>
      </c>
      <c r="C12" s="147"/>
      <c r="D12" s="148">
        <f>B12+B13</f>
        <v>15303</v>
      </c>
      <c r="E12" s="148"/>
      <c r="I12">
        <f>D12-M11-B6</f>
        <v>15303</v>
      </c>
    </row>
    <row r="13" spans="1:18" ht="15.75" customHeight="1" thickBot="1" x14ac:dyDescent="0.4">
      <c r="A13" s="27" t="s">
        <v>49</v>
      </c>
      <c r="B13" s="147">
        <f>B8+C8</f>
        <v>6709</v>
      </c>
      <c r="C13" s="147"/>
      <c r="D13" s="149"/>
      <c r="E13" s="149"/>
    </row>
    <row r="14" spans="1:18" ht="15.75" customHeight="1" thickBot="1" x14ac:dyDescent="0.35">
      <c r="A14" s="29">
        <v>43647</v>
      </c>
      <c r="B14" s="129" t="s">
        <v>26</v>
      </c>
      <c r="C14" s="130"/>
      <c r="D14" s="130"/>
      <c r="E14" s="130"/>
      <c r="F14" s="130"/>
      <c r="G14" s="130"/>
      <c r="H14" s="130"/>
      <c r="I14" s="130"/>
      <c r="J14" s="130"/>
      <c r="K14" s="130"/>
      <c r="L14" s="130"/>
      <c r="M14" s="130"/>
      <c r="N14" s="130"/>
      <c r="O14" s="130"/>
      <c r="P14" s="130"/>
      <c r="Q14" s="131"/>
      <c r="R14" s="30"/>
    </row>
    <row r="15" spans="1:18" ht="15.75" customHeight="1" x14ac:dyDescent="0.3">
      <c r="A15" s="132" t="s">
        <v>27</v>
      </c>
      <c r="B15" s="134" t="s">
        <v>28</v>
      </c>
      <c r="C15" s="135"/>
      <c r="D15" s="134" t="s">
        <v>29</v>
      </c>
      <c r="E15" s="135"/>
      <c r="F15" s="134" t="s">
        <v>30</v>
      </c>
      <c r="G15" s="135"/>
      <c r="H15" s="134" t="s">
        <v>31</v>
      </c>
      <c r="I15" s="135"/>
      <c r="J15" s="134" t="s">
        <v>32</v>
      </c>
      <c r="K15" s="135"/>
      <c r="L15" s="134" t="s">
        <v>33</v>
      </c>
      <c r="M15" s="135"/>
      <c r="N15" s="134" t="s">
        <v>34</v>
      </c>
      <c r="O15" s="135"/>
      <c r="P15" s="134" t="s">
        <v>35</v>
      </c>
      <c r="Q15" s="135"/>
      <c r="R15" s="2" t="s">
        <v>36</v>
      </c>
    </row>
    <row r="16" spans="1:18" ht="15.75" customHeight="1" thickBot="1" x14ac:dyDescent="0.35">
      <c r="A16" s="133"/>
      <c r="B16" s="31" t="s">
        <v>0</v>
      </c>
      <c r="C16" s="32" t="s">
        <v>37</v>
      </c>
      <c r="D16" s="31" t="s">
        <v>0</v>
      </c>
      <c r="E16" s="32" t="s">
        <v>37</v>
      </c>
      <c r="F16" s="31" t="s">
        <v>0</v>
      </c>
      <c r="G16" s="32" t="s">
        <v>37</v>
      </c>
      <c r="H16" s="31" t="s">
        <v>38</v>
      </c>
      <c r="I16" s="32" t="s">
        <v>37</v>
      </c>
      <c r="J16" s="31" t="s">
        <v>38</v>
      </c>
      <c r="K16" s="32" t="s">
        <v>37</v>
      </c>
      <c r="L16" s="31" t="s">
        <v>38</v>
      </c>
      <c r="M16" s="32" t="s">
        <v>37</v>
      </c>
      <c r="N16" s="31" t="s">
        <v>38</v>
      </c>
      <c r="O16" s="32" t="s">
        <v>37</v>
      </c>
      <c r="P16" s="31" t="s">
        <v>38</v>
      </c>
      <c r="Q16" s="32" t="s">
        <v>37</v>
      </c>
      <c r="R16" s="33"/>
    </row>
    <row r="17" spans="1:20" ht="15.75" customHeight="1" x14ac:dyDescent="0.3">
      <c r="A17" s="9" t="s">
        <v>39</v>
      </c>
      <c r="B17" s="34"/>
      <c r="C17" s="35"/>
      <c r="D17" s="34"/>
      <c r="E17" s="35"/>
      <c r="F17" s="34"/>
      <c r="G17" s="35"/>
      <c r="H17" s="34"/>
      <c r="I17" s="35"/>
      <c r="J17" s="34"/>
      <c r="K17" s="35"/>
      <c r="L17" s="34"/>
      <c r="M17" s="35"/>
      <c r="N17" s="34"/>
      <c r="O17" s="35"/>
      <c r="P17" s="34"/>
      <c r="Q17" s="35"/>
      <c r="R17" s="36"/>
    </row>
    <row r="18" spans="1:20" ht="15.75" customHeight="1" x14ac:dyDescent="0.3">
      <c r="A18" s="9" t="s">
        <v>40</v>
      </c>
      <c r="B18" s="4"/>
      <c r="C18" s="7"/>
      <c r="D18" s="4"/>
      <c r="E18" s="7"/>
      <c r="F18" s="4"/>
      <c r="G18" s="7"/>
      <c r="H18" s="4"/>
      <c r="I18" s="7"/>
      <c r="J18" s="4"/>
      <c r="K18" s="7"/>
      <c r="L18" s="4"/>
      <c r="M18" s="7"/>
      <c r="N18" s="4"/>
      <c r="O18" s="7"/>
      <c r="P18" s="4"/>
      <c r="Q18" s="7"/>
      <c r="R18" s="8"/>
    </row>
    <row r="19" spans="1:20" ht="15.75" customHeight="1" x14ac:dyDescent="0.3">
      <c r="A19" s="9" t="s">
        <v>41</v>
      </c>
      <c r="B19" s="4"/>
      <c r="C19" s="7"/>
      <c r="D19" s="4"/>
      <c r="E19" s="7"/>
      <c r="F19" s="4"/>
      <c r="G19" s="7"/>
      <c r="H19" s="4"/>
      <c r="I19" s="7"/>
      <c r="J19" s="4"/>
      <c r="K19" s="7"/>
      <c r="L19" s="4"/>
      <c r="M19" s="7"/>
      <c r="N19" s="4"/>
      <c r="O19" s="7"/>
      <c r="P19" s="4"/>
      <c r="Q19" s="7"/>
      <c r="R19" s="8"/>
    </row>
    <row r="20" spans="1:20" ht="15.75" customHeight="1" x14ac:dyDescent="0.3">
      <c r="A20" s="9"/>
      <c r="B20" s="4"/>
      <c r="C20" s="7"/>
      <c r="D20" s="4"/>
      <c r="E20" s="7"/>
      <c r="F20" s="4"/>
      <c r="G20" s="7"/>
      <c r="H20" s="4"/>
      <c r="I20" s="7"/>
      <c r="J20" s="4"/>
      <c r="K20" s="7"/>
      <c r="L20" s="4"/>
      <c r="M20" s="7"/>
      <c r="N20" s="4"/>
      <c r="O20" s="7"/>
      <c r="P20" s="4"/>
      <c r="Q20" s="7"/>
      <c r="R20" s="8"/>
    </row>
    <row r="21" spans="1:20" ht="15.75" customHeight="1" thickBot="1" x14ac:dyDescent="0.35">
      <c r="A21" s="37" t="s">
        <v>24</v>
      </c>
      <c r="B21" s="18">
        <f>SUM(B17:B20)</f>
        <v>0</v>
      </c>
      <c r="C21" s="18">
        <f t="shared" ref="C21:R21" si="1">SUM(C17:C20)</f>
        <v>0</v>
      </c>
      <c r="D21" s="18">
        <f t="shared" si="1"/>
        <v>0</v>
      </c>
      <c r="E21" s="18">
        <f t="shared" si="1"/>
        <v>0</v>
      </c>
      <c r="F21" s="18">
        <f t="shared" si="1"/>
        <v>0</v>
      </c>
      <c r="G21" s="18">
        <f t="shared" si="1"/>
        <v>0</v>
      </c>
      <c r="H21" s="18">
        <f t="shared" si="1"/>
        <v>0</v>
      </c>
      <c r="I21" s="18">
        <f t="shared" si="1"/>
        <v>0</v>
      </c>
      <c r="J21" s="18">
        <f t="shared" si="1"/>
        <v>0</v>
      </c>
      <c r="K21" s="18">
        <f t="shared" si="1"/>
        <v>0</v>
      </c>
      <c r="L21" s="18">
        <f t="shared" si="1"/>
        <v>0</v>
      </c>
      <c r="M21" s="18">
        <f t="shared" si="1"/>
        <v>0</v>
      </c>
      <c r="N21" s="18">
        <f t="shared" si="1"/>
        <v>0</v>
      </c>
      <c r="O21" s="18">
        <f t="shared" si="1"/>
        <v>0</v>
      </c>
      <c r="P21" s="18">
        <f t="shared" si="1"/>
        <v>0</v>
      </c>
      <c r="Q21" s="18">
        <f t="shared" si="1"/>
        <v>0</v>
      </c>
      <c r="R21" s="18">
        <f t="shared" si="1"/>
        <v>0</v>
      </c>
    </row>
    <row r="22" spans="1:20" ht="15.75" customHeight="1" thickBot="1" x14ac:dyDescent="0.35">
      <c r="A22" s="38" t="s">
        <v>42</v>
      </c>
      <c r="B22" s="121">
        <f>SUM(B21+D21+F21+H21+J21+L21+N21+P21)+R21</f>
        <v>0</v>
      </c>
      <c r="C22" s="122"/>
      <c r="D22" s="122"/>
      <c r="E22" s="122"/>
      <c r="F22" s="122"/>
      <c r="G22" s="122"/>
      <c r="H22" s="122"/>
      <c r="I22" s="39" t="s">
        <v>43</v>
      </c>
      <c r="J22" s="122">
        <f>C21+E21+G21+I21+K21+M21+O21+Q21</f>
        <v>0</v>
      </c>
      <c r="K22" s="122"/>
      <c r="L22" s="122"/>
      <c r="M22" s="122"/>
      <c r="N22" s="122"/>
      <c r="O22" s="122"/>
      <c r="P22" s="122"/>
      <c r="Q22" s="122"/>
      <c r="R22" s="123"/>
    </row>
    <row r="23" spans="1:20" ht="15.75" customHeight="1" thickBot="1" x14ac:dyDescent="0.35">
      <c r="A23" s="124" t="s">
        <v>6</v>
      </c>
      <c r="B23" s="125"/>
      <c r="C23" s="125"/>
      <c r="D23" s="125"/>
      <c r="E23" s="125"/>
      <c r="F23" s="126"/>
      <c r="G23" s="127" t="s">
        <v>44</v>
      </c>
      <c r="H23" s="128"/>
      <c r="I23" s="128"/>
      <c r="J23" s="128"/>
      <c r="K23" s="128"/>
      <c r="L23" s="128"/>
      <c r="M23" s="128"/>
      <c r="N23" s="128"/>
      <c r="O23" s="121" t="s">
        <v>45</v>
      </c>
      <c r="P23" s="122"/>
      <c r="Q23" s="122"/>
      <c r="R23" s="122"/>
      <c r="S23" s="123"/>
      <c r="T23" s="28"/>
    </row>
    <row r="24" spans="1:20" ht="15.75" customHeight="1" thickBot="1" x14ac:dyDescent="0.35">
      <c r="A24" s="40" t="s">
        <v>27</v>
      </c>
      <c r="B24" s="41" t="s">
        <v>29</v>
      </c>
      <c r="C24" s="42" t="s">
        <v>30</v>
      </c>
      <c r="D24" s="42" t="s">
        <v>31</v>
      </c>
      <c r="E24" s="42" t="s">
        <v>32</v>
      </c>
      <c r="F24" s="43" t="s">
        <v>33</v>
      </c>
      <c r="G24" s="40"/>
      <c r="H24" s="41" t="s">
        <v>29</v>
      </c>
      <c r="I24" s="42" t="s">
        <v>30</v>
      </c>
      <c r="J24" s="42" t="s">
        <v>31</v>
      </c>
      <c r="K24" s="42" t="s">
        <v>32</v>
      </c>
      <c r="L24" s="44" t="s">
        <v>33</v>
      </c>
      <c r="M24" s="45" t="s">
        <v>35</v>
      </c>
      <c r="N24" s="46" t="s">
        <v>34</v>
      </c>
      <c r="O24" s="47" t="s">
        <v>29</v>
      </c>
      <c r="P24" s="48" t="s">
        <v>30</v>
      </c>
      <c r="Q24" s="49" t="s">
        <v>31</v>
      </c>
      <c r="R24" s="49" t="s">
        <v>32</v>
      </c>
      <c r="S24" s="50" t="s">
        <v>33</v>
      </c>
    </row>
    <row r="25" spans="1:20" ht="15.75" customHeight="1" x14ac:dyDescent="0.3">
      <c r="A25" s="8" t="s">
        <v>39</v>
      </c>
      <c r="B25" s="51"/>
      <c r="C25" s="52"/>
      <c r="D25" s="52"/>
      <c r="E25" s="52"/>
      <c r="F25" s="35"/>
      <c r="G25" s="8" t="s">
        <v>39</v>
      </c>
      <c r="H25" s="51"/>
      <c r="I25" s="52"/>
      <c r="J25" s="52"/>
      <c r="K25" s="52"/>
      <c r="L25" s="53"/>
      <c r="M25" s="52"/>
      <c r="N25" s="53"/>
      <c r="O25" s="36"/>
      <c r="P25" s="51"/>
      <c r="Q25" s="52"/>
      <c r="R25" s="52"/>
      <c r="S25" s="35"/>
    </row>
    <row r="26" spans="1:20" ht="15.75" customHeight="1" x14ac:dyDescent="0.3">
      <c r="A26" s="8" t="s">
        <v>40</v>
      </c>
      <c r="B26" s="5"/>
      <c r="C26" s="6"/>
      <c r="D26" s="6"/>
      <c r="E26" s="6"/>
      <c r="F26" s="7"/>
      <c r="G26" s="8" t="s">
        <v>40</v>
      </c>
      <c r="H26" s="5"/>
      <c r="I26" s="6"/>
      <c r="J26" s="6"/>
      <c r="K26" s="6"/>
      <c r="L26" s="54"/>
      <c r="M26" s="6"/>
      <c r="N26" s="54"/>
      <c r="O26" s="8"/>
      <c r="P26" s="5"/>
      <c r="Q26" s="6"/>
      <c r="R26" s="6"/>
      <c r="S26" s="7"/>
    </row>
    <row r="27" spans="1:20" ht="15.75" customHeight="1" thickBot="1" x14ac:dyDescent="0.35">
      <c r="A27" s="33" t="s">
        <v>41</v>
      </c>
      <c r="B27" s="55"/>
      <c r="C27" s="19"/>
      <c r="D27" s="19"/>
      <c r="E27" s="19"/>
      <c r="F27" s="20"/>
      <c r="G27" s="56" t="s">
        <v>41</v>
      </c>
      <c r="H27" s="55"/>
      <c r="I27" s="19"/>
      <c r="J27" s="19"/>
      <c r="K27" s="19"/>
      <c r="L27" s="57"/>
      <c r="M27" s="19"/>
      <c r="N27" s="57"/>
      <c r="O27" s="56"/>
      <c r="P27" s="55"/>
      <c r="Q27" s="19"/>
      <c r="R27" s="19"/>
      <c r="S27" s="20"/>
    </row>
    <row r="28" spans="1:20" ht="15.75" customHeight="1" thickBot="1" x14ac:dyDescent="0.35">
      <c r="A28" s="58" t="s">
        <v>24</v>
      </c>
      <c r="B28" s="59">
        <f>SUM(B25:B27)</f>
        <v>0</v>
      </c>
      <c r="C28" s="59">
        <f>SUM(C25:C27)</f>
        <v>0</v>
      </c>
      <c r="D28" s="59">
        <f>SUM(D25:D27)</f>
        <v>0</v>
      </c>
      <c r="E28" s="59">
        <f>SUM(E25:E27)</f>
        <v>0</v>
      </c>
      <c r="F28" s="59">
        <f>SUM(F25:F27)</f>
        <v>0</v>
      </c>
      <c r="G28" s="60"/>
      <c r="H28" s="60">
        <f>SUM(H25:H27)</f>
        <v>0</v>
      </c>
      <c r="I28" s="60">
        <f t="shared" ref="I28:S28" si="2">SUM(I25:I27)</f>
        <v>0</v>
      </c>
      <c r="J28" s="60">
        <f t="shared" si="2"/>
        <v>0</v>
      </c>
      <c r="K28" s="60">
        <f t="shared" si="2"/>
        <v>0</v>
      </c>
      <c r="L28" s="60">
        <f t="shared" si="2"/>
        <v>0</v>
      </c>
      <c r="M28" s="60">
        <f t="shared" si="2"/>
        <v>0</v>
      </c>
      <c r="N28" s="60">
        <f t="shared" si="2"/>
        <v>0</v>
      </c>
      <c r="O28" s="60">
        <f t="shared" si="2"/>
        <v>0</v>
      </c>
      <c r="P28" s="60">
        <f t="shared" si="2"/>
        <v>0</v>
      </c>
      <c r="Q28" s="60">
        <f t="shared" si="2"/>
        <v>0</v>
      </c>
      <c r="R28" s="60">
        <f t="shared" si="2"/>
        <v>0</v>
      </c>
      <c r="S28" s="60">
        <f t="shared" si="2"/>
        <v>0</v>
      </c>
    </row>
  </sheetData>
  <mergeCells count="30">
    <mergeCell ref="B12:C12"/>
    <mergeCell ref="D12:E13"/>
    <mergeCell ref="B13:C13"/>
    <mergeCell ref="N8:O8"/>
    <mergeCell ref="N9:O9"/>
    <mergeCell ref="N10:O10"/>
    <mergeCell ref="N11:O11"/>
    <mergeCell ref="D2:M2"/>
    <mergeCell ref="H3:I3"/>
    <mergeCell ref="L3:M3"/>
    <mergeCell ref="N7:O7"/>
    <mergeCell ref="N5:O5"/>
    <mergeCell ref="N6:O6"/>
    <mergeCell ref="D3:E3"/>
    <mergeCell ref="F3:G3"/>
    <mergeCell ref="B14:Q14"/>
    <mergeCell ref="A15:A16"/>
    <mergeCell ref="B15:C15"/>
    <mergeCell ref="D15:E15"/>
    <mergeCell ref="F15:G15"/>
    <mergeCell ref="H15:I15"/>
    <mergeCell ref="J15:K15"/>
    <mergeCell ref="L15:M15"/>
    <mergeCell ref="N15:O15"/>
    <mergeCell ref="P15:Q15"/>
    <mergeCell ref="B22:H22"/>
    <mergeCell ref="J22:R22"/>
    <mergeCell ref="A23:F23"/>
    <mergeCell ref="G23:N23"/>
    <mergeCell ref="O23:S23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workbookViewId="0">
      <selection activeCell="N5" sqref="N5:O5"/>
    </sheetView>
  </sheetViews>
  <sheetFormatPr defaultRowHeight="14.4" x14ac:dyDescent="0.3"/>
  <cols>
    <col min="1" max="1" width="25.44140625" customWidth="1"/>
    <col min="2" max="2" width="11.77734375" customWidth="1"/>
    <col min="3" max="3" width="11.5546875" customWidth="1"/>
    <col min="4" max="4" width="10.5546875" customWidth="1"/>
    <col min="5" max="6" width="10.21875" customWidth="1"/>
    <col min="7" max="7" width="9.77734375" customWidth="1"/>
    <col min="10" max="10" width="10" customWidth="1"/>
    <col min="11" max="11" width="9.77734375" customWidth="1"/>
  </cols>
  <sheetData>
    <row r="1" spans="1:18" ht="15.75" customHeight="1" thickBot="1" x14ac:dyDescent="0.35">
      <c r="B1" s="71" t="s">
        <v>47</v>
      </c>
      <c r="C1" s="64" t="s">
        <v>46</v>
      </c>
      <c r="D1">
        <f>B2-2000</f>
        <v>-1781</v>
      </c>
    </row>
    <row r="2" spans="1:18" ht="15.75" customHeight="1" thickBot="1" x14ac:dyDescent="0.4">
      <c r="A2" s="1" t="s">
        <v>0</v>
      </c>
      <c r="B2" s="68">
        <v>219</v>
      </c>
      <c r="C2" s="65">
        <v>1323</v>
      </c>
      <c r="D2" s="136" t="s">
        <v>1</v>
      </c>
      <c r="E2" s="136"/>
      <c r="F2" s="136"/>
      <c r="G2" s="136"/>
      <c r="H2" s="136"/>
      <c r="I2" s="136"/>
      <c r="J2" s="136"/>
      <c r="K2" s="136"/>
      <c r="L2" s="136"/>
      <c r="M2" s="137"/>
    </row>
    <row r="3" spans="1:18" ht="20.25" customHeight="1" x14ac:dyDescent="0.35">
      <c r="A3" s="1" t="s">
        <v>2</v>
      </c>
      <c r="B3" s="69">
        <v>892</v>
      </c>
      <c r="C3" s="66">
        <v>2758</v>
      </c>
      <c r="D3" s="134" t="s">
        <v>74</v>
      </c>
      <c r="E3" s="145"/>
      <c r="F3" s="146" t="s">
        <v>75</v>
      </c>
      <c r="G3" s="135"/>
      <c r="H3" s="138" t="s">
        <v>3</v>
      </c>
      <c r="I3" s="139"/>
      <c r="J3" s="2" t="s">
        <v>4</v>
      </c>
      <c r="K3" s="3"/>
      <c r="L3" s="138" t="s">
        <v>66</v>
      </c>
      <c r="M3" s="139"/>
      <c r="P3" t="e">
        <f>C2+#REF!+#REF!+#REF!+#REF!+#REF!+1750</f>
        <v>#REF!</v>
      </c>
    </row>
    <row r="4" spans="1:18" ht="15.75" customHeight="1" x14ac:dyDescent="0.35">
      <c r="A4" s="1" t="s">
        <v>5</v>
      </c>
      <c r="B4" s="69"/>
      <c r="C4" s="66"/>
      <c r="D4" s="4" t="s">
        <v>12</v>
      </c>
      <c r="E4" s="5" t="s">
        <v>76</v>
      </c>
      <c r="F4" s="6" t="s">
        <v>77</v>
      </c>
      <c r="G4" s="7" t="s">
        <v>78</v>
      </c>
      <c r="H4" s="4" t="s">
        <v>7</v>
      </c>
      <c r="I4" s="7" t="s">
        <v>8</v>
      </c>
      <c r="J4" s="8" t="s">
        <v>9</v>
      </c>
      <c r="K4" s="9" t="s">
        <v>10</v>
      </c>
      <c r="L4" s="4" t="s">
        <v>11</v>
      </c>
      <c r="M4" s="7" t="s">
        <v>12</v>
      </c>
    </row>
    <row r="5" spans="1:18" ht="15.75" customHeight="1" x14ac:dyDescent="0.35">
      <c r="A5" s="1" t="s">
        <v>13</v>
      </c>
      <c r="B5" s="69"/>
      <c r="C5" s="66"/>
      <c r="D5" s="10">
        <v>36338</v>
      </c>
      <c r="E5" s="11">
        <v>101454</v>
      </c>
      <c r="F5" s="12"/>
      <c r="G5" s="13"/>
      <c r="H5" s="10">
        <v>288599</v>
      </c>
      <c r="I5" s="13">
        <v>64802</v>
      </c>
      <c r="J5" s="14">
        <v>8198.2000000000007</v>
      </c>
      <c r="K5" s="15">
        <v>128509</v>
      </c>
      <c r="L5" s="10">
        <v>1171</v>
      </c>
      <c r="M5" s="16">
        <v>2138953</v>
      </c>
      <c r="N5" s="142">
        <v>8</v>
      </c>
      <c r="O5" s="142"/>
      <c r="P5" s="72"/>
    </row>
    <row r="6" spans="1:18" ht="15.75" customHeight="1" x14ac:dyDescent="0.35">
      <c r="A6" s="1" t="s">
        <v>14</v>
      </c>
      <c r="B6" s="69"/>
      <c r="C6" s="66"/>
      <c r="D6" s="10">
        <f>'09'!D5</f>
        <v>36257</v>
      </c>
      <c r="E6" s="11">
        <f>'09'!E5</f>
        <v>100430</v>
      </c>
      <c r="F6" s="12">
        <f>'09'!F5</f>
        <v>0</v>
      </c>
      <c r="G6" s="13">
        <f>'09'!G5</f>
        <v>0</v>
      </c>
      <c r="H6" s="10">
        <f>'09'!H5</f>
        <v>288142</v>
      </c>
      <c r="I6" s="13">
        <f>'09'!I5</f>
        <v>64775</v>
      </c>
      <c r="J6" s="14">
        <f>'09'!J5</f>
        <v>8186.3</v>
      </c>
      <c r="K6" s="15">
        <f>'09'!K5</f>
        <v>128309</v>
      </c>
      <c r="L6" s="10">
        <f>'09'!L5</f>
        <v>1170</v>
      </c>
      <c r="M6" s="16">
        <f>'09'!M5</f>
        <v>2138833</v>
      </c>
      <c r="N6" s="143" t="s">
        <v>15</v>
      </c>
      <c r="O6" s="144"/>
      <c r="Q6">
        <v>10981</v>
      </c>
    </row>
    <row r="7" spans="1:18" ht="15.75" customHeight="1" x14ac:dyDescent="0.35">
      <c r="A7" s="1" t="s">
        <v>16</v>
      </c>
      <c r="B7" s="73">
        <f>B2-B4</f>
        <v>219</v>
      </c>
      <c r="C7" s="74">
        <f>C2-C4</f>
        <v>1323</v>
      </c>
      <c r="D7" s="4">
        <f t="shared" ref="D7:M7" si="0">D5-D6</f>
        <v>81</v>
      </c>
      <c r="E7" s="75">
        <f t="shared" si="0"/>
        <v>1024</v>
      </c>
      <c r="F7" s="6">
        <f t="shared" si="0"/>
        <v>0</v>
      </c>
      <c r="G7" s="6">
        <f t="shared" si="0"/>
        <v>0</v>
      </c>
      <c r="H7" s="6">
        <f t="shared" si="0"/>
        <v>457</v>
      </c>
      <c r="I7" s="6">
        <f t="shared" si="0"/>
        <v>27</v>
      </c>
      <c r="J7" s="6">
        <f t="shared" si="0"/>
        <v>11.900000000000546</v>
      </c>
      <c r="K7" s="6">
        <f t="shared" si="0"/>
        <v>200</v>
      </c>
      <c r="L7" s="6">
        <f t="shared" si="0"/>
        <v>1</v>
      </c>
      <c r="M7" s="7">
        <f t="shared" si="0"/>
        <v>120</v>
      </c>
      <c r="N7" s="140" t="s">
        <v>17</v>
      </c>
      <c r="O7" s="141"/>
      <c r="Q7">
        <f>10600+502</f>
        <v>11102</v>
      </c>
    </row>
    <row r="8" spans="1:18" ht="15.75" customHeight="1" x14ac:dyDescent="0.35">
      <c r="A8" s="1" t="s">
        <v>18</v>
      </c>
      <c r="B8" s="69">
        <f>B3-B5</f>
        <v>892</v>
      </c>
      <c r="C8" s="66">
        <f>C3-C5</f>
        <v>2758</v>
      </c>
      <c r="D8" s="4">
        <f>D7+E7</f>
        <v>1105</v>
      </c>
      <c r="E8" s="76" t="s">
        <v>52</v>
      </c>
      <c r="F8" s="6"/>
      <c r="G8" s="6"/>
      <c r="H8" s="6">
        <f>C28</f>
        <v>0</v>
      </c>
      <c r="I8" s="6"/>
      <c r="J8" s="6"/>
      <c r="K8" s="6"/>
      <c r="L8" s="6"/>
      <c r="M8" s="7">
        <f>E28</f>
        <v>0</v>
      </c>
      <c r="N8" s="140" t="s">
        <v>19</v>
      </c>
      <c r="O8" s="141"/>
      <c r="Q8">
        <f>Q7-Q6</f>
        <v>121</v>
      </c>
    </row>
    <row r="9" spans="1:18" ht="15.75" customHeight="1" x14ac:dyDescent="0.35">
      <c r="A9" s="17" t="s">
        <v>20</v>
      </c>
      <c r="B9" s="69"/>
      <c r="C9" s="66"/>
      <c r="D9" s="18">
        <f>C9+B9</f>
        <v>0</v>
      </c>
      <c r="E9" s="76"/>
      <c r="F9" s="19"/>
      <c r="G9" s="19"/>
      <c r="H9" s="19">
        <f>I28+P28</f>
        <v>0</v>
      </c>
      <c r="I9" s="19"/>
      <c r="J9" s="19"/>
      <c r="K9" s="19"/>
      <c r="L9" s="19"/>
      <c r="M9" s="20">
        <f>K28+R28</f>
        <v>0</v>
      </c>
      <c r="N9" s="150" t="s">
        <v>21</v>
      </c>
      <c r="O9" s="151"/>
    </row>
    <row r="10" spans="1:18" ht="15.75" customHeight="1" thickBot="1" x14ac:dyDescent="0.4">
      <c r="A10" s="21" t="s">
        <v>22</v>
      </c>
      <c r="B10" s="69">
        <v>11</v>
      </c>
      <c r="C10" s="66">
        <v>47</v>
      </c>
      <c r="D10" s="78">
        <f>B28-D8</f>
        <v>-1105</v>
      </c>
      <c r="E10" s="77"/>
      <c r="F10" s="22"/>
      <c r="G10" s="22"/>
      <c r="H10" s="78">
        <f>(H9+H8)-H7</f>
        <v>-457</v>
      </c>
      <c r="I10" s="22"/>
      <c r="J10" s="22"/>
      <c r="K10" s="22"/>
      <c r="L10" s="22"/>
      <c r="M10" s="22">
        <f>(M9+M8)-M7</f>
        <v>-120</v>
      </c>
      <c r="N10" s="152" t="s">
        <v>23</v>
      </c>
      <c r="O10" s="152"/>
      <c r="Q10">
        <f>7000+600+900+650</f>
        <v>9150</v>
      </c>
    </row>
    <row r="11" spans="1:18" ht="15.75" customHeight="1" thickBot="1" x14ac:dyDescent="0.4">
      <c r="A11" s="23" t="s">
        <v>24</v>
      </c>
      <c r="B11" s="70">
        <f>B7+B8</f>
        <v>1111</v>
      </c>
      <c r="C11" s="67">
        <f>C7+C8</f>
        <v>4081</v>
      </c>
      <c r="D11" s="24">
        <f>C10+B10</f>
        <v>58</v>
      </c>
      <c r="E11" s="25"/>
      <c r="F11" s="25"/>
      <c r="G11" s="25"/>
      <c r="H11" s="25"/>
      <c r="I11" s="25"/>
      <c r="J11" s="25"/>
      <c r="K11" s="25"/>
      <c r="L11" s="25"/>
      <c r="M11" s="26">
        <f>B22</f>
        <v>0</v>
      </c>
      <c r="N11" s="142" t="s">
        <v>25</v>
      </c>
      <c r="O11" s="142"/>
    </row>
    <row r="12" spans="1:18" ht="15.75" customHeight="1" thickBot="1" x14ac:dyDescent="0.4">
      <c r="A12" s="27" t="s">
        <v>48</v>
      </c>
      <c r="B12" s="147">
        <f>B7+C7</f>
        <v>1542</v>
      </c>
      <c r="C12" s="147"/>
      <c r="D12" s="148">
        <f>B12+B13</f>
        <v>5192</v>
      </c>
      <c r="E12" s="148"/>
      <c r="I12">
        <f>D12-M11-B6</f>
        <v>5192</v>
      </c>
    </row>
    <row r="13" spans="1:18" ht="15.75" customHeight="1" thickBot="1" x14ac:dyDescent="0.4">
      <c r="A13" s="27" t="s">
        <v>49</v>
      </c>
      <c r="B13" s="147">
        <f>B8+C8</f>
        <v>3650</v>
      </c>
      <c r="C13" s="147"/>
      <c r="D13" s="149"/>
      <c r="E13" s="149"/>
    </row>
    <row r="14" spans="1:18" ht="15.75" customHeight="1" thickBot="1" x14ac:dyDescent="0.35">
      <c r="A14" s="29">
        <v>43647</v>
      </c>
      <c r="B14" s="129" t="s">
        <v>26</v>
      </c>
      <c r="C14" s="130"/>
      <c r="D14" s="130"/>
      <c r="E14" s="130"/>
      <c r="F14" s="130"/>
      <c r="G14" s="130"/>
      <c r="H14" s="130"/>
      <c r="I14" s="130"/>
      <c r="J14" s="130"/>
      <c r="K14" s="130"/>
      <c r="L14" s="130"/>
      <c r="M14" s="130"/>
      <c r="N14" s="130"/>
      <c r="O14" s="130"/>
      <c r="P14" s="130"/>
      <c r="Q14" s="131"/>
      <c r="R14" s="30"/>
    </row>
    <row r="15" spans="1:18" ht="15.75" customHeight="1" x14ac:dyDescent="0.3">
      <c r="A15" s="132" t="s">
        <v>27</v>
      </c>
      <c r="B15" s="134" t="s">
        <v>28</v>
      </c>
      <c r="C15" s="135"/>
      <c r="D15" s="134" t="s">
        <v>29</v>
      </c>
      <c r="E15" s="135"/>
      <c r="F15" s="134" t="s">
        <v>30</v>
      </c>
      <c r="G15" s="135"/>
      <c r="H15" s="134" t="s">
        <v>31</v>
      </c>
      <c r="I15" s="135"/>
      <c r="J15" s="134" t="s">
        <v>32</v>
      </c>
      <c r="K15" s="135"/>
      <c r="L15" s="134" t="s">
        <v>33</v>
      </c>
      <c r="M15" s="135"/>
      <c r="N15" s="134" t="s">
        <v>34</v>
      </c>
      <c r="O15" s="135"/>
      <c r="P15" s="134" t="s">
        <v>35</v>
      </c>
      <c r="Q15" s="135"/>
      <c r="R15" s="2" t="s">
        <v>36</v>
      </c>
    </row>
    <row r="16" spans="1:18" ht="15.75" customHeight="1" thickBot="1" x14ac:dyDescent="0.35">
      <c r="A16" s="133"/>
      <c r="B16" s="31" t="s">
        <v>0</v>
      </c>
      <c r="C16" s="32" t="s">
        <v>37</v>
      </c>
      <c r="D16" s="31" t="s">
        <v>0</v>
      </c>
      <c r="E16" s="32" t="s">
        <v>37</v>
      </c>
      <c r="F16" s="31" t="s">
        <v>0</v>
      </c>
      <c r="G16" s="32" t="s">
        <v>37</v>
      </c>
      <c r="H16" s="31" t="s">
        <v>38</v>
      </c>
      <c r="I16" s="32" t="s">
        <v>37</v>
      </c>
      <c r="J16" s="31" t="s">
        <v>38</v>
      </c>
      <c r="K16" s="32" t="s">
        <v>37</v>
      </c>
      <c r="L16" s="31" t="s">
        <v>38</v>
      </c>
      <c r="M16" s="32" t="s">
        <v>37</v>
      </c>
      <c r="N16" s="31" t="s">
        <v>38</v>
      </c>
      <c r="O16" s="32" t="s">
        <v>37</v>
      </c>
      <c r="P16" s="31" t="s">
        <v>38</v>
      </c>
      <c r="Q16" s="32" t="s">
        <v>37</v>
      </c>
      <c r="R16" s="33"/>
    </row>
    <row r="17" spans="1:20" ht="15.75" customHeight="1" x14ac:dyDescent="0.3">
      <c r="A17" s="9" t="s">
        <v>39</v>
      </c>
      <c r="B17" s="34"/>
      <c r="C17" s="35"/>
      <c r="D17" s="34"/>
      <c r="E17" s="35"/>
      <c r="F17" s="34"/>
      <c r="G17" s="35"/>
      <c r="H17" s="34"/>
      <c r="I17" s="35"/>
      <c r="J17" s="34"/>
      <c r="K17" s="35"/>
      <c r="L17" s="34"/>
      <c r="M17" s="35"/>
      <c r="N17" s="34"/>
      <c r="O17" s="35"/>
      <c r="P17" s="34"/>
      <c r="Q17" s="35"/>
      <c r="R17" s="36"/>
    </row>
    <row r="18" spans="1:20" ht="15.75" customHeight="1" x14ac:dyDescent="0.3">
      <c r="A18" s="9" t="s">
        <v>40</v>
      </c>
      <c r="B18" s="4"/>
      <c r="C18" s="7"/>
      <c r="D18" s="4"/>
      <c r="E18" s="7"/>
      <c r="F18" s="4"/>
      <c r="G18" s="7"/>
      <c r="H18" s="4"/>
      <c r="I18" s="7"/>
      <c r="J18" s="4"/>
      <c r="K18" s="7"/>
      <c r="L18" s="4"/>
      <c r="M18" s="7"/>
      <c r="N18" s="4"/>
      <c r="O18" s="7"/>
      <c r="P18" s="4"/>
      <c r="Q18" s="7"/>
      <c r="R18" s="8"/>
    </row>
    <row r="19" spans="1:20" ht="15.75" customHeight="1" x14ac:dyDescent="0.3">
      <c r="A19" s="9" t="s">
        <v>41</v>
      </c>
      <c r="B19" s="4"/>
      <c r="C19" s="7"/>
      <c r="D19" s="4"/>
      <c r="E19" s="7"/>
      <c r="F19" s="4"/>
      <c r="G19" s="7"/>
      <c r="H19" s="4"/>
      <c r="I19" s="7"/>
      <c r="J19" s="4"/>
      <c r="K19" s="7"/>
      <c r="L19" s="4"/>
      <c r="M19" s="7"/>
      <c r="N19" s="4"/>
      <c r="O19" s="7"/>
      <c r="P19" s="4"/>
      <c r="Q19" s="7"/>
      <c r="R19" s="8"/>
    </row>
    <row r="20" spans="1:20" ht="15.75" customHeight="1" x14ac:dyDescent="0.3">
      <c r="A20" s="9"/>
      <c r="B20" s="4"/>
      <c r="C20" s="7"/>
      <c r="D20" s="4"/>
      <c r="E20" s="7"/>
      <c r="F20" s="4"/>
      <c r="G20" s="7"/>
      <c r="H20" s="4"/>
      <c r="I20" s="7"/>
      <c r="J20" s="4"/>
      <c r="K20" s="7"/>
      <c r="L20" s="4"/>
      <c r="M20" s="7"/>
      <c r="N20" s="4"/>
      <c r="O20" s="7"/>
      <c r="P20" s="4"/>
      <c r="Q20" s="7"/>
      <c r="R20" s="8"/>
    </row>
    <row r="21" spans="1:20" ht="15.75" customHeight="1" thickBot="1" x14ac:dyDescent="0.35">
      <c r="A21" s="37" t="s">
        <v>24</v>
      </c>
      <c r="B21" s="18">
        <f>SUM(B17:B20)</f>
        <v>0</v>
      </c>
      <c r="C21" s="18">
        <f t="shared" ref="C21:R21" si="1">SUM(C17:C20)</f>
        <v>0</v>
      </c>
      <c r="D21" s="18">
        <f t="shared" si="1"/>
        <v>0</v>
      </c>
      <c r="E21" s="18">
        <f t="shared" si="1"/>
        <v>0</v>
      </c>
      <c r="F21" s="18">
        <f t="shared" si="1"/>
        <v>0</v>
      </c>
      <c r="G21" s="18">
        <f t="shared" si="1"/>
        <v>0</v>
      </c>
      <c r="H21" s="18">
        <f t="shared" si="1"/>
        <v>0</v>
      </c>
      <c r="I21" s="18">
        <f t="shared" si="1"/>
        <v>0</v>
      </c>
      <c r="J21" s="18">
        <f t="shared" si="1"/>
        <v>0</v>
      </c>
      <c r="K21" s="18">
        <f t="shared" si="1"/>
        <v>0</v>
      </c>
      <c r="L21" s="18">
        <f t="shared" si="1"/>
        <v>0</v>
      </c>
      <c r="M21" s="18">
        <f t="shared" si="1"/>
        <v>0</v>
      </c>
      <c r="N21" s="18">
        <f t="shared" si="1"/>
        <v>0</v>
      </c>
      <c r="O21" s="18">
        <f t="shared" si="1"/>
        <v>0</v>
      </c>
      <c r="P21" s="18">
        <f t="shared" si="1"/>
        <v>0</v>
      </c>
      <c r="Q21" s="18">
        <f t="shared" si="1"/>
        <v>0</v>
      </c>
      <c r="R21" s="18">
        <f t="shared" si="1"/>
        <v>0</v>
      </c>
    </row>
    <row r="22" spans="1:20" ht="15.75" customHeight="1" thickBot="1" x14ac:dyDescent="0.35">
      <c r="A22" s="38" t="s">
        <v>42</v>
      </c>
      <c r="B22" s="121">
        <f>SUM(B21+D21+F21+H21+J21+L21+N21+P21)+R21</f>
        <v>0</v>
      </c>
      <c r="C22" s="122"/>
      <c r="D22" s="122"/>
      <c r="E22" s="122"/>
      <c r="F22" s="122"/>
      <c r="G22" s="122"/>
      <c r="H22" s="122"/>
      <c r="I22" s="39" t="s">
        <v>43</v>
      </c>
      <c r="J22" s="122">
        <f>C21+E21+G21+I21+K21+M21+O21+Q21</f>
        <v>0</v>
      </c>
      <c r="K22" s="122"/>
      <c r="L22" s="122"/>
      <c r="M22" s="122"/>
      <c r="N22" s="122"/>
      <c r="O22" s="122"/>
      <c r="P22" s="122"/>
      <c r="Q22" s="122"/>
      <c r="R22" s="123"/>
    </row>
    <row r="23" spans="1:20" ht="15.75" customHeight="1" thickBot="1" x14ac:dyDescent="0.35">
      <c r="A23" s="124" t="s">
        <v>6</v>
      </c>
      <c r="B23" s="125"/>
      <c r="C23" s="125"/>
      <c r="D23" s="125"/>
      <c r="E23" s="125"/>
      <c r="F23" s="126"/>
      <c r="G23" s="127" t="s">
        <v>44</v>
      </c>
      <c r="H23" s="128"/>
      <c r="I23" s="128"/>
      <c r="J23" s="128"/>
      <c r="K23" s="128"/>
      <c r="L23" s="128"/>
      <c r="M23" s="128"/>
      <c r="N23" s="128"/>
      <c r="O23" s="121" t="s">
        <v>45</v>
      </c>
      <c r="P23" s="122"/>
      <c r="Q23" s="122"/>
      <c r="R23" s="122"/>
      <c r="S23" s="123"/>
      <c r="T23" s="28"/>
    </row>
    <row r="24" spans="1:20" ht="15.75" customHeight="1" thickBot="1" x14ac:dyDescent="0.35">
      <c r="A24" s="40" t="s">
        <v>27</v>
      </c>
      <c r="B24" s="41" t="s">
        <v>29</v>
      </c>
      <c r="C24" s="42" t="s">
        <v>30</v>
      </c>
      <c r="D24" s="42" t="s">
        <v>31</v>
      </c>
      <c r="E24" s="42" t="s">
        <v>32</v>
      </c>
      <c r="F24" s="43" t="s">
        <v>33</v>
      </c>
      <c r="G24" s="40"/>
      <c r="H24" s="41" t="s">
        <v>29</v>
      </c>
      <c r="I24" s="42" t="s">
        <v>30</v>
      </c>
      <c r="J24" s="42" t="s">
        <v>31</v>
      </c>
      <c r="K24" s="42" t="s">
        <v>32</v>
      </c>
      <c r="L24" s="44" t="s">
        <v>33</v>
      </c>
      <c r="M24" s="45" t="s">
        <v>35</v>
      </c>
      <c r="N24" s="46" t="s">
        <v>34</v>
      </c>
      <c r="O24" s="47" t="s">
        <v>29</v>
      </c>
      <c r="P24" s="48" t="s">
        <v>30</v>
      </c>
      <c r="Q24" s="49" t="s">
        <v>31</v>
      </c>
      <c r="R24" s="49" t="s">
        <v>32</v>
      </c>
      <c r="S24" s="50" t="s">
        <v>33</v>
      </c>
    </row>
    <row r="25" spans="1:20" ht="15.75" customHeight="1" x14ac:dyDescent="0.3">
      <c r="A25" s="8" t="s">
        <v>39</v>
      </c>
      <c r="B25" s="51"/>
      <c r="C25" s="52"/>
      <c r="D25" s="52"/>
      <c r="E25" s="52"/>
      <c r="F25" s="35"/>
      <c r="G25" s="8" t="s">
        <v>39</v>
      </c>
      <c r="H25" s="51"/>
      <c r="I25" s="52"/>
      <c r="J25" s="52"/>
      <c r="K25" s="52"/>
      <c r="L25" s="53"/>
      <c r="M25" s="52"/>
      <c r="N25" s="53"/>
      <c r="O25" s="36"/>
      <c r="P25" s="51"/>
      <c r="Q25" s="52"/>
      <c r="R25" s="52"/>
      <c r="S25" s="35"/>
    </row>
    <row r="26" spans="1:20" ht="15.75" customHeight="1" x14ac:dyDescent="0.3">
      <c r="A26" s="8" t="s">
        <v>40</v>
      </c>
      <c r="B26" s="5"/>
      <c r="C26" s="6"/>
      <c r="D26" s="6"/>
      <c r="E26" s="6"/>
      <c r="F26" s="7"/>
      <c r="G26" s="8" t="s">
        <v>40</v>
      </c>
      <c r="H26" s="5"/>
      <c r="I26" s="6"/>
      <c r="J26" s="6"/>
      <c r="K26" s="6"/>
      <c r="L26" s="54"/>
      <c r="M26" s="6"/>
      <c r="N26" s="54"/>
      <c r="O26" s="8"/>
      <c r="P26" s="5"/>
      <c r="Q26" s="6"/>
      <c r="R26" s="6"/>
      <c r="S26" s="7"/>
    </row>
    <row r="27" spans="1:20" ht="15.75" customHeight="1" thickBot="1" x14ac:dyDescent="0.35">
      <c r="A27" s="33" t="s">
        <v>41</v>
      </c>
      <c r="B27" s="55"/>
      <c r="C27" s="19"/>
      <c r="D27" s="19"/>
      <c r="E27" s="19"/>
      <c r="F27" s="20"/>
      <c r="G27" s="56" t="s">
        <v>41</v>
      </c>
      <c r="H27" s="55"/>
      <c r="I27" s="19"/>
      <c r="J27" s="19"/>
      <c r="K27" s="19"/>
      <c r="L27" s="57"/>
      <c r="M27" s="19"/>
      <c r="N27" s="57"/>
      <c r="O27" s="56"/>
      <c r="P27" s="55"/>
      <c r="Q27" s="19"/>
      <c r="R27" s="19"/>
      <c r="S27" s="20"/>
    </row>
    <row r="28" spans="1:20" ht="15.75" customHeight="1" thickBot="1" x14ac:dyDescent="0.35">
      <c r="A28" s="58" t="s">
        <v>24</v>
      </c>
      <c r="B28" s="59">
        <f>SUM(B25:B27)</f>
        <v>0</v>
      </c>
      <c r="C28" s="59">
        <f>SUM(C25:C27)</f>
        <v>0</v>
      </c>
      <c r="D28" s="59">
        <f>SUM(D25:D27)</f>
        <v>0</v>
      </c>
      <c r="E28" s="59">
        <f>SUM(E25:E27)</f>
        <v>0</v>
      </c>
      <c r="F28" s="59">
        <f>SUM(F25:F27)</f>
        <v>0</v>
      </c>
      <c r="G28" s="60"/>
      <c r="H28" s="60">
        <f>SUM(H25:H27)</f>
        <v>0</v>
      </c>
      <c r="I28" s="60">
        <f t="shared" ref="I28:S28" si="2">SUM(I25:I27)</f>
        <v>0</v>
      </c>
      <c r="J28" s="60">
        <f t="shared" si="2"/>
        <v>0</v>
      </c>
      <c r="K28" s="60">
        <f t="shared" si="2"/>
        <v>0</v>
      </c>
      <c r="L28" s="60">
        <f t="shared" si="2"/>
        <v>0</v>
      </c>
      <c r="M28" s="60">
        <f t="shared" si="2"/>
        <v>0</v>
      </c>
      <c r="N28" s="60">
        <f t="shared" si="2"/>
        <v>0</v>
      </c>
      <c r="O28" s="60">
        <f t="shared" si="2"/>
        <v>0</v>
      </c>
      <c r="P28" s="60">
        <f t="shared" si="2"/>
        <v>0</v>
      </c>
      <c r="Q28" s="60">
        <f t="shared" si="2"/>
        <v>0</v>
      </c>
      <c r="R28" s="60">
        <f t="shared" si="2"/>
        <v>0</v>
      </c>
      <c r="S28" s="60">
        <f t="shared" si="2"/>
        <v>0</v>
      </c>
    </row>
  </sheetData>
  <mergeCells count="30">
    <mergeCell ref="B12:C12"/>
    <mergeCell ref="D12:E13"/>
    <mergeCell ref="B13:C13"/>
    <mergeCell ref="N8:O8"/>
    <mergeCell ref="N9:O9"/>
    <mergeCell ref="N10:O10"/>
    <mergeCell ref="N11:O11"/>
    <mergeCell ref="D2:M2"/>
    <mergeCell ref="H3:I3"/>
    <mergeCell ref="L3:M3"/>
    <mergeCell ref="N7:O7"/>
    <mergeCell ref="N5:O5"/>
    <mergeCell ref="N6:O6"/>
    <mergeCell ref="D3:E3"/>
    <mergeCell ref="F3:G3"/>
    <mergeCell ref="B14:Q14"/>
    <mergeCell ref="A15:A16"/>
    <mergeCell ref="B15:C15"/>
    <mergeCell ref="D15:E15"/>
    <mergeCell ref="F15:G15"/>
    <mergeCell ref="H15:I15"/>
    <mergeCell ref="J15:K15"/>
    <mergeCell ref="L15:M15"/>
    <mergeCell ref="N15:O15"/>
    <mergeCell ref="P15:Q15"/>
    <mergeCell ref="B22:H22"/>
    <mergeCell ref="J22:R22"/>
    <mergeCell ref="A23:F23"/>
    <mergeCell ref="G23:N23"/>
    <mergeCell ref="O23:S23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workbookViewId="0">
      <selection activeCell="N5" sqref="N5:O5"/>
    </sheetView>
  </sheetViews>
  <sheetFormatPr defaultRowHeight="14.4" x14ac:dyDescent="0.3"/>
  <cols>
    <col min="1" max="1" width="25.44140625" customWidth="1"/>
    <col min="2" max="2" width="11.77734375" customWidth="1"/>
    <col min="3" max="3" width="11.5546875" customWidth="1"/>
    <col min="4" max="4" width="10.5546875" customWidth="1"/>
    <col min="5" max="6" width="10.21875" customWidth="1"/>
    <col min="7" max="7" width="9.77734375" customWidth="1"/>
    <col min="10" max="10" width="10" customWidth="1"/>
    <col min="11" max="11" width="9.77734375" customWidth="1"/>
  </cols>
  <sheetData>
    <row r="1" spans="1:18" ht="15.75" customHeight="1" thickBot="1" x14ac:dyDescent="0.35">
      <c r="B1" s="71" t="s">
        <v>47</v>
      </c>
      <c r="C1" s="64" t="s">
        <v>46</v>
      </c>
      <c r="D1">
        <f>B2-2000</f>
        <v>-2000</v>
      </c>
    </row>
    <row r="2" spans="1:18" ht="15.75" customHeight="1" thickBot="1" x14ac:dyDescent="0.4">
      <c r="A2" s="1" t="s">
        <v>0</v>
      </c>
      <c r="B2" s="68"/>
      <c r="C2" s="65">
        <v>1158</v>
      </c>
      <c r="D2" s="136" t="s">
        <v>1</v>
      </c>
      <c r="E2" s="136"/>
      <c r="F2" s="136"/>
      <c r="G2" s="136"/>
      <c r="H2" s="136"/>
      <c r="I2" s="136"/>
      <c r="J2" s="136"/>
      <c r="K2" s="136"/>
      <c r="L2" s="136"/>
      <c r="M2" s="137"/>
    </row>
    <row r="3" spans="1:18" ht="20.25" customHeight="1" x14ac:dyDescent="0.35">
      <c r="A3" s="1" t="s">
        <v>2</v>
      </c>
      <c r="B3" s="69">
        <v>1327</v>
      </c>
      <c r="C3" s="66">
        <v>2433</v>
      </c>
      <c r="D3" s="134" t="s">
        <v>74</v>
      </c>
      <c r="E3" s="145"/>
      <c r="F3" s="146" t="s">
        <v>75</v>
      </c>
      <c r="G3" s="135"/>
      <c r="H3" s="138" t="s">
        <v>3</v>
      </c>
      <c r="I3" s="139"/>
      <c r="J3" s="2" t="s">
        <v>4</v>
      </c>
      <c r="K3" s="3"/>
      <c r="L3" s="138" t="s">
        <v>66</v>
      </c>
      <c r="M3" s="139"/>
      <c r="P3" t="e">
        <f>C2+#REF!+#REF!+#REF!+#REF!+#REF!+1750</f>
        <v>#REF!</v>
      </c>
    </row>
    <row r="4" spans="1:18" ht="15.75" customHeight="1" x14ac:dyDescent="0.35">
      <c r="A4" s="1" t="s">
        <v>5</v>
      </c>
      <c r="B4" s="69"/>
      <c r="C4" s="66"/>
      <c r="D4" s="4" t="s">
        <v>12</v>
      </c>
      <c r="E4" s="5" t="s">
        <v>76</v>
      </c>
      <c r="F4" s="6" t="s">
        <v>77</v>
      </c>
      <c r="G4" s="7" t="s">
        <v>78</v>
      </c>
      <c r="H4" s="4" t="s">
        <v>7</v>
      </c>
      <c r="I4" s="7" t="s">
        <v>8</v>
      </c>
      <c r="J4" s="8" t="s">
        <v>9</v>
      </c>
      <c r="K4" s="9" t="s">
        <v>10</v>
      </c>
      <c r="L4" s="4" t="s">
        <v>11</v>
      </c>
      <c r="M4" s="7" t="s">
        <v>12</v>
      </c>
    </row>
    <row r="5" spans="1:18" ht="15.75" customHeight="1" x14ac:dyDescent="0.35">
      <c r="A5" s="1" t="s">
        <v>13</v>
      </c>
      <c r="B5" s="69"/>
      <c r="C5" s="66"/>
      <c r="D5" s="10">
        <v>36389</v>
      </c>
      <c r="E5" s="11">
        <v>101676</v>
      </c>
      <c r="F5" s="12"/>
      <c r="G5" s="13"/>
      <c r="H5" s="10">
        <v>288992</v>
      </c>
      <c r="I5" s="13">
        <v>64813</v>
      </c>
      <c r="J5" s="14">
        <v>8248.7999999999993</v>
      </c>
      <c r="K5" s="15">
        <v>129239</v>
      </c>
      <c r="L5" s="10">
        <v>1172</v>
      </c>
      <c r="M5" s="16">
        <v>2139055</v>
      </c>
      <c r="N5" s="142">
        <v>8</v>
      </c>
      <c r="O5" s="142"/>
      <c r="P5" s="72"/>
    </row>
    <row r="6" spans="1:18" ht="15.75" customHeight="1" x14ac:dyDescent="0.35">
      <c r="A6" s="1" t="s">
        <v>14</v>
      </c>
      <c r="B6" s="69"/>
      <c r="C6" s="66"/>
      <c r="D6" s="10">
        <f>'10'!D5</f>
        <v>36338</v>
      </c>
      <c r="E6" s="11">
        <f>'10'!E5</f>
        <v>101454</v>
      </c>
      <c r="F6" s="12">
        <f>'10'!F5</f>
        <v>0</v>
      </c>
      <c r="G6" s="13">
        <f>'10'!G5</f>
        <v>0</v>
      </c>
      <c r="H6" s="10">
        <f>'10'!H5</f>
        <v>288599</v>
      </c>
      <c r="I6" s="13">
        <f>'10'!I5</f>
        <v>64802</v>
      </c>
      <c r="J6" s="14">
        <f>'10'!J5</f>
        <v>8198.2000000000007</v>
      </c>
      <c r="K6" s="15">
        <f>'10'!K5</f>
        <v>128509</v>
      </c>
      <c r="L6" s="10">
        <f>'10'!L5</f>
        <v>1171</v>
      </c>
      <c r="M6" s="16">
        <f>'10'!M5</f>
        <v>2138953</v>
      </c>
      <c r="N6" s="143" t="s">
        <v>15</v>
      </c>
      <c r="O6" s="144"/>
      <c r="Q6">
        <v>10981</v>
      </c>
    </row>
    <row r="7" spans="1:18" ht="15.75" customHeight="1" x14ac:dyDescent="0.35">
      <c r="A7" s="1" t="s">
        <v>16</v>
      </c>
      <c r="B7" s="73">
        <f>B2-B4</f>
        <v>0</v>
      </c>
      <c r="C7" s="74">
        <f>C2-C4</f>
        <v>1158</v>
      </c>
      <c r="D7" s="4">
        <f t="shared" ref="D7:M7" si="0">D5-D6</f>
        <v>51</v>
      </c>
      <c r="E7" s="75">
        <f t="shared" si="0"/>
        <v>222</v>
      </c>
      <c r="F7" s="6">
        <f t="shared" si="0"/>
        <v>0</v>
      </c>
      <c r="G7" s="6">
        <f t="shared" si="0"/>
        <v>0</v>
      </c>
      <c r="H7" s="6">
        <f t="shared" si="0"/>
        <v>393</v>
      </c>
      <c r="I7" s="6">
        <f t="shared" si="0"/>
        <v>11</v>
      </c>
      <c r="J7" s="6">
        <f t="shared" si="0"/>
        <v>50.599999999998545</v>
      </c>
      <c r="K7" s="6">
        <f t="shared" si="0"/>
        <v>730</v>
      </c>
      <c r="L7" s="6">
        <f t="shared" si="0"/>
        <v>1</v>
      </c>
      <c r="M7" s="7">
        <f t="shared" si="0"/>
        <v>102</v>
      </c>
      <c r="N7" s="140" t="s">
        <v>17</v>
      </c>
      <c r="O7" s="141"/>
      <c r="Q7">
        <f>10600+502</f>
        <v>11102</v>
      </c>
    </row>
    <row r="8" spans="1:18" ht="15.75" customHeight="1" x14ac:dyDescent="0.35">
      <c r="A8" s="1" t="s">
        <v>18</v>
      </c>
      <c r="B8" s="69">
        <f>B3-B5</f>
        <v>1327</v>
      </c>
      <c r="C8" s="66">
        <f>C3-C5</f>
        <v>2433</v>
      </c>
      <c r="D8" s="4">
        <f>D7+E7</f>
        <v>273</v>
      </c>
      <c r="E8" s="76" t="s">
        <v>52</v>
      </c>
      <c r="F8" s="6"/>
      <c r="G8" s="6"/>
      <c r="H8" s="6">
        <f>C28</f>
        <v>0</v>
      </c>
      <c r="I8" s="6"/>
      <c r="J8" s="6"/>
      <c r="K8" s="6"/>
      <c r="L8" s="6"/>
      <c r="M8" s="7">
        <f>E28</f>
        <v>0</v>
      </c>
      <c r="N8" s="140" t="s">
        <v>19</v>
      </c>
      <c r="O8" s="141"/>
      <c r="Q8">
        <f>Q7-Q6</f>
        <v>121</v>
      </c>
    </row>
    <row r="9" spans="1:18" ht="15.75" customHeight="1" x14ac:dyDescent="0.35">
      <c r="A9" s="17" t="s">
        <v>20</v>
      </c>
      <c r="B9" s="69"/>
      <c r="C9" s="66"/>
      <c r="D9" s="18">
        <f>C9+B9</f>
        <v>0</v>
      </c>
      <c r="E9" s="76"/>
      <c r="F9" s="19"/>
      <c r="G9" s="19"/>
      <c r="H9" s="19">
        <f>I28+P28</f>
        <v>0</v>
      </c>
      <c r="I9" s="19"/>
      <c r="J9" s="19"/>
      <c r="K9" s="19"/>
      <c r="L9" s="19"/>
      <c r="M9" s="20">
        <f>K28+R28</f>
        <v>0</v>
      </c>
      <c r="N9" s="150" t="s">
        <v>21</v>
      </c>
      <c r="O9" s="151"/>
    </row>
    <row r="10" spans="1:18" ht="15.75" customHeight="1" thickBot="1" x14ac:dyDescent="0.4">
      <c r="A10" s="21" t="s">
        <v>22</v>
      </c>
      <c r="B10" s="69">
        <v>1</v>
      </c>
      <c r="C10" s="66">
        <v>50</v>
      </c>
      <c r="D10" s="78">
        <f>B28-D8</f>
        <v>-273</v>
      </c>
      <c r="E10" s="77"/>
      <c r="F10" s="22"/>
      <c r="G10" s="22"/>
      <c r="H10" s="78">
        <f>(H9+H8)-H7</f>
        <v>-393</v>
      </c>
      <c r="I10" s="22"/>
      <c r="J10" s="22"/>
      <c r="K10" s="22"/>
      <c r="L10" s="22"/>
      <c r="M10" s="22">
        <f>(M9+M8)-M7</f>
        <v>-102</v>
      </c>
      <c r="N10" s="152" t="s">
        <v>23</v>
      </c>
      <c r="O10" s="152"/>
      <c r="Q10">
        <f>7000+600+900+650</f>
        <v>9150</v>
      </c>
    </row>
    <row r="11" spans="1:18" ht="15.75" customHeight="1" thickBot="1" x14ac:dyDescent="0.4">
      <c r="A11" s="23" t="s">
        <v>24</v>
      </c>
      <c r="B11" s="70">
        <f>B7+B8</f>
        <v>1327</v>
      </c>
      <c r="C11" s="67">
        <f>C7+C8</f>
        <v>3591</v>
      </c>
      <c r="D11" s="24">
        <f>C10+B10</f>
        <v>51</v>
      </c>
      <c r="E11" s="25"/>
      <c r="F11" s="25"/>
      <c r="G11" s="25"/>
      <c r="H11" s="25"/>
      <c r="I11" s="25"/>
      <c r="J11" s="25"/>
      <c r="K11" s="25"/>
      <c r="L11" s="25"/>
      <c r="M11" s="26">
        <f>B22</f>
        <v>0</v>
      </c>
      <c r="N11" s="142" t="s">
        <v>25</v>
      </c>
      <c r="O11" s="142"/>
    </row>
    <row r="12" spans="1:18" ht="15.75" customHeight="1" thickBot="1" x14ac:dyDescent="0.4">
      <c r="A12" s="27" t="s">
        <v>48</v>
      </c>
      <c r="B12" s="147">
        <f>B7+C7</f>
        <v>1158</v>
      </c>
      <c r="C12" s="147"/>
      <c r="D12" s="148">
        <f>B12+B13</f>
        <v>4918</v>
      </c>
      <c r="E12" s="148"/>
      <c r="I12">
        <f>D12-M11-B6</f>
        <v>4918</v>
      </c>
    </row>
    <row r="13" spans="1:18" ht="15.75" customHeight="1" thickBot="1" x14ac:dyDescent="0.4">
      <c r="A13" s="27" t="s">
        <v>49</v>
      </c>
      <c r="B13" s="147">
        <f>B8+C8</f>
        <v>3760</v>
      </c>
      <c r="C13" s="147"/>
      <c r="D13" s="149"/>
      <c r="E13" s="149"/>
    </row>
    <row r="14" spans="1:18" ht="15.75" customHeight="1" thickBot="1" x14ac:dyDescent="0.35">
      <c r="A14" s="29">
        <v>43647</v>
      </c>
      <c r="B14" s="129" t="s">
        <v>26</v>
      </c>
      <c r="C14" s="130"/>
      <c r="D14" s="130"/>
      <c r="E14" s="130"/>
      <c r="F14" s="130"/>
      <c r="G14" s="130"/>
      <c r="H14" s="130"/>
      <c r="I14" s="130"/>
      <c r="J14" s="130"/>
      <c r="K14" s="130"/>
      <c r="L14" s="130"/>
      <c r="M14" s="130"/>
      <c r="N14" s="130"/>
      <c r="O14" s="130"/>
      <c r="P14" s="130"/>
      <c r="Q14" s="131"/>
      <c r="R14" s="30"/>
    </row>
    <row r="15" spans="1:18" ht="15.75" customHeight="1" x14ac:dyDescent="0.3">
      <c r="A15" s="132" t="s">
        <v>27</v>
      </c>
      <c r="B15" s="134" t="s">
        <v>28</v>
      </c>
      <c r="C15" s="135"/>
      <c r="D15" s="134" t="s">
        <v>29</v>
      </c>
      <c r="E15" s="135"/>
      <c r="F15" s="134" t="s">
        <v>30</v>
      </c>
      <c r="G15" s="135"/>
      <c r="H15" s="134" t="s">
        <v>31</v>
      </c>
      <c r="I15" s="135"/>
      <c r="J15" s="134" t="s">
        <v>32</v>
      </c>
      <c r="K15" s="135"/>
      <c r="L15" s="134" t="s">
        <v>33</v>
      </c>
      <c r="M15" s="135"/>
      <c r="N15" s="134" t="s">
        <v>34</v>
      </c>
      <c r="O15" s="135"/>
      <c r="P15" s="134" t="s">
        <v>35</v>
      </c>
      <c r="Q15" s="135"/>
      <c r="R15" s="2" t="s">
        <v>36</v>
      </c>
    </row>
    <row r="16" spans="1:18" ht="15.75" customHeight="1" thickBot="1" x14ac:dyDescent="0.35">
      <c r="A16" s="133"/>
      <c r="B16" s="31" t="s">
        <v>0</v>
      </c>
      <c r="C16" s="32" t="s">
        <v>37</v>
      </c>
      <c r="D16" s="31" t="s">
        <v>0</v>
      </c>
      <c r="E16" s="32" t="s">
        <v>37</v>
      </c>
      <c r="F16" s="31" t="s">
        <v>0</v>
      </c>
      <c r="G16" s="32" t="s">
        <v>37</v>
      </c>
      <c r="H16" s="31" t="s">
        <v>38</v>
      </c>
      <c r="I16" s="32" t="s">
        <v>37</v>
      </c>
      <c r="J16" s="31" t="s">
        <v>38</v>
      </c>
      <c r="K16" s="32" t="s">
        <v>37</v>
      </c>
      <c r="L16" s="31" t="s">
        <v>38</v>
      </c>
      <c r="M16" s="32" t="s">
        <v>37</v>
      </c>
      <c r="N16" s="31" t="s">
        <v>38</v>
      </c>
      <c r="O16" s="32" t="s">
        <v>37</v>
      </c>
      <c r="P16" s="31" t="s">
        <v>38</v>
      </c>
      <c r="Q16" s="32" t="s">
        <v>37</v>
      </c>
      <c r="R16" s="33"/>
    </row>
    <row r="17" spans="1:20" ht="15.75" customHeight="1" x14ac:dyDescent="0.3">
      <c r="A17" s="9" t="s">
        <v>39</v>
      </c>
      <c r="B17" s="34"/>
      <c r="C17" s="35"/>
      <c r="D17" s="34"/>
      <c r="E17" s="35"/>
      <c r="F17" s="34"/>
      <c r="G17" s="35"/>
      <c r="H17" s="34"/>
      <c r="I17" s="35"/>
      <c r="J17" s="34"/>
      <c r="K17" s="35"/>
      <c r="L17" s="34"/>
      <c r="M17" s="35"/>
      <c r="N17" s="34"/>
      <c r="O17" s="35"/>
      <c r="P17" s="34"/>
      <c r="Q17" s="35"/>
      <c r="R17" s="36"/>
    </row>
    <row r="18" spans="1:20" ht="15.75" customHeight="1" x14ac:dyDescent="0.3">
      <c r="A18" s="9" t="s">
        <v>40</v>
      </c>
      <c r="B18" s="4"/>
      <c r="C18" s="7"/>
      <c r="D18" s="4"/>
      <c r="E18" s="7"/>
      <c r="F18" s="4"/>
      <c r="G18" s="7"/>
      <c r="H18" s="4"/>
      <c r="I18" s="7"/>
      <c r="J18" s="4"/>
      <c r="K18" s="7"/>
      <c r="L18" s="4"/>
      <c r="M18" s="7"/>
      <c r="N18" s="4"/>
      <c r="O18" s="7"/>
      <c r="P18" s="4"/>
      <c r="Q18" s="7"/>
      <c r="R18" s="8"/>
    </row>
    <row r="19" spans="1:20" ht="15.75" customHeight="1" x14ac:dyDescent="0.3">
      <c r="A19" s="9" t="s">
        <v>41</v>
      </c>
      <c r="B19" s="4"/>
      <c r="C19" s="7"/>
      <c r="D19" s="4"/>
      <c r="E19" s="7"/>
      <c r="F19" s="4"/>
      <c r="G19" s="7"/>
      <c r="H19" s="4"/>
      <c r="I19" s="7"/>
      <c r="J19" s="4"/>
      <c r="K19" s="7"/>
      <c r="L19" s="4"/>
      <c r="M19" s="7"/>
      <c r="N19" s="4"/>
      <c r="O19" s="7"/>
      <c r="P19" s="4"/>
      <c r="Q19" s="7"/>
      <c r="R19" s="8"/>
    </row>
    <row r="20" spans="1:20" ht="15.75" customHeight="1" x14ac:dyDescent="0.3">
      <c r="A20" s="9"/>
      <c r="B20" s="4"/>
      <c r="C20" s="7"/>
      <c r="D20" s="4"/>
      <c r="E20" s="7"/>
      <c r="F20" s="4"/>
      <c r="G20" s="7"/>
      <c r="H20" s="4"/>
      <c r="I20" s="7"/>
      <c r="J20" s="4"/>
      <c r="K20" s="7"/>
      <c r="L20" s="4"/>
      <c r="M20" s="7"/>
      <c r="N20" s="4"/>
      <c r="O20" s="7"/>
      <c r="P20" s="4"/>
      <c r="Q20" s="7"/>
      <c r="R20" s="8"/>
    </row>
    <row r="21" spans="1:20" ht="15.75" customHeight="1" thickBot="1" x14ac:dyDescent="0.35">
      <c r="A21" s="37" t="s">
        <v>24</v>
      </c>
      <c r="B21" s="18">
        <f>SUM(B17:B20)</f>
        <v>0</v>
      </c>
      <c r="C21" s="18">
        <f t="shared" ref="C21:R21" si="1">SUM(C17:C20)</f>
        <v>0</v>
      </c>
      <c r="D21" s="18">
        <f t="shared" si="1"/>
        <v>0</v>
      </c>
      <c r="E21" s="18">
        <f t="shared" si="1"/>
        <v>0</v>
      </c>
      <c r="F21" s="18">
        <f t="shared" si="1"/>
        <v>0</v>
      </c>
      <c r="G21" s="18">
        <f t="shared" si="1"/>
        <v>0</v>
      </c>
      <c r="H21" s="18">
        <f t="shared" si="1"/>
        <v>0</v>
      </c>
      <c r="I21" s="18">
        <f t="shared" si="1"/>
        <v>0</v>
      </c>
      <c r="J21" s="18">
        <f t="shared" si="1"/>
        <v>0</v>
      </c>
      <c r="K21" s="18">
        <f t="shared" si="1"/>
        <v>0</v>
      </c>
      <c r="L21" s="18">
        <f t="shared" si="1"/>
        <v>0</v>
      </c>
      <c r="M21" s="18">
        <f t="shared" si="1"/>
        <v>0</v>
      </c>
      <c r="N21" s="18">
        <f t="shared" si="1"/>
        <v>0</v>
      </c>
      <c r="O21" s="18">
        <f t="shared" si="1"/>
        <v>0</v>
      </c>
      <c r="P21" s="18">
        <f t="shared" si="1"/>
        <v>0</v>
      </c>
      <c r="Q21" s="18">
        <f t="shared" si="1"/>
        <v>0</v>
      </c>
      <c r="R21" s="18">
        <f t="shared" si="1"/>
        <v>0</v>
      </c>
    </row>
    <row r="22" spans="1:20" ht="15.75" customHeight="1" thickBot="1" x14ac:dyDescent="0.35">
      <c r="A22" s="38" t="s">
        <v>42</v>
      </c>
      <c r="B22" s="121">
        <f>SUM(B21+D21+F21+H21+J21+L21+N21+P21)+R21</f>
        <v>0</v>
      </c>
      <c r="C22" s="122"/>
      <c r="D22" s="122"/>
      <c r="E22" s="122"/>
      <c r="F22" s="122"/>
      <c r="G22" s="122"/>
      <c r="H22" s="122"/>
      <c r="I22" s="39" t="s">
        <v>43</v>
      </c>
      <c r="J22" s="122">
        <f>C21+E21+G21+I21+K21+M21+O21+Q21</f>
        <v>0</v>
      </c>
      <c r="K22" s="122"/>
      <c r="L22" s="122"/>
      <c r="M22" s="122"/>
      <c r="N22" s="122"/>
      <c r="O22" s="122"/>
      <c r="P22" s="122"/>
      <c r="Q22" s="122"/>
      <c r="R22" s="123"/>
    </row>
    <row r="23" spans="1:20" ht="15.75" customHeight="1" thickBot="1" x14ac:dyDescent="0.35">
      <c r="A23" s="124" t="s">
        <v>6</v>
      </c>
      <c r="B23" s="125"/>
      <c r="C23" s="125"/>
      <c r="D23" s="125"/>
      <c r="E23" s="125"/>
      <c r="F23" s="126"/>
      <c r="G23" s="127" t="s">
        <v>44</v>
      </c>
      <c r="H23" s="128"/>
      <c r="I23" s="128"/>
      <c r="J23" s="128"/>
      <c r="K23" s="128"/>
      <c r="L23" s="128"/>
      <c r="M23" s="128"/>
      <c r="N23" s="128"/>
      <c r="O23" s="121" t="s">
        <v>45</v>
      </c>
      <c r="P23" s="122"/>
      <c r="Q23" s="122"/>
      <c r="R23" s="122"/>
      <c r="S23" s="123"/>
      <c r="T23" s="28"/>
    </row>
    <row r="24" spans="1:20" ht="15.75" customHeight="1" thickBot="1" x14ac:dyDescent="0.35">
      <c r="A24" s="40" t="s">
        <v>27</v>
      </c>
      <c r="B24" s="41" t="s">
        <v>29</v>
      </c>
      <c r="C24" s="42" t="s">
        <v>30</v>
      </c>
      <c r="D24" s="42" t="s">
        <v>31</v>
      </c>
      <c r="E24" s="42" t="s">
        <v>32</v>
      </c>
      <c r="F24" s="43" t="s">
        <v>33</v>
      </c>
      <c r="G24" s="40"/>
      <c r="H24" s="41" t="s">
        <v>29</v>
      </c>
      <c r="I24" s="42" t="s">
        <v>30</v>
      </c>
      <c r="J24" s="42" t="s">
        <v>31</v>
      </c>
      <c r="K24" s="42" t="s">
        <v>32</v>
      </c>
      <c r="L24" s="44" t="s">
        <v>33</v>
      </c>
      <c r="M24" s="45" t="s">
        <v>35</v>
      </c>
      <c r="N24" s="46" t="s">
        <v>34</v>
      </c>
      <c r="O24" s="47" t="s">
        <v>29</v>
      </c>
      <c r="P24" s="48" t="s">
        <v>30</v>
      </c>
      <c r="Q24" s="49" t="s">
        <v>31</v>
      </c>
      <c r="R24" s="49" t="s">
        <v>32</v>
      </c>
      <c r="S24" s="50" t="s">
        <v>33</v>
      </c>
    </row>
    <row r="25" spans="1:20" ht="15.75" customHeight="1" x14ac:dyDescent="0.3">
      <c r="A25" s="8" t="s">
        <v>39</v>
      </c>
      <c r="B25" s="51"/>
      <c r="C25" s="52"/>
      <c r="D25" s="52"/>
      <c r="E25" s="52"/>
      <c r="F25" s="35"/>
      <c r="G25" s="8" t="s">
        <v>39</v>
      </c>
      <c r="H25" s="51"/>
      <c r="I25" s="52"/>
      <c r="J25" s="52"/>
      <c r="K25" s="52"/>
      <c r="L25" s="53"/>
      <c r="M25" s="52"/>
      <c r="N25" s="53"/>
      <c r="O25" s="36"/>
      <c r="P25" s="51"/>
      <c r="Q25" s="52"/>
      <c r="R25" s="52"/>
      <c r="S25" s="35"/>
    </row>
    <row r="26" spans="1:20" ht="15.75" customHeight="1" x14ac:dyDescent="0.3">
      <c r="A26" s="8" t="s">
        <v>40</v>
      </c>
      <c r="B26" s="5"/>
      <c r="C26" s="6"/>
      <c r="D26" s="6"/>
      <c r="E26" s="6"/>
      <c r="F26" s="7"/>
      <c r="G26" s="8" t="s">
        <v>40</v>
      </c>
      <c r="H26" s="5"/>
      <c r="I26" s="6"/>
      <c r="J26" s="6"/>
      <c r="K26" s="6"/>
      <c r="L26" s="54"/>
      <c r="M26" s="6"/>
      <c r="N26" s="54"/>
      <c r="O26" s="8"/>
      <c r="P26" s="5"/>
      <c r="Q26" s="6"/>
      <c r="R26" s="6"/>
      <c r="S26" s="7"/>
    </row>
    <row r="27" spans="1:20" ht="15.75" customHeight="1" thickBot="1" x14ac:dyDescent="0.35">
      <c r="A27" s="33" t="s">
        <v>41</v>
      </c>
      <c r="B27" s="55"/>
      <c r="C27" s="19"/>
      <c r="D27" s="19"/>
      <c r="E27" s="19"/>
      <c r="F27" s="20"/>
      <c r="G27" s="56" t="s">
        <v>41</v>
      </c>
      <c r="H27" s="55"/>
      <c r="I27" s="19"/>
      <c r="J27" s="19"/>
      <c r="K27" s="19"/>
      <c r="L27" s="57"/>
      <c r="M27" s="19"/>
      <c r="N27" s="57"/>
      <c r="O27" s="56"/>
      <c r="P27" s="55"/>
      <c r="Q27" s="19"/>
      <c r="R27" s="19"/>
      <c r="S27" s="20"/>
    </row>
    <row r="28" spans="1:20" ht="15.75" customHeight="1" thickBot="1" x14ac:dyDescent="0.35">
      <c r="A28" s="58" t="s">
        <v>24</v>
      </c>
      <c r="B28" s="59">
        <f>SUM(B25:B27)</f>
        <v>0</v>
      </c>
      <c r="C28" s="59">
        <f>SUM(C25:C27)</f>
        <v>0</v>
      </c>
      <c r="D28" s="59">
        <f>SUM(D25:D27)</f>
        <v>0</v>
      </c>
      <c r="E28" s="59">
        <f>SUM(E25:E27)</f>
        <v>0</v>
      </c>
      <c r="F28" s="59">
        <f>SUM(F25:F27)</f>
        <v>0</v>
      </c>
      <c r="G28" s="60"/>
      <c r="H28" s="60">
        <f>SUM(H25:H27)</f>
        <v>0</v>
      </c>
      <c r="I28" s="60">
        <f t="shared" ref="I28:S28" si="2">SUM(I25:I27)</f>
        <v>0</v>
      </c>
      <c r="J28" s="60">
        <f t="shared" si="2"/>
        <v>0</v>
      </c>
      <c r="K28" s="60">
        <f t="shared" si="2"/>
        <v>0</v>
      </c>
      <c r="L28" s="60">
        <f t="shared" si="2"/>
        <v>0</v>
      </c>
      <c r="M28" s="60">
        <f t="shared" si="2"/>
        <v>0</v>
      </c>
      <c r="N28" s="60">
        <f t="shared" si="2"/>
        <v>0</v>
      </c>
      <c r="O28" s="60">
        <f t="shared" si="2"/>
        <v>0</v>
      </c>
      <c r="P28" s="60">
        <f t="shared" si="2"/>
        <v>0</v>
      </c>
      <c r="Q28" s="60">
        <f t="shared" si="2"/>
        <v>0</v>
      </c>
      <c r="R28" s="60">
        <f t="shared" si="2"/>
        <v>0</v>
      </c>
      <c r="S28" s="60">
        <f t="shared" si="2"/>
        <v>0</v>
      </c>
    </row>
  </sheetData>
  <mergeCells count="30">
    <mergeCell ref="B12:C12"/>
    <mergeCell ref="D12:E13"/>
    <mergeCell ref="B13:C13"/>
    <mergeCell ref="N8:O8"/>
    <mergeCell ref="N9:O9"/>
    <mergeCell ref="N10:O10"/>
    <mergeCell ref="N11:O11"/>
    <mergeCell ref="D2:M2"/>
    <mergeCell ref="H3:I3"/>
    <mergeCell ref="L3:M3"/>
    <mergeCell ref="N7:O7"/>
    <mergeCell ref="N5:O5"/>
    <mergeCell ref="N6:O6"/>
    <mergeCell ref="D3:E3"/>
    <mergeCell ref="F3:G3"/>
    <mergeCell ref="B14:Q14"/>
    <mergeCell ref="A15:A16"/>
    <mergeCell ref="B15:C15"/>
    <mergeCell ref="D15:E15"/>
    <mergeCell ref="F15:G15"/>
    <mergeCell ref="H15:I15"/>
    <mergeCell ref="J15:K15"/>
    <mergeCell ref="L15:M15"/>
    <mergeCell ref="N15:O15"/>
    <mergeCell ref="P15:Q15"/>
    <mergeCell ref="B22:H22"/>
    <mergeCell ref="J22:R22"/>
    <mergeCell ref="A23:F23"/>
    <mergeCell ref="G23:N23"/>
    <mergeCell ref="O23:S2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workbookViewId="0">
      <selection activeCell="N5" sqref="N5:O5"/>
    </sheetView>
  </sheetViews>
  <sheetFormatPr defaultRowHeight="14.4" x14ac:dyDescent="0.3"/>
  <cols>
    <col min="1" max="1" width="25.44140625" customWidth="1"/>
    <col min="2" max="2" width="11.77734375" customWidth="1"/>
    <col min="3" max="3" width="11.5546875" customWidth="1"/>
    <col min="4" max="4" width="10.5546875" customWidth="1"/>
    <col min="5" max="6" width="10.21875" customWidth="1"/>
    <col min="7" max="7" width="9.77734375" customWidth="1"/>
    <col min="10" max="10" width="10" customWidth="1"/>
    <col min="11" max="11" width="9.77734375" customWidth="1"/>
  </cols>
  <sheetData>
    <row r="1" spans="1:18" ht="15.75" customHeight="1" thickBot="1" x14ac:dyDescent="0.35">
      <c r="B1" s="71" t="s">
        <v>47</v>
      </c>
      <c r="C1" s="64" t="s">
        <v>46</v>
      </c>
      <c r="D1">
        <f>B2-2000</f>
        <v>-2000</v>
      </c>
    </row>
    <row r="2" spans="1:18" ht="15.75" customHeight="1" thickBot="1" x14ac:dyDescent="0.4">
      <c r="A2" s="1" t="s">
        <v>0</v>
      </c>
      <c r="B2" s="68"/>
      <c r="C2" s="65">
        <v>2068</v>
      </c>
      <c r="D2" s="136">
        <v>0</v>
      </c>
      <c r="E2" s="136"/>
      <c r="F2" s="136"/>
      <c r="G2" s="136"/>
      <c r="H2" s="136"/>
      <c r="I2" s="136"/>
      <c r="J2" s="136"/>
      <c r="K2" s="136"/>
      <c r="L2" s="136"/>
      <c r="M2" s="137"/>
    </row>
    <row r="3" spans="1:18" ht="20.25" customHeight="1" x14ac:dyDescent="0.35">
      <c r="A3" s="1" t="s">
        <v>2</v>
      </c>
      <c r="B3" s="69">
        <v>87</v>
      </c>
      <c r="C3" s="66">
        <v>6369</v>
      </c>
      <c r="D3" s="134" t="s">
        <v>74</v>
      </c>
      <c r="E3" s="145"/>
      <c r="F3" s="146" t="s">
        <v>75</v>
      </c>
      <c r="G3" s="135"/>
      <c r="H3" s="138" t="s">
        <v>3</v>
      </c>
      <c r="I3" s="139"/>
      <c r="J3" s="2" t="s">
        <v>4</v>
      </c>
      <c r="K3" s="3"/>
      <c r="L3" s="138" t="s">
        <v>66</v>
      </c>
      <c r="M3" s="139"/>
      <c r="O3">
        <f>C2+'11'!C2+'10'!C2+'09'!C2</f>
        <v>13143</v>
      </c>
      <c r="P3" t="e">
        <f>C2+#REF!+#REF!+#REF!+#REF!+#REF!+1750</f>
        <v>#REF!</v>
      </c>
    </row>
    <row r="4" spans="1:18" ht="15.75" customHeight="1" x14ac:dyDescent="0.35">
      <c r="A4" s="1" t="s">
        <v>5</v>
      </c>
      <c r="B4" s="69"/>
      <c r="C4" s="66"/>
      <c r="D4" s="4" t="s">
        <v>12</v>
      </c>
      <c r="E4" s="5" t="s">
        <v>76</v>
      </c>
      <c r="F4" s="6" t="s">
        <v>77</v>
      </c>
      <c r="G4" s="7" t="s">
        <v>78</v>
      </c>
      <c r="H4" s="4" t="s">
        <v>7</v>
      </c>
      <c r="I4" s="7" t="s">
        <v>8</v>
      </c>
      <c r="J4" s="8" t="s">
        <v>9</v>
      </c>
      <c r="K4" s="9" t="s">
        <v>10</v>
      </c>
      <c r="L4" s="4" t="s">
        <v>11</v>
      </c>
      <c r="M4" s="7" t="s">
        <v>12</v>
      </c>
    </row>
    <row r="5" spans="1:18" ht="15.75" customHeight="1" x14ac:dyDescent="0.35">
      <c r="A5" s="1" t="s">
        <v>13</v>
      </c>
      <c r="B5" s="69"/>
      <c r="C5" s="66"/>
      <c r="D5" s="10">
        <v>36498</v>
      </c>
      <c r="E5" s="11">
        <v>101890</v>
      </c>
      <c r="F5" s="12"/>
      <c r="G5" s="13"/>
      <c r="H5" s="10">
        <v>289285</v>
      </c>
      <c r="I5" s="13">
        <v>64852</v>
      </c>
      <c r="J5" s="14">
        <v>8250.1</v>
      </c>
      <c r="K5" s="15">
        <v>129260</v>
      </c>
      <c r="L5" s="10">
        <v>1176</v>
      </c>
      <c r="M5" s="16">
        <v>2139422</v>
      </c>
      <c r="N5" s="142">
        <v>8</v>
      </c>
      <c r="O5" s="142"/>
      <c r="P5" s="72"/>
    </row>
    <row r="6" spans="1:18" ht="15.75" customHeight="1" x14ac:dyDescent="0.35">
      <c r="A6" s="1" t="s">
        <v>14</v>
      </c>
      <c r="B6" s="69"/>
      <c r="C6" s="66"/>
      <c r="D6" s="10">
        <f>'11'!D5</f>
        <v>36389</v>
      </c>
      <c r="E6" s="11">
        <f>'11'!E5</f>
        <v>101676</v>
      </c>
      <c r="F6" s="12">
        <f>'11'!F5</f>
        <v>0</v>
      </c>
      <c r="G6" s="13">
        <f>'11'!G5</f>
        <v>0</v>
      </c>
      <c r="H6" s="10">
        <f>'11'!H5</f>
        <v>288992</v>
      </c>
      <c r="I6" s="13">
        <f>'11'!I5</f>
        <v>64813</v>
      </c>
      <c r="J6" s="14">
        <f>'11'!J5</f>
        <v>8248.7999999999993</v>
      </c>
      <c r="K6" s="15">
        <f>'11'!K5</f>
        <v>129239</v>
      </c>
      <c r="L6" s="10">
        <f>'11'!L5</f>
        <v>1172</v>
      </c>
      <c r="M6" s="16">
        <f>'12'!M5</f>
        <v>2139422</v>
      </c>
      <c r="N6" s="143" t="s">
        <v>15</v>
      </c>
      <c r="O6" s="144"/>
      <c r="Q6">
        <v>10981</v>
      </c>
    </row>
    <row r="7" spans="1:18" ht="15.75" customHeight="1" x14ac:dyDescent="0.35">
      <c r="A7" s="1" t="s">
        <v>16</v>
      </c>
      <c r="B7" s="73">
        <f>B2-B4</f>
        <v>0</v>
      </c>
      <c r="C7" s="74">
        <f>C2-C4</f>
        <v>2068</v>
      </c>
      <c r="D7" s="4">
        <f t="shared" ref="D7:M7" si="0">D5-D6</f>
        <v>109</v>
      </c>
      <c r="E7" s="75">
        <f t="shared" si="0"/>
        <v>214</v>
      </c>
      <c r="F7" s="6">
        <f t="shared" si="0"/>
        <v>0</v>
      </c>
      <c r="G7" s="6">
        <f t="shared" si="0"/>
        <v>0</v>
      </c>
      <c r="H7" s="6">
        <f t="shared" si="0"/>
        <v>293</v>
      </c>
      <c r="I7" s="6">
        <f t="shared" si="0"/>
        <v>39</v>
      </c>
      <c r="J7" s="6">
        <f t="shared" si="0"/>
        <v>1.3000000000010914</v>
      </c>
      <c r="K7" s="6">
        <f t="shared" si="0"/>
        <v>21</v>
      </c>
      <c r="L7" s="6">
        <f t="shared" si="0"/>
        <v>4</v>
      </c>
      <c r="M7" s="7">
        <f t="shared" si="0"/>
        <v>0</v>
      </c>
      <c r="N7" s="140" t="s">
        <v>17</v>
      </c>
      <c r="O7" s="141"/>
      <c r="Q7">
        <f>10600+502</f>
        <v>11102</v>
      </c>
    </row>
    <row r="8" spans="1:18" ht="15.75" customHeight="1" x14ac:dyDescent="0.35">
      <c r="A8" s="1" t="s">
        <v>18</v>
      </c>
      <c r="B8" s="69">
        <f>B3-B5</f>
        <v>87</v>
      </c>
      <c r="C8" s="66">
        <f>C3-C5</f>
        <v>6369</v>
      </c>
      <c r="D8" s="4">
        <f>D7+E7</f>
        <v>323</v>
      </c>
      <c r="E8" s="76" t="s">
        <v>52</v>
      </c>
      <c r="F8" s="6"/>
      <c r="G8" s="6"/>
      <c r="H8" s="6">
        <f>C28</f>
        <v>0</v>
      </c>
      <c r="I8" s="6"/>
      <c r="J8" s="6"/>
      <c r="K8" s="6"/>
      <c r="L8" s="6"/>
      <c r="M8" s="7">
        <f>E28</f>
        <v>0</v>
      </c>
      <c r="N8" s="140" t="s">
        <v>19</v>
      </c>
      <c r="O8" s="141"/>
      <c r="Q8">
        <f>Q7-Q6</f>
        <v>121</v>
      </c>
    </row>
    <row r="9" spans="1:18" ht="15.75" customHeight="1" x14ac:dyDescent="0.35">
      <c r="A9" s="17" t="s">
        <v>20</v>
      </c>
      <c r="B9" s="69"/>
      <c r="C9" s="66"/>
      <c r="D9" s="18">
        <f>C9+B9</f>
        <v>0</v>
      </c>
      <c r="E9" s="76"/>
      <c r="F9" s="19"/>
      <c r="G9" s="19"/>
      <c r="H9" s="19">
        <f>I28+P28</f>
        <v>0</v>
      </c>
      <c r="I9" s="19"/>
      <c r="J9" s="19"/>
      <c r="K9" s="19"/>
      <c r="L9" s="19"/>
      <c r="M9" s="20">
        <f>K28+R28</f>
        <v>0</v>
      </c>
      <c r="N9" s="150" t="s">
        <v>21</v>
      </c>
      <c r="O9" s="151"/>
    </row>
    <row r="10" spans="1:18" ht="15.75" customHeight="1" thickBot="1" x14ac:dyDescent="0.4">
      <c r="A10" s="21" t="s">
        <v>22</v>
      </c>
      <c r="B10" s="69">
        <v>1</v>
      </c>
      <c r="C10" s="66">
        <v>56</v>
      </c>
      <c r="D10" s="78">
        <f>B28-D8</f>
        <v>-323</v>
      </c>
      <c r="E10" s="77"/>
      <c r="F10" s="22"/>
      <c r="G10" s="22"/>
      <c r="H10" s="78">
        <f>(H9+H8)-H7</f>
        <v>-293</v>
      </c>
      <c r="I10" s="22"/>
      <c r="J10" s="22"/>
      <c r="K10" s="22"/>
      <c r="L10" s="22"/>
      <c r="M10" s="22">
        <f>(M9+M8)-M7</f>
        <v>0</v>
      </c>
      <c r="N10" s="152" t="s">
        <v>23</v>
      </c>
      <c r="O10" s="152"/>
      <c r="Q10">
        <f>7000+600+900+650</f>
        <v>9150</v>
      </c>
    </row>
    <row r="11" spans="1:18" ht="15.75" customHeight="1" thickBot="1" x14ac:dyDescent="0.4">
      <c r="A11" s="23" t="s">
        <v>24</v>
      </c>
      <c r="B11" s="70">
        <f>B7+B8</f>
        <v>87</v>
      </c>
      <c r="C11" s="67">
        <f>C7+C8</f>
        <v>8437</v>
      </c>
      <c r="D11" s="24">
        <f>C10+B10</f>
        <v>57</v>
      </c>
      <c r="E11" s="25"/>
      <c r="F11" s="25"/>
      <c r="G11" s="25"/>
      <c r="H11" s="25"/>
      <c r="I11" s="25"/>
      <c r="J11" s="25"/>
      <c r="K11" s="25"/>
      <c r="L11" s="25"/>
      <c r="M11" s="26">
        <f>B22</f>
        <v>0</v>
      </c>
      <c r="N11" s="142" t="s">
        <v>25</v>
      </c>
      <c r="O11" s="142"/>
    </row>
    <row r="12" spans="1:18" ht="15.75" customHeight="1" thickBot="1" x14ac:dyDescent="0.4">
      <c r="A12" s="27" t="s">
        <v>48</v>
      </c>
      <c r="B12" s="147">
        <f>B7+C7</f>
        <v>2068</v>
      </c>
      <c r="C12" s="147"/>
      <c r="D12" s="148">
        <f>B12+B13</f>
        <v>8524</v>
      </c>
      <c r="E12" s="148"/>
      <c r="I12">
        <f>D12-M11-B6</f>
        <v>8524</v>
      </c>
    </row>
    <row r="13" spans="1:18" ht="15.75" customHeight="1" thickBot="1" x14ac:dyDescent="0.4">
      <c r="A13" s="27" t="s">
        <v>49</v>
      </c>
      <c r="B13" s="147">
        <f>B8+C8</f>
        <v>6456</v>
      </c>
      <c r="C13" s="147"/>
      <c r="D13" s="149"/>
      <c r="E13" s="149"/>
    </row>
    <row r="14" spans="1:18" ht="15.75" customHeight="1" thickBot="1" x14ac:dyDescent="0.35">
      <c r="A14" s="29">
        <v>43647</v>
      </c>
      <c r="B14" s="129" t="s">
        <v>26</v>
      </c>
      <c r="C14" s="130"/>
      <c r="D14" s="130"/>
      <c r="E14" s="130"/>
      <c r="F14" s="130"/>
      <c r="G14" s="130"/>
      <c r="H14" s="130"/>
      <c r="I14" s="130"/>
      <c r="J14" s="130"/>
      <c r="K14" s="130"/>
      <c r="L14" s="130"/>
      <c r="M14" s="130"/>
      <c r="N14" s="130"/>
      <c r="O14" s="130"/>
      <c r="P14" s="130"/>
      <c r="Q14" s="131"/>
      <c r="R14" s="30"/>
    </row>
    <row r="15" spans="1:18" ht="15.75" customHeight="1" x14ac:dyDescent="0.3">
      <c r="A15" s="132" t="s">
        <v>27</v>
      </c>
      <c r="B15" s="134" t="s">
        <v>28</v>
      </c>
      <c r="C15" s="135"/>
      <c r="D15" s="134" t="s">
        <v>29</v>
      </c>
      <c r="E15" s="135"/>
      <c r="F15" s="134" t="s">
        <v>30</v>
      </c>
      <c r="G15" s="135"/>
      <c r="H15" s="134" t="s">
        <v>31</v>
      </c>
      <c r="I15" s="135"/>
      <c r="J15" s="134" t="s">
        <v>32</v>
      </c>
      <c r="K15" s="135"/>
      <c r="L15" s="134" t="s">
        <v>33</v>
      </c>
      <c r="M15" s="135"/>
      <c r="N15" s="134" t="s">
        <v>34</v>
      </c>
      <c r="O15" s="135"/>
      <c r="P15" s="134" t="s">
        <v>35</v>
      </c>
      <c r="Q15" s="135"/>
      <c r="R15" s="2" t="s">
        <v>36</v>
      </c>
    </row>
    <row r="16" spans="1:18" ht="15.75" customHeight="1" thickBot="1" x14ac:dyDescent="0.35">
      <c r="A16" s="133"/>
      <c r="B16" s="31" t="s">
        <v>0</v>
      </c>
      <c r="C16" s="32" t="s">
        <v>37</v>
      </c>
      <c r="D16" s="31" t="s">
        <v>0</v>
      </c>
      <c r="E16" s="32" t="s">
        <v>37</v>
      </c>
      <c r="F16" s="31" t="s">
        <v>0</v>
      </c>
      <c r="G16" s="32" t="s">
        <v>37</v>
      </c>
      <c r="H16" s="31" t="s">
        <v>38</v>
      </c>
      <c r="I16" s="32" t="s">
        <v>37</v>
      </c>
      <c r="J16" s="31" t="s">
        <v>38</v>
      </c>
      <c r="K16" s="32" t="s">
        <v>37</v>
      </c>
      <c r="L16" s="31" t="s">
        <v>38</v>
      </c>
      <c r="M16" s="32" t="s">
        <v>37</v>
      </c>
      <c r="N16" s="31" t="s">
        <v>38</v>
      </c>
      <c r="O16" s="32" t="s">
        <v>37</v>
      </c>
      <c r="P16" s="31" t="s">
        <v>38</v>
      </c>
      <c r="Q16" s="32" t="s">
        <v>37</v>
      </c>
      <c r="R16" s="33"/>
    </row>
    <row r="17" spans="1:20" ht="15.75" customHeight="1" x14ac:dyDescent="0.3">
      <c r="A17" s="9" t="s">
        <v>39</v>
      </c>
      <c r="B17" s="34"/>
      <c r="C17" s="35"/>
      <c r="D17" s="34"/>
      <c r="E17" s="35"/>
      <c r="F17" s="34"/>
      <c r="G17" s="35"/>
      <c r="H17" s="34"/>
      <c r="I17" s="35"/>
      <c r="J17" s="34"/>
      <c r="K17" s="35"/>
      <c r="L17" s="34"/>
      <c r="M17" s="35"/>
      <c r="N17" s="34"/>
      <c r="O17" s="35"/>
      <c r="P17" s="34"/>
      <c r="Q17" s="35"/>
      <c r="R17" s="36"/>
    </row>
    <row r="18" spans="1:20" ht="15.75" customHeight="1" x14ac:dyDescent="0.3">
      <c r="A18" s="9" t="s">
        <v>40</v>
      </c>
      <c r="B18" s="4"/>
      <c r="C18" s="7"/>
      <c r="D18" s="4"/>
      <c r="E18" s="7"/>
      <c r="F18" s="4"/>
      <c r="G18" s="7"/>
      <c r="H18" s="4"/>
      <c r="I18" s="7"/>
      <c r="J18" s="4"/>
      <c r="K18" s="7"/>
      <c r="L18" s="4"/>
      <c r="M18" s="7"/>
      <c r="N18" s="4"/>
      <c r="O18" s="7"/>
      <c r="P18" s="4"/>
      <c r="Q18" s="7"/>
      <c r="R18" s="8"/>
    </row>
    <row r="19" spans="1:20" ht="15.75" customHeight="1" x14ac:dyDescent="0.3">
      <c r="A19" s="9" t="s">
        <v>41</v>
      </c>
      <c r="B19" s="4"/>
      <c r="C19" s="7"/>
      <c r="D19" s="4"/>
      <c r="E19" s="7"/>
      <c r="F19" s="4"/>
      <c r="G19" s="7"/>
      <c r="H19" s="4"/>
      <c r="I19" s="7"/>
      <c r="J19" s="4"/>
      <c r="K19" s="7"/>
      <c r="L19" s="4"/>
      <c r="M19" s="7"/>
      <c r="N19" s="4"/>
      <c r="O19" s="7"/>
      <c r="P19" s="4"/>
      <c r="Q19" s="7"/>
      <c r="R19" s="8"/>
    </row>
    <row r="20" spans="1:20" ht="15.75" customHeight="1" x14ac:dyDescent="0.3">
      <c r="A20" s="9"/>
      <c r="B20" s="4"/>
      <c r="C20" s="7"/>
      <c r="D20" s="4"/>
      <c r="E20" s="7"/>
      <c r="F20" s="4"/>
      <c r="G20" s="7"/>
      <c r="H20" s="4"/>
      <c r="I20" s="7"/>
      <c r="J20" s="4"/>
      <c r="K20" s="7"/>
      <c r="L20" s="4"/>
      <c r="M20" s="7"/>
      <c r="N20" s="4"/>
      <c r="O20" s="7"/>
      <c r="P20" s="4"/>
      <c r="Q20" s="7"/>
      <c r="R20" s="8"/>
    </row>
    <row r="21" spans="1:20" ht="15.75" customHeight="1" thickBot="1" x14ac:dyDescent="0.35">
      <c r="A21" s="37" t="s">
        <v>24</v>
      </c>
      <c r="B21" s="18">
        <f>SUM(B17:B20)</f>
        <v>0</v>
      </c>
      <c r="C21" s="18">
        <f t="shared" ref="C21:R21" si="1">SUM(C17:C20)</f>
        <v>0</v>
      </c>
      <c r="D21" s="18">
        <f t="shared" si="1"/>
        <v>0</v>
      </c>
      <c r="E21" s="18">
        <f t="shared" si="1"/>
        <v>0</v>
      </c>
      <c r="F21" s="18">
        <f t="shared" si="1"/>
        <v>0</v>
      </c>
      <c r="G21" s="18">
        <f t="shared" si="1"/>
        <v>0</v>
      </c>
      <c r="H21" s="18">
        <f t="shared" si="1"/>
        <v>0</v>
      </c>
      <c r="I21" s="18">
        <f t="shared" si="1"/>
        <v>0</v>
      </c>
      <c r="J21" s="18">
        <f t="shared" si="1"/>
        <v>0</v>
      </c>
      <c r="K21" s="18">
        <f t="shared" si="1"/>
        <v>0</v>
      </c>
      <c r="L21" s="18">
        <f t="shared" si="1"/>
        <v>0</v>
      </c>
      <c r="M21" s="18">
        <f t="shared" si="1"/>
        <v>0</v>
      </c>
      <c r="N21" s="18">
        <f t="shared" si="1"/>
        <v>0</v>
      </c>
      <c r="O21" s="18">
        <f t="shared" si="1"/>
        <v>0</v>
      </c>
      <c r="P21" s="18">
        <f t="shared" si="1"/>
        <v>0</v>
      </c>
      <c r="Q21" s="18">
        <f t="shared" si="1"/>
        <v>0</v>
      </c>
      <c r="R21" s="18">
        <f t="shared" si="1"/>
        <v>0</v>
      </c>
    </row>
    <row r="22" spans="1:20" ht="15.75" customHeight="1" thickBot="1" x14ac:dyDescent="0.35">
      <c r="A22" s="38" t="s">
        <v>42</v>
      </c>
      <c r="B22" s="121">
        <f>SUM(B21+D21+F21+H21+J21+L21+N21+P21)+R21</f>
        <v>0</v>
      </c>
      <c r="C22" s="122"/>
      <c r="D22" s="122"/>
      <c r="E22" s="122"/>
      <c r="F22" s="122"/>
      <c r="G22" s="122"/>
      <c r="H22" s="122"/>
      <c r="I22" s="39" t="s">
        <v>43</v>
      </c>
      <c r="J22" s="122">
        <f>C21+E21+G21+I21+K21+M21+O21+Q21</f>
        <v>0</v>
      </c>
      <c r="K22" s="122"/>
      <c r="L22" s="122"/>
      <c r="M22" s="122"/>
      <c r="N22" s="122"/>
      <c r="O22" s="122"/>
      <c r="P22" s="122"/>
      <c r="Q22" s="122"/>
      <c r="R22" s="123"/>
    </row>
    <row r="23" spans="1:20" ht="15.75" customHeight="1" thickBot="1" x14ac:dyDescent="0.35">
      <c r="A23" s="124" t="s">
        <v>6</v>
      </c>
      <c r="B23" s="125"/>
      <c r="C23" s="125"/>
      <c r="D23" s="125"/>
      <c r="E23" s="125"/>
      <c r="F23" s="126"/>
      <c r="G23" s="127" t="s">
        <v>44</v>
      </c>
      <c r="H23" s="128"/>
      <c r="I23" s="128"/>
      <c r="J23" s="128"/>
      <c r="K23" s="128"/>
      <c r="L23" s="128"/>
      <c r="M23" s="128"/>
      <c r="N23" s="128"/>
      <c r="O23" s="121" t="s">
        <v>45</v>
      </c>
      <c r="P23" s="122"/>
      <c r="Q23" s="122"/>
      <c r="R23" s="122"/>
      <c r="S23" s="123"/>
      <c r="T23" s="28"/>
    </row>
    <row r="24" spans="1:20" ht="15.75" customHeight="1" thickBot="1" x14ac:dyDescent="0.35">
      <c r="A24" s="40" t="s">
        <v>27</v>
      </c>
      <c r="B24" s="41" t="s">
        <v>29</v>
      </c>
      <c r="C24" s="42" t="s">
        <v>30</v>
      </c>
      <c r="D24" s="42" t="s">
        <v>31</v>
      </c>
      <c r="E24" s="42" t="s">
        <v>32</v>
      </c>
      <c r="F24" s="43" t="s">
        <v>33</v>
      </c>
      <c r="G24" s="40"/>
      <c r="H24" s="41" t="s">
        <v>29</v>
      </c>
      <c r="I24" s="42" t="s">
        <v>30</v>
      </c>
      <c r="J24" s="42" t="s">
        <v>31</v>
      </c>
      <c r="K24" s="42" t="s">
        <v>32</v>
      </c>
      <c r="L24" s="44" t="s">
        <v>33</v>
      </c>
      <c r="M24" s="45" t="s">
        <v>35</v>
      </c>
      <c r="N24" s="46" t="s">
        <v>34</v>
      </c>
      <c r="O24" s="47" t="s">
        <v>29</v>
      </c>
      <c r="P24" s="48" t="s">
        <v>30</v>
      </c>
      <c r="Q24" s="49" t="s">
        <v>31</v>
      </c>
      <c r="R24" s="49" t="s">
        <v>32</v>
      </c>
      <c r="S24" s="50" t="s">
        <v>33</v>
      </c>
    </row>
    <row r="25" spans="1:20" ht="15.75" customHeight="1" x14ac:dyDescent="0.3">
      <c r="A25" s="8" t="s">
        <v>39</v>
      </c>
      <c r="B25" s="51"/>
      <c r="C25" s="52"/>
      <c r="D25" s="52"/>
      <c r="E25" s="52"/>
      <c r="F25" s="35"/>
      <c r="G25" s="8" t="s">
        <v>39</v>
      </c>
      <c r="H25" s="51"/>
      <c r="I25" s="52"/>
      <c r="J25" s="52"/>
      <c r="K25" s="52"/>
      <c r="L25" s="53"/>
      <c r="M25" s="52"/>
      <c r="N25" s="53"/>
      <c r="O25" s="36"/>
      <c r="P25" s="51"/>
      <c r="Q25" s="52"/>
      <c r="R25" s="52"/>
      <c r="S25" s="35"/>
    </row>
    <row r="26" spans="1:20" ht="15.75" customHeight="1" x14ac:dyDescent="0.3">
      <c r="A26" s="8" t="s">
        <v>40</v>
      </c>
      <c r="B26" s="5"/>
      <c r="C26" s="6"/>
      <c r="D26" s="6"/>
      <c r="E26" s="6"/>
      <c r="F26" s="7"/>
      <c r="G26" s="8" t="s">
        <v>40</v>
      </c>
      <c r="H26" s="5"/>
      <c r="I26" s="6"/>
      <c r="J26" s="6"/>
      <c r="K26" s="6"/>
      <c r="L26" s="54"/>
      <c r="M26" s="6"/>
      <c r="N26" s="54"/>
      <c r="O26" s="8"/>
      <c r="P26" s="5"/>
      <c r="Q26" s="6"/>
      <c r="R26" s="6"/>
      <c r="S26" s="7"/>
    </row>
    <row r="27" spans="1:20" ht="15.75" customHeight="1" thickBot="1" x14ac:dyDescent="0.35">
      <c r="A27" s="33" t="s">
        <v>41</v>
      </c>
      <c r="B27" s="55"/>
      <c r="C27" s="19"/>
      <c r="D27" s="19"/>
      <c r="E27" s="19"/>
      <c r="F27" s="20"/>
      <c r="G27" s="56" t="s">
        <v>41</v>
      </c>
      <c r="H27" s="55"/>
      <c r="I27" s="19"/>
      <c r="J27" s="19"/>
      <c r="K27" s="19"/>
      <c r="L27" s="57"/>
      <c r="M27" s="19"/>
      <c r="N27" s="57"/>
      <c r="O27" s="56"/>
      <c r="P27" s="55"/>
      <c r="Q27" s="19"/>
      <c r="R27" s="19"/>
      <c r="S27" s="20"/>
    </row>
    <row r="28" spans="1:20" ht="15.75" customHeight="1" thickBot="1" x14ac:dyDescent="0.35">
      <c r="A28" s="58" t="s">
        <v>24</v>
      </c>
      <c r="B28" s="59">
        <f>SUM(B25:B27)</f>
        <v>0</v>
      </c>
      <c r="C28" s="59">
        <f>SUM(C25:C27)</f>
        <v>0</v>
      </c>
      <c r="D28" s="59">
        <f>SUM(D25:D27)</f>
        <v>0</v>
      </c>
      <c r="E28" s="59">
        <f>SUM(E25:E27)</f>
        <v>0</v>
      </c>
      <c r="F28" s="59">
        <f>SUM(F25:F27)</f>
        <v>0</v>
      </c>
      <c r="G28" s="60"/>
      <c r="H28" s="60">
        <f>SUM(H25:H27)</f>
        <v>0</v>
      </c>
      <c r="I28" s="60">
        <f t="shared" ref="I28:S28" si="2">SUM(I25:I27)</f>
        <v>0</v>
      </c>
      <c r="J28" s="60">
        <f t="shared" si="2"/>
        <v>0</v>
      </c>
      <c r="K28" s="60">
        <f t="shared" si="2"/>
        <v>0</v>
      </c>
      <c r="L28" s="60">
        <f t="shared" si="2"/>
        <v>0</v>
      </c>
      <c r="M28" s="60">
        <f t="shared" si="2"/>
        <v>0</v>
      </c>
      <c r="N28" s="60">
        <f t="shared" si="2"/>
        <v>0</v>
      </c>
      <c r="O28" s="60">
        <f t="shared" si="2"/>
        <v>0</v>
      </c>
      <c r="P28" s="60">
        <f t="shared" si="2"/>
        <v>0</v>
      </c>
      <c r="Q28" s="60">
        <f t="shared" si="2"/>
        <v>0</v>
      </c>
      <c r="R28" s="60">
        <f t="shared" si="2"/>
        <v>0</v>
      </c>
      <c r="S28" s="60">
        <f t="shared" si="2"/>
        <v>0</v>
      </c>
    </row>
  </sheetData>
  <mergeCells count="30">
    <mergeCell ref="B12:C12"/>
    <mergeCell ref="D12:E13"/>
    <mergeCell ref="B13:C13"/>
    <mergeCell ref="N8:O8"/>
    <mergeCell ref="N9:O9"/>
    <mergeCell ref="N10:O10"/>
    <mergeCell ref="N11:O11"/>
    <mergeCell ref="D2:M2"/>
    <mergeCell ref="H3:I3"/>
    <mergeCell ref="L3:M3"/>
    <mergeCell ref="N7:O7"/>
    <mergeCell ref="N5:O5"/>
    <mergeCell ref="N6:O6"/>
    <mergeCell ref="D3:E3"/>
    <mergeCell ref="F3:G3"/>
    <mergeCell ref="B14:Q14"/>
    <mergeCell ref="A15:A16"/>
    <mergeCell ref="B15:C15"/>
    <mergeCell ref="D15:E15"/>
    <mergeCell ref="F15:G15"/>
    <mergeCell ref="H15:I15"/>
    <mergeCell ref="J15:K15"/>
    <mergeCell ref="L15:M15"/>
    <mergeCell ref="N15:O15"/>
    <mergeCell ref="P15:Q15"/>
    <mergeCell ref="B22:H22"/>
    <mergeCell ref="J22:R22"/>
    <mergeCell ref="A23:F23"/>
    <mergeCell ref="G23:N23"/>
    <mergeCell ref="O23:S23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workbookViewId="0">
      <selection activeCell="N5" sqref="N5:O5"/>
    </sheetView>
  </sheetViews>
  <sheetFormatPr defaultRowHeight="14.4" x14ac:dyDescent="0.3"/>
  <cols>
    <col min="1" max="1" width="25.44140625" customWidth="1"/>
    <col min="2" max="2" width="11.77734375" customWidth="1"/>
    <col min="3" max="3" width="11.5546875" customWidth="1"/>
    <col min="4" max="4" width="10.5546875" customWidth="1"/>
    <col min="5" max="6" width="10.21875" customWidth="1"/>
    <col min="7" max="7" width="9.77734375" customWidth="1"/>
    <col min="10" max="10" width="10" customWidth="1"/>
    <col min="11" max="11" width="9.77734375" customWidth="1"/>
  </cols>
  <sheetData>
    <row r="1" spans="1:18" ht="15.75" customHeight="1" thickBot="1" x14ac:dyDescent="0.35">
      <c r="B1" s="71" t="s">
        <v>47</v>
      </c>
      <c r="C1" s="64" t="s">
        <v>46</v>
      </c>
      <c r="D1">
        <f>B2-2000</f>
        <v>-2000</v>
      </c>
    </row>
    <row r="2" spans="1:18" ht="15.75" customHeight="1" thickBot="1" x14ac:dyDescent="0.4">
      <c r="A2" s="1" t="s">
        <v>0</v>
      </c>
      <c r="B2" s="68"/>
      <c r="C2" s="65">
        <v>1056</v>
      </c>
      <c r="D2" s="136" t="s">
        <v>1</v>
      </c>
      <c r="E2" s="136"/>
      <c r="F2" s="136"/>
      <c r="G2" s="136"/>
      <c r="H2" s="136"/>
      <c r="I2" s="136"/>
      <c r="J2" s="136"/>
      <c r="K2" s="136"/>
      <c r="L2" s="136"/>
      <c r="M2" s="137"/>
    </row>
    <row r="3" spans="1:18" ht="20.25" customHeight="1" x14ac:dyDescent="0.35">
      <c r="A3" s="1" t="s">
        <v>2</v>
      </c>
      <c r="B3" s="69">
        <v>5145</v>
      </c>
      <c r="C3" s="66">
        <v>280</v>
      </c>
      <c r="D3" s="134" t="s">
        <v>74</v>
      </c>
      <c r="E3" s="145"/>
      <c r="F3" s="146" t="s">
        <v>75</v>
      </c>
      <c r="G3" s="135"/>
      <c r="H3" s="138" t="s">
        <v>3</v>
      </c>
      <c r="I3" s="139"/>
      <c r="J3" s="2" t="s">
        <v>4</v>
      </c>
      <c r="K3" s="3"/>
      <c r="L3" s="138" t="s">
        <v>66</v>
      </c>
      <c r="M3" s="139"/>
      <c r="O3">
        <f>C2+'11'!C2+'10'!C2+'09'!C2</f>
        <v>12131</v>
      </c>
      <c r="P3" t="e">
        <f>C2+#REF!+#REF!+#REF!+#REF!+#REF!+1750</f>
        <v>#REF!</v>
      </c>
    </row>
    <row r="4" spans="1:18" ht="15.75" customHeight="1" x14ac:dyDescent="0.35">
      <c r="A4" s="1" t="s">
        <v>5</v>
      </c>
      <c r="B4" s="69"/>
      <c r="C4" s="66"/>
      <c r="D4" s="4" t="s">
        <v>12</v>
      </c>
      <c r="E4" s="5" t="s">
        <v>76</v>
      </c>
      <c r="F4" s="6" t="s">
        <v>77</v>
      </c>
      <c r="G4" s="7" t="s">
        <v>78</v>
      </c>
      <c r="H4" s="4" t="s">
        <v>7</v>
      </c>
      <c r="I4" s="7" t="s">
        <v>8</v>
      </c>
      <c r="J4" s="8" t="s">
        <v>9</v>
      </c>
      <c r="K4" s="9" t="s">
        <v>10</v>
      </c>
      <c r="L4" s="4" t="s">
        <v>11</v>
      </c>
      <c r="M4" s="7" t="s">
        <v>12</v>
      </c>
    </row>
    <row r="5" spans="1:18" ht="15.75" customHeight="1" x14ac:dyDescent="0.35">
      <c r="A5" s="1" t="s">
        <v>13</v>
      </c>
      <c r="B5" s="69"/>
      <c r="C5" s="66"/>
      <c r="D5" s="10">
        <v>36513</v>
      </c>
      <c r="E5" s="11">
        <v>102050</v>
      </c>
      <c r="F5" s="12"/>
      <c r="G5" s="13"/>
      <c r="H5" s="10">
        <v>289477</v>
      </c>
      <c r="I5" s="13">
        <v>64866</v>
      </c>
      <c r="J5" s="14">
        <v>8251.6</v>
      </c>
      <c r="K5" s="15">
        <v>12985</v>
      </c>
      <c r="L5" s="10">
        <v>1180</v>
      </c>
      <c r="M5" s="16">
        <v>2140133</v>
      </c>
      <c r="N5" s="142">
        <v>8</v>
      </c>
      <c r="O5" s="142"/>
      <c r="P5" s="72"/>
    </row>
    <row r="6" spans="1:18" ht="15.75" customHeight="1" x14ac:dyDescent="0.35">
      <c r="A6" s="1" t="s">
        <v>14</v>
      </c>
      <c r="B6" s="69"/>
      <c r="C6" s="66"/>
      <c r="D6" s="10">
        <f>'12'!D5</f>
        <v>36498</v>
      </c>
      <c r="E6" s="11">
        <f>'12'!E5</f>
        <v>101890</v>
      </c>
      <c r="F6" s="12">
        <f>'12'!F5</f>
        <v>0</v>
      </c>
      <c r="G6" s="13">
        <f>'12'!G5</f>
        <v>0</v>
      </c>
      <c r="H6" s="10">
        <f>'12'!H5</f>
        <v>289285</v>
      </c>
      <c r="I6" s="13">
        <f>'12'!I5</f>
        <v>64852</v>
      </c>
      <c r="J6" s="14">
        <f>'12'!J5</f>
        <v>8250.1</v>
      </c>
      <c r="K6" s="15">
        <f>'12'!K5</f>
        <v>129260</v>
      </c>
      <c r="L6" s="10">
        <f>'12'!L5</f>
        <v>1176</v>
      </c>
      <c r="M6" s="16">
        <f>'12'!M5</f>
        <v>2139422</v>
      </c>
      <c r="N6" s="143" t="s">
        <v>15</v>
      </c>
      <c r="O6" s="144"/>
      <c r="Q6">
        <v>10981</v>
      </c>
    </row>
    <row r="7" spans="1:18" ht="15.75" customHeight="1" x14ac:dyDescent="0.35">
      <c r="A7" s="1" t="s">
        <v>16</v>
      </c>
      <c r="B7" s="73">
        <f>B2-B4</f>
        <v>0</v>
      </c>
      <c r="C7" s="74">
        <f>C2-C4</f>
        <v>1056</v>
      </c>
      <c r="D7" s="4">
        <f t="shared" ref="D7:M7" si="0">D5-D6</f>
        <v>15</v>
      </c>
      <c r="E7" s="75">
        <f t="shared" si="0"/>
        <v>160</v>
      </c>
      <c r="F7" s="6">
        <f t="shared" si="0"/>
        <v>0</v>
      </c>
      <c r="G7" s="6">
        <f t="shared" si="0"/>
        <v>0</v>
      </c>
      <c r="H7" s="6">
        <f t="shared" si="0"/>
        <v>192</v>
      </c>
      <c r="I7" s="6">
        <f t="shared" si="0"/>
        <v>14</v>
      </c>
      <c r="J7" s="6">
        <f t="shared" si="0"/>
        <v>1.5</v>
      </c>
      <c r="K7" s="6">
        <f t="shared" si="0"/>
        <v>-116275</v>
      </c>
      <c r="L7" s="6">
        <f t="shared" si="0"/>
        <v>4</v>
      </c>
      <c r="M7" s="7">
        <f t="shared" si="0"/>
        <v>711</v>
      </c>
      <c r="N7" s="140" t="s">
        <v>17</v>
      </c>
      <c r="O7" s="141"/>
      <c r="Q7">
        <f>10600+502</f>
        <v>11102</v>
      </c>
    </row>
    <row r="8" spans="1:18" ht="15.75" customHeight="1" x14ac:dyDescent="0.35">
      <c r="A8" s="1" t="s">
        <v>18</v>
      </c>
      <c r="B8" s="69">
        <f>B3-B5</f>
        <v>5145</v>
      </c>
      <c r="C8" s="66">
        <f>C3-C5</f>
        <v>280</v>
      </c>
      <c r="D8" s="4">
        <f>D7+E7</f>
        <v>175</v>
      </c>
      <c r="E8" s="76" t="s">
        <v>52</v>
      </c>
      <c r="F8" s="6"/>
      <c r="G8" s="6"/>
      <c r="H8" s="6">
        <f>C28</f>
        <v>0</v>
      </c>
      <c r="I8" s="6"/>
      <c r="J8" s="6"/>
      <c r="K8" s="6"/>
      <c r="L8" s="6"/>
      <c r="M8" s="7">
        <f>E28</f>
        <v>0</v>
      </c>
      <c r="N8" s="140" t="s">
        <v>19</v>
      </c>
      <c r="O8" s="141"/>
      <c r="Q8">
        <f>Q7-Q6</f>
        <v>121</v>
      </c>
    </row>
    <row r="9" spans="1:18" ht="15.75" customHeight="1" x14ac:dyDescent="0.35">
      <c r="A9" s="17" t="s">
        <v>20</v>
      </c>
      <c r="B9" s="69"/>
      <c r="C9" s="66"/>
      <c r="D9" s="18">
        <f>C9+B9</f>
        <v>0</v>
      </c>
      <c r="E9" s="76"/>
      <c r="F9" s="19"/>
      <c r="G9" s="19"/>
      <c r="H9" s="19">
        <f>I28+P28</f>
        <v>0</v>
      </c>
      <c r="I9" s="19"/>
      <c r="J9" s="19"/>
      <c r="K9" s="19"/>
      <c r="L9" s="19"/>
      <c r="M9" s="20">
        <f>K28+R28</f>
        <v>0</v>
      </c>
      <c r="N9" s="150" t="s">
        <v>21</v>
      </c>
      <c r="O9" s="151"/>
    </row>
    <row r="10" spans="1:18" ht="15.75" customHeight="1" thickBot="1" x14ac:dyDescent="0.4">
      <c r="A10" s="21" t="s">
        <v>22</v>
      </c>
      <c r="B10" s="69">
        <v>33</v>
      </c>
      <c r="C10" s="66">
        <v>15</v>
      </c>
      <c r="D10" s="78">
        <f>B28-D8</f>
        <v>-175</v>
      </c>
      <c r="E10" s="77"/>
      <c r="F10" s="22"/>
      <c r="G10" s="22"/>
      <c r="H10" s="78">
        <f>(H9+H8)-H7</f>
        <v>-192</v>
      </c>
      <c r="I10" s="22"/>
      <c r="J10" s="22"/>
      <c r="K10" s="22"/>
      <c r="L10" s="22"/>
      <c r="M10" s="22">
        <f>(M9+M8)-M7</f>
        <v>-711</v>
      </c>
      <c r="N10" s="152" t="s">
        <v>23</v>
      </c>
      <c r="O10" s="152"/>
      <c r="Q10">
        <f>7000+600+900+650</f>
        <v>9150</v>
      </c>
    </row>
    <row r="11" spans="1:18" ht="15.75" customHeight="1" thickBot="1" x14ac:dyDescent="0.4">
      <c r="A11" s="23" t="s">
        <v>24</v>
      </c>
      <c r="B11" s="70">
        <f>B7+B8</f>
        <v>5145</v>
      </c>
      <c r="C11" s="67">
        <f>C7+C8</f>
        <v>1336</v>
      </c>
      <c r="D11" s="24">
        <f>C10+B10</f>
        <v>48</v>
      </c>
      <c r="E11" s="25"/>
      <c r="F11" s="25"/>
      <c r="G11" s="25"/>
      <c r="H11" s="25"/>
      <c r="I11" s="25"/>
      <c r="J11" s="25"/>
      <c r="K11" s="25"/>
      <c r="L11" s="25"/>
      <c r="M11" s="26">
        <f>B22</f>
        <v>0</v>
      </c>
      <c r="N11" s="142" t="s">
        <v>25</v>
      </c>
      <c r="O11" s="142"/>
    </row>
    <row r="12" spans="1:18" ht="15.75" customHeight="1" thickBot="1" x14ac:dyDescent="0.4">
      <c r="A12" s="27" t="s">
        <v>48</v>
      </c>
      <c r="B12" s="147">
        <f>B7+C7</f>
        <v>1056</v>
      </c>
      <c r="C12" s="147"/>
      <c r="D12" s="148">
        <f>B12+B13</f>
        <v>6481</v>
      </c>
      <c r="E12" s="148"/>
      <c r="I12">
        <f>D12-M11-B6</f>
        <v>6481</v>
      </c>
    </row>
    <row r="13" spans="1:18" ht="15.75" customHeight="1" thickBot="1" x14ac:dyDescent="0.4">
      <c r="A13" s="27" t="s">
        <v>49</v>
      </c>
      <c r="B13" s="147">
        <f>B8+C8</f>
        <v>5425</v>
      </c>
      <c r="C13" s="147"/>
      <c r="D13" s="149"/>
      <c r="E13" s="149"/>
    </row>
    <row r="14" spans="1:18" ht="15.75" customHeight="1" thickBot="1" x14ac:dyDescent="0.35">
      <c r="A14" s="29">
        <v>43647</v>
      </c>
      <c r="B14" s="129" t="s">
        <v>26</v>
      </c>
      <c r="C14" s="130"/>
      <c r="D14" s="130"/>
      <c r="E14" s="130"/>
      <c r="F14" s="130"/>
      <c r="G14" s="130"/>
      <c r="H14" s="130"/>
      <c r="I14" s="130"/>
      <c r="J14" s="130"/>
      <c r="K14" s="130"/>
      <c r="L14" s="130"/>
      <c r="M14" s="130"/>
      <c r="N14" s="130"/>
      <c r="O14" s="130"/>
      <c r="P14" s="130"/>
      <c r="Q14" s="131"/>
      <c r="R14" s="30"/>
    </row>
    <row r="15" spans="1:18" ht="15.75" customHeight="1" x14ac:dyDescent="0.3">
      <c r="A15" s="132" t="s">
        <v>27</v>
      </c>
      <c r="B15" s="134" t="s">
        <v>28</v>
      </c>
      <c r="C15" s="135"/>
      <c r="D15" s="134" t="s">
        <v>29</v>
      </c>
      <c r="E15" s="135"/>
      <c r="F15" s="134" t="s">
        <v>30</v>
      </c>
      <c r="G15" s="135"/>
      <c r="H15" s="134" t="s">
        <v>31</v>
      </c>
      <c r="I15" s="135"/>
      <c r="J15" s="134" t="s">
        <v>32</v>
      </c>
      <c r="K15" s="135"/>
      <c r="L15" s="134" t="s">
        <v>33</v>
      </c>
      <c r="M15" s="135"/>
      <c r="N15" s="134" t="s">
        <v>34</v>
      </c>
      <c r="O15" s="135"/>
      <c r="P15" s="134" t="s">
        <v>35</v>
      </c>
      <c r="Q15" s="135"/>
      <c r="R15" s="2" t="s">
        <v>36</v>
      </c>
    </row>
    <row r="16" spans="1:18" ht="15.75" customHeight="1" thickBot="1" x14ac:dyDescent="0.35">
      <c r="A16" s="133"/>
      <c r="B16" s="31" t="s">
        <v>0</v>
      </c>
      <c r="C16" s="32" t="s">
        <v>37</v>
      </c>
      <c r="D16" s="31" t="s">
        <v>0</v>
      </c>
      <c r="E16" s="32" t="s">
        <v>37</v>
      </c>
      <c r="F16" s="31" t="s">
        <v>0</v>
      </c>
      <c r="G16" s="32" t="s">
        <v>37</v>
      </c>
      <c r="H16" s="31" t="s">
        <v>38</v>
      </c>
      <c r="I16" s="32" t="s">
        <v>37</v>
      </c>
      <c r="J16" s="31" t="s">
        <v>38</v>
      </c>
      <c r="K16" s="32" t="s">
        <v>37</v>
      </c>
      <c r="L16" s="31" t="s">
        <v>38</v>
      </c>
      <c r="M16" s="32" t="s">
        <v>37</v>
      </c>
      <c r="N16" s="31" t="s">
        <v>38</v>
      </c>
      <c r="O16" s="32" t="s">
        <v>37</v>
      </c>
      <c r="P16" s="31" t="s">
        <v>38</v>
      </c>
      <c r="Q16" s="32" t="s">
        <v>37</v>
      </c>
      <c r="R16" s="33"/>
    </row>
    <row r="17" spans="1:20" ht="15.75" customHeight="1" x14ac:dyDescent="0.3">
      <c r="A17" s="9" t="s">
        <v>39</v>
      </c>
      <c r="B17" s="34"/>
      <c r="C17" s="35"/>
      <c r="D17" s="34"/>
      <c r="E17" s="35"/>
      <c r="F17" s="34"/>
      <c r="G17" s="35"/>
      <c r="H17" s="34"/>
      <c r="I17" s="35"/>
      <c r="J17" s="34"/>
      <c r="K17" s="35"/>
      <c r="L17" s="34"/>
      <c r="M17" s="35"/>
      <c r="N17" s="34"/>
      <c r="O17" s="35"/>
      <c r="P17" s="34"/>
      <c r="Q17" s="35"/>
      <c r="R17" s="36"/>
    </row>
    <row r="18" spans="1:20" ht="15.75" customHeight="1" x14ac:dyDescent="0.3">
      <c r="A18" s="9" t="s">
        <v>40</v>
      </c>
      <c r="B18" s="4"/>
      <c r="C18" s="7"/>
      <c r="D18" s="4"/>
      <c r="E18" s="7"/>
      <c r="F18" s="4"/>
      <c r="G18" s="7"/>
      <c r="H18" s="4"/>
      <c r="I18" s="7"/>
      <c r="J18" s="4"/>
      <c r="K18" s="7"/>
      <c r="L18" s="4"/>
      <c r="M18" s="7"/>
      <c r="N18" s="4"/>
      <c r="O18" s="7"/>
      <c r="P18" s="4"/>
      <c r="Q18" s="7"/>
      <c r="R18" s="8"/>
    </row>
    <row r="19" spans="1:20" ht="15.75" customHeight="1" x14ac:dyDescent="0.3">
      <c r="A19" s="9" t="s">
        <v>41</v>
      </c>
      <c r="B19" s="4"/>
      <c r="C19" s="7"/>
      <c r="D19" s="4"/>
      <c r="E19" s="7"/>
      <c r="F19" s="4"/>
      <c r="G19" s="7"/>
      <c r="H19" s="4"/>
      <c r="I19" s="7"/>
      <c r="J19" s="4"/>
      <c r="K19" s="7"/>
      <c r="L19" s="4"/>
      <c r="M19" s="7"/>
      <c r="N19" s="4"/>
      <c r="O19" s="7"/>
      <c r="P19" s="4"/>
      <c r="Q19" s="7"/>
      <c r="R19" s="8"/>
    </row>
    <row r="20" spans="1:20" ht="15.75" customHeight="1" x14ac:dyDescent="0.3">
      <c r="A20" s="9"/>
      <c r="B20" s="4"/>
      <c r="C20" s="7"/>
      <c r="D20" s="4"/>
      <c r="E20" s="7"/>
      <c r="F20" s="4"/>
      <c r="G20" s="7"/>
      <c r="H20" s="4"/>
      <c r="I20" s="7"/>
      <c r="J20" s="4"/>
      <c r="K20" s="7"/>
      <c r="L20" s="4"/>
      <c r="M20" s="7"/>
      <c r="N20" s="4"/>
      <c r="O20" s="7"/>
      <c r="P20" s="4"/>
      <c r="Q20" s="7"/>
      <c r="R20" s="8"/>
    </row>
    <row r="21" spans="1:20" ht="15.75" customHeight="1" thickBot="1" x14ac:dyDescent="0.35">
      <c r="A21" s="37" t="s">
        <v>24</v>
      </c>
      <c r="B21" s="18">
        <f>SUM(B17:B20)</f>
        <v>0</v>
      </c>
      <c r="C21" s="18">
        <f t="shared" ref="C21:R21" si="1">SUM(C17:C20)</f>
        <v>0</v>
      </c>
      <c r="D21" s="18">
        <f t="shared" si="1"/>
        <v>0</v>
      </c>
      <c r="E21" s="18">
        <f t="shared" si="1"/>
        <v>0</v>
      </c>
      <c r="F21" s="18">
        <f t="shared" si="1"/>
        <v>0</v>
      </c>
      <c r="G21" s="18">
        <f t="shared" si="1"/>
        <v>0</v>
      </c>
      <c r="H21" s="18">
        <f t="shared" si="1"/>
        <v>0</v>
      </c>
      <c r="I21" s="18">
        <f t="shared" si="1"/>
        <v>0</v>
      </c>
      <c r="J21" s="18">
        <f t="shared" si="1"/>
        <v>0</v>
      </c>
      <c r="K21" s="18">
        <f t="shared" si="1"/>
        <v>0</v>
      </c>
      <c r="L21" s="18">
        <f t="shared" si="1"/>
        <v>0</v>
      </c>
      <c r="M21" s="18">
        <f t="shared" si="1"/>
        <v>0</v>
      </c>
      <c r="N21" s="18">
        <f t="shared" si="1"/>
        <v>0</v>
      </c>
      <c r="O21" s="18">
        <f t="shared" si="1"/>
        <v>0</v>
      </c>
      <c r="P21" s="18">
        <f t="shared" si="1"/>
        <v>0</v>
      </c>
      <c r="Q21" s="18">
        <f t="shared" si="1"/>
        <v>0</v>
      </c>
      <c r="R21" s="18">
        <f t="shared" si="1"/>
        <v>0</v>
      </c>
    </row>
    <row r="22" spans="1:20" ht="15.75" customHeight="1" thickBot="1" x14ac:dyDescent="0.35">
      <c r="A22" s="38" t="s">
        <v>42</v>
      </c>
      <c r="B22" s="121">
        <f>SUM(B21+D21+F21+H21+J21+L21+N21+P21)+R21</f>
        <v>0</v>
      </c>
      <c r="C22" s="122"/>
      <c r="D22" s="122"/>
      <c r="E22" s="122"/>
      <c r="F22" s="122"/>
      <c r="G22" s="122"/>
      <c r="H22" s="122"/>
      <c r="I22" s="39" t="s">
        <v>43</v>
      </c>
      <c r="J22" s="122">
        <f>C21+E21+G21+I21+K21+M21+O21+Q21</f>
        <v>0</v>
      </c>
      <c r="K22" s="122"/>
      <c r="L22" s="122"/>
      <c r="M22" s="122"/>
      <c r="N22" s="122"/>
      <c r="O22" s="122"/>
      <c r="P22" s="122"/>
      <c r="Q22" s="122"/>
      <c r="R22" s="123"/>
    </row>
    <row r="23" spans="1:20" ht="15.75" customHeight="1" thickBot="1" x14ac:dyDescent="0.35">
      <c r="A23" s="124" t="s">
        <v>6</v>
      </c>
      <c r="B23" s="125"/>
      <c r="C23" s="125"/>
      <c r="D23" s="125"/>
      <c r="E23" s="125"/>
      <c r="F23" s="126"/>
      <c r="G23" s="127" t="s">
        <v>44</v>
      </c>
      <c r="H23" s="128"/>
      <c r="I23" s="128"/>
      <c r="J23" s="128"/>
      <c r="K23" s="128"/>
      <c r="L23" s="128"/>
      <c r="M23" s="128"/>
      <c r="N23" s="128"/>
      <c r="O23" s="121" t="s">
        <v>45</v>
      </c>
      <c r="P23" s="122"/>
      <c r="Q23" s="122"/>
      <c r="R23" s="122"/>
      <c r="S23" s="123"/>
      <c r="T23" s="28"/>
    </row>
    <row r="24" spans="1:20" ht="15.75" customHeight="1" thickBot="1" x14ac:dyDescent="0.35">
      <c r="A24" s="40" t="s">
        <v>27</v>
      </c>
      <c r="B24" s="41" t="s">
        <v>29</v>
      </c>
      <c r="C24" s="42" t="s">
        <v>30</v>
      </c>
      <c r="D24" s="42" t="s">
        <v>31</v>
      </c>
      <c r="E24" s="42" t="s">
        <v>32</v>
      </c>
      <c r="F24" s="43" t="s">
        <v>33</v>
      </c>
      <c r="G24" s="40"/>
      <c r="H24" s="41" t="s">
        <v>29</v>
      </c>
      <c r="I24" s="42" t="s">
        <v>30</v>
      </c>
      <c r="J24" s="42" t="s">
        <v>31</v>
      </c>
      <c r="K24" s="42" t="s">
        <v>32</v>
      </c>
      <c r="L24" s="44" t="s">
        <v>33</v>
      </c>
      <c r="M24" s="45" t="s">
        <v>35</v>
      </c>
      <c r="N24" s="46" t="s">
        <v>34</v>
      </c>
      <c r="O24" s="47" t="s">
        <v>29</v>
      </c>
      <c r="P24" s="48" t="s">
        <v>30</v>
      </c>
      <c r="Q24" s="49" t="s">
        <v>31</v>
      </c>
      <c r="R24" s="49" t="s">
        <v>32</v>
      </c>
      <c r="S24" s="50" t="s">
        <v>33</v>
      </c>
    </row>
    <row r="25" spans="1:20" ht="15.75" customHeight="1" x14ac:dyDescent="0.3">
      <c r="A25" s="8" t="s">
        <v>39</v>
      </c>
      <c r="B25" s="51"/>
      <c r="C25" s="52"/>
      <c r="D25" s="52"/>
      <c r="E25" s="52"/>
      <c r="F25" s="35"/>
      <c r="G25" s="8" t="s">
        <v>39</v>
      </c>
      <c r="H25" s="51"/>
      <c r="I25" s="52"/>
      <c r="J25" s="52"/>
      <c r="K25" s="52"/>
      <c r="L25" s="53"/>
      <c r="M25" s="52"/>
      <c r="N25" s="53"/>
      <c r="O25" s="36"/>
      <c r="P25" s="51"/>
      <c r="Q25" s="52"/>
      <c r="R25" s="52"/>
      <c r="S25" s="35"/>
    </row>
    <row r="26" spans="1:20" ht="15.75" customHeight="1" x14ac:dyDescent="0.3">
      <c r="A26" s="8" t="s">
        <v>40</v>
      </c>
      <c r="B26" s="5"/>
      <c r="C26" s="6"/>
      <c r="D26" s="6"/>
      <c r="E26" s="6"/>
      <c r="F26" s="7"/>
      <c r="G26" s="8" t="s">
        <v>40</v>
      </c>
      <c r="H26" s="5"/>
      <c r="I26" s="6"/>
      <c r="J26" s="6"/>
      <c r="K26" s="6"/>
      <c r="L26" s="54"/>
      <c r="M26" s="6"/>
      <c r="N26" s="54"/>
      <c r="O26" s="8"/>
      <c r="P26" s="5"/>
      <c r="Q26" s="6"/>
      <c r="R26" s="6"/>
      <c r="S26" s="7"/>
    </row>
    <row r="27" spans="1:20" ht="15.75" customHeight="1" thickBot="1" x14ac:dyDescent="0.35">
      <c r="A27" s="33" t="s">
        <v>41</v>
      </c>
      <c r="B27" s="55"/>
      <c r="C27" s="19"/>
      <c r="D27" s="19"/>
      <c r="E27" s="19"/>
      <c r="F27" s="20"/>
      <c r="G27" s="56" t="s">
        <v>41</v>
      </c>
      <c r="H27" s="55"/>
      <c r="I27" s="19"/>
      <c r="J27" s="19"/>
      <c r="K27" s="19"/>
      <c r="L27" s="57"/>
      <c r="M27" s="19"/>
      <c r="N27" s="57"/>
      <c r="O27" s="56"/>
      <c r="P27" s="55"/>
      <c r="Q27" s="19"/>
      <c r="R27" s="19"/>
      <c r="S27" s="20"/>
    </row>
    <row r="28" spans="1:20" ht="15.75" customHeight="1" thickBot="1" x14ac:dyDescent="0.35">
      <c r="A28" s="58" t="s">
        <v>24</v>
      </c>
      <c r="B28" s="59">
        <f>SUM(B25:B27)</f>
        <v>0</v>
      </c>
      <c r="C28" s="59">
        <f>SUM(C25:C27)</f>
        <v>0</v>
      </c>
      <c r="D28" s="59">
        <f>SUM(D25:D27)</f>
        <v>0</v>
      </c>
      <c r="E28" s="59">
        <f>SUM(E25:E27)</f>
        <v>0</v>
      </c>
      <c r="F28" s="59">
        <f>SUM(F25:F27)</f>
        <v>0</v>
      </c>
      <c r="G28" s="60"/>
      <c r="H28" s="60">
        <f>SUM(H25:H27)</f>
        <v>0</v>
      </c>
      <c r="I28" s="60">
        <f t="shared" ref="I28:S28" si="2">SUM(I25:I27)</f>
        <v>0</v>
      </c>
      <c r="J28" s="60">
        <f t="shared" si="2"/>
        <v>0</v>
      </c>
      <c r="K28" s="60">
        <f t="shared" si="2"/>
        <v>0</v>
      </c>
      <c r="L28" s="60">
        <f t="shared" si="2"/>
        <v>0</v>
      </c>
      <c r="M28" s="60">
        <f t="shared" si="2"/>
        <v>0</v>
      </c>
      <c r="N28" s="60">
        <f t="shared" si="2"/>
        <v>0</v>
      </c>
      <c r="O28" s="60">
        <f t="shared" si="2"/>
        <v>0</v>
      </c>
      <c r="P28" s="60">
        <f t="shared" si="2"/>
        <v>0</v>
      </c>
      <c r="Q28" s="60">
        <f t="shared" si="2"/>
        <v>0</v>
      </c>
      <c r="R28" s="60">
        <f t="shared" si="2"/>
        <v>0</v>
      </c>
      <c r="S28" s="60">
        <f t="shared" si="2"/>
        <v>0</v>
      </c>
    </row>
  </sheetData>
  <mergeCells count="30">
    <mergeCell ref="B22:H22"/>
    <mergeCell ref="J22:R22"/>
    <mergeCell ref="A23:F23"/>
    <mergeCell ref="G23:N23"/>
    <mergeCell ref="O23:S23"/>
    <mergeCell ref="B14:Q14"/>
    <mergeCell ref="A15:A16"/>
    <mergeCell ref="B15:C15"/>
    <mergeCell ref="D15:E15"/>
    <mergeCell ref="F15:G15"/>
    <mergeCell ref="H15:I15"/>
    <mergeCell ref="J15:K15"/>
    <mergeCell ref="L15:M15"/>
    <mergeCell ref="N15:O15"/>
    <mergeCell ref="P15:Q15"/>
    <mergeCell ref="D2:M2"/>
    <mergeCell ref="H3:I3"/>
    <mergeCell ref="L3:M3"/>
    <mergeCell ref="N7:O7"/>
    <mergeCell ref="N5:O5"/>
    <mergeCell ref="N6:O6"/>
    <mergeCell ref="D3:E3"/>
    <mergeCell ref="F3:G3"/>
    <mergeCell ref="B12:C12"/>
    <mergeCell ref="D12:E13"/>
    <mergeCell ref="B13:C13"/>
    <mergeCell ref="N8:O8"/>
    <mergeCell ref="N9:O9"/>
    <mergeCell ref="N10:O10"/>
    <mergeCell ref="N11:O1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workbookViewId="0">
      <selection activeCell="J5" sqref="J5"/>
    </sheetView>
  </sheetViews>
  <sheetFormatPr defaultRowHeight="14.4" x14ac:dyDescent="0.3"/>
  <cols>
    <col min="1" max="1" width="25.44140625" customWidth="1"/>
    <col min="2" max="2" width="11.77734375" customWidth="1"/>
    <col min="3" max="3" width="11.5546875" customWidth="1"/>
    <col min="4" max="4" width="10.5546875" customWidth="1"/>
    <col min="5" max="6" width="10.21875" customWidth="1"/>
    <col min="7" max="7" width="9.77734375" customWidth="1"/>
    <col min="10" max="10" width="10" customWidth="1"/>
    <col min="11" max="11" width="9.77734375" customWidth="1"/>
  </cols>
  <sheetData>
    <row r="1" spans="1:18" ht="15.75" customHeight="1" thickBot="1" x14ac:dyDescent="0.35">
      <c r="B1" s="71" t="s">
        <v>47</v>
      </c>
      <c r="C1" s="64" t="s">
        <v>46</v>
      </c>
      <c r="D1">
        <f>B2-2000</f>
        <v>-2000</v>
      </c>
    </row>
    <row r="2" spans="1:18" ht="15.75" customHeight="1" thickBot="1" x14ac:dyDescent="0.4">
      <c r="A2" s="1" t="s">
        <v>0</v>
      </c>
      <c r="B2" s="68"/>
      <c r="C2" s="65">
        <v>965</v>
      </c>
      <c r="D2" s="136" t="s">
        <v>1</v>
      </c>
      <c r="E2" s="136"/>
      <c r="F2" s="136"/>
      <c r="G2" s="136"/>
      <c r="H2" s="136"/>
      <c r="I2" s="136"/>
      <c r="J2" s="136"/>
      <c r="K2" s="136"/>
      <c r="L2" s="136"/>
      <c r="M2" s="137"/>
      <c r="Q2">
        <v>18613</v>
      </c>
    </row>
    <row r="3" spans="1:18" ht="20.25" customHeight="1" x14ac:dyDescent="0.35">
      <c r="A3" s="1" t="s">
        <v>2</v>
      </c>
      <c r="B3" s="69">
        <v>3994</v>
      </c>
      <c r="C3" s="66">
        <v>827</v>
      </c>
      <c r="D3" s="134" t="s">
        <v>74</v>
      </c>
      <c r="E3" s="145"/>
      <c r="F3" s="146" t="s">
        <v>75</v>
      </c>
      <c r="G3" s="135"/>
      <c r="H3" s="138" t="s">
        <v>3</v>
      </c>
      <c r="I3" s="139"/>
      <c r="J3" s="2" t="s">
        <v>4</v>
      </c>
      <c r="K3" s="3"/>
      <c r="L3" s="138" t="s">
        <v>66</v>
      </c>
      <c r="M3" s="139"/>
      <c r="O3">
        <f>C2+'11'!C2+'10'!C2+'09'!C2</f>
        <v>12040</v>
      </c>
      <c r="P3" t="e">
        <f>C2+#REF!+#REF!+#REF!+#REF!+#REF!+1750</f>
        <v>#REF!</v>
      </c>
    </row>
    <row r="4" spans="1:18" ht="15.75" customHeight="1" x14ac:dyDescent="0.35">
      <c r="A4" s="1" t="s">
        <v>5</v>
      </c>
      <c r="B4" s="69"/>
      <c r="C4" s="66"/>
      <c r="D4" s="4" t="s">
        <v>12</v>
      </c>
      <c r="E4" s="5" t="s">
        <v>76</v>
      </c>
      <c r="F4" s="6" t="s">
        <v>77</v>
      </c>
      <c r="G4" s="7" t="s">
        <v>78</v>
      </c>
      <c r="H4" s="4" t="s">
        <v>7</v>
      </c>
      <c r="I4" s="7" t="s">
        <v>8</v>
      </c>
      <c r="J4" s="8" t="s">
        <v>9</v>
      </c>
      <c r="K4" s="9" t="s">
        <v>10</v>
      </c>
      <c r="L4" s="4" t="s">
        <v>11</v>
      </c>
      <c r="M4" s="7" t="s">
        <v>12</v>
      </c>
    </row>
    <row r="5" spans="1:18" ht="15.75" customHeight="1" x14ac:dyDescent="0.35">
      <c r="A5" s="1" t="s">
        <v>13</v>
      </c>
      <c r="B5" s="69"/>
      <c r="C5" s="66"/>
      <c r="D5" s="10">
        <v>36554</v>
      </c>
      <c r="E5" s="11">
        <v>102266</v>
      </c>
      <c r="F5" s="12"/>
      <c r="G5" s="13"/>
      <c r="H5" s="10">
        <v>64869</v>
      </c>
      <c r="I5" s="13">
        <v>289549</v>
      </c>
      <c r="J5" s="14"/>
      <c r="K5" s="15"/>
      <c r="L5" s="10"/>
      <c r="M5" s="16"/>
      <c r="N5" s="142">
        <v>8</v>
      </c>
      <c r="O5" s="142"/>
      <c r="P5" s="72"/>
    </row>
    <row r="6" spans="1:18" ht="15.75" customHeight="1" x14ac:dyDescent="0.35">
      <c r="A6" s="1" t="s">
        <v>14</v>
      </c>
      <c r="B6" s="69"/>
      <c r="C6" s="66"/>
      <c r="D6" s="10"/>
      <c r="E6" s="11"/>
      <c r="F6" s="12"/>
      <c r="G6" s="13"/>
      <c r="H6" s="10"/>
      <c r="I6" s="13"/>
      <c r="J6" s="14"/>
      <c r="K6" s="15"/>
      <c r="L6" s="10"/>
      <c r="M6" s="16"/>
      <c r="N6" s="143" t="s">
        <v>15</v>
      </c>
      <c r="O6" s="144"/>
      <c r="Q6">
        <v>10981</v>
      </c>
    </row>
    <row r="7" spans="1:18" ht="15.75" customHeight="1" x14ac:dyDescent="0.35">
      <c r="A7" s="1" t="s">
        <v>16</v>
      </c>
      <c r="B7" s="73">
        <f>B2-B4</f>
        <v>0</v>
      </c>
      <c r="C7" s="74">
        <f>C2-C4</f>
        <v>965</v>
      </c>
      <c r="D7" s="4">
        <f t="shared" ref="D7:M7" si="0">D5-D6</f>
        <v>36554</v>
      </c>
      <c r="E7" s="75">
        <f t="shared" si="0"/>
        <v>102266</v>
      </c>
      <c r="F7" s="6">
        <f t="shared" si="0"/>
        <v>0</v>
      </c>
      <c r="G7" s="6">
        <f t="shared" si="0"/>
        <v>0</v>
      </c>
      <c r="H7" s="6">
        <f t="shared" si="0"/>
        <v>64869</v>
      </c>
      <c r="I7" s="6">
        <f t="shared" si="0"/>
        <v>289549</v>
      </c>
      <c r="J7" s="6">
        <f t="shared" si="0"/>
        <v>0</v>
      </c>
      <c r="K7" s="6">
        <f t="shared" si="0"/>
        <v>0</v>
      </c>
      <c r="L7" s="6">
        <f t="shared" si="0"/>
        <v>0</v>
      </c>
      <c r="M7" s="7">
        <f t="shared" si="0"/>
        <v>0</v>
      </c>
      <c r="N7" s="140" t="s">
        <v>17</v>
      </c>
      <c r="O7" s="141"/>
      <c r="Q7">
        <f>10600+502</f>
        <v>11102</v>
      </c>
    </row>
    <row r="8" spans="1:18" ht="15.75" customHeight="1" x14ac:dyDescent="0.35">
      <c r="A8" s="1" t="s">
        <v>18</v>
      </c>
      <c r="B8" s="69">
        <f>B3-B5</f>
        <v>3994</v>
      </c>
      <c r="C8" s="66">
        <f>C3-C5</f>
        <v>827</v>
      </c>
      <c r="D8" s="4">
        <f>D7+E7</f>
        <v>138820</v>
      </c>
      <c r="E8" s="76" t="s">
        <v>52</v>
      </c>
      <c r="F8" s="6"/>
      <c r="G8" s="6"/>
      <c r="H8" s="6">
        <f>C28</f>
        <v>0</v>
      </c>
      <c r="I8" s="6"/>
      <c r="J8" s="6"/>
      <c r="K8" s="6"/>
      <c r="L8" s="6"/>
      <c r="M8" s="7">
        <f>E28</f>
        <v>0</v>
      </c>
      <c r="N8" s="140" t="s">
        <v>19</v>
      </c>
      <c r="O8" s="141"/>
      <c r="Q8">
        <f>Q7-Q6</f>
        <v>121</v>
      </c>
    </row>
    <row r="9" spans="1:18" ht="15.75" customHeight="1" x14ac:dyDescent="0.35">
      <c r="A9" s="17" t="s">
        <v>20</v>
      </c>
      <c r="B9" s="69"/>
      <c r="C9" s="66"/>
      <c r="D9" s="18">
        <f>C9+B9</f>
        <v>0</v>
      </c>
      <c r="E9" s="76"/>
      <c r="F9" s="19"/>
      <c r="G9" s="19"/>
      <c r="H9" s="19">
        <f>I28+P28</f>
        <v>0</v>
      </c>
      <c r="I9" s="19"/>
      <c r="J9" s="19"/>
      <c r="K9" s="19"/>
      <c r="L9" s="19"/>
      <c r="M9" s="20">
        <f>K28+R28</f>
        <v>0</v>
      </c>
      <c r="N9" s="150" t="s">
        <v>21</v>
      </c>
      <c r="O9" s="151"/>
    </row>
    <row r="10" spans="1:18" ht="15.75" customHeight="1" thickBot="1" x14ac:dyDescent="0.4">
      <c r="A10" s="21" t="s">
        <v>22</v>
      </c>
      <c r="B10" s="69">
        <v>24</v>
      </c>
      <c r="C10" s="66">
        <v>18</v>
      </c>
      <c r="D10" s="78">
        <f>B28-D8</f>
        <v>-138820</v>
      </c>
      <c r="E10" s="77"/>
      <c r="F10" s="22"/>
      <c r="G10" s="22"/>
      <c r="H10" s="78">
        <f>(H9+H8)-H7</f>
        <v>-64869</v>
      </c>
      <c r="I10" s="22"/>
      <c r="J10" s="22"/>
      <c r="K10" s="22"/>
      <c r="L10" s="22"/>
      <c r="M10" s="22">
        <f>(M9+M8)-M7</f>
        <v>0</v>
      </c>
      <c r="N10" s="152" t="s">
        <v>23</v>
      </c>
      <c r="O10" s="152"/>
      <c r="Q10">
        <f>7000+600+900+650</f>
        <v>9150</v>
      </c>
    </row>
    <row r="11" spans="1:18" ht="15.75" customHeight="1" thickBot="1" x14ac:dyDescent="0.4">
      <c r="A11" s="23" t="s">
        <v>24</v>
      </c>
      <c r="B11" s="70">
        <f>B7+B8</f>
        <v>3994</v>
      </c>
      <c r="C11" s="67">
        <f>C7+C8</f>
        <v>1792</v>
      </c>
      <c r="D11" s="24">
        <f>C10+B10</f>
        <v>42</v>
      </c>
      <c r="E11" s="25"/>
      <c r="F11" s="25"/>
      <c r="G11" s="25"/>
      <c r="H11" s="25"/>
      <c r="I11" s="25"/>
      <c r="J11" s="25"/>
      <c r="K11" s="25"/>
      <c r="L11" s="25"/>
      <c r="M11" s="26">
        <f>B22</f>
        <v>0</v>
      </c>
      <c r="N11" s="142" t="s">
        <v>25</v>
      </c>
      <c r="O11" s="142"/>
    </row>
    <row r="12" spans="1:18" ht="15.75" customHeight="1" thickBot="1" x14ac:dyDescent="0.4">
      <c r="A12" s="27" t="s">
        <v>48</v>
      </c>
      <c r="B12" s="147">
        <f>B7+C7</f>
        <v>965</v>
      </c>
      <c r="C12" s="147"/>
      <c r="D12" s="148">
        <f>B12+B13</f>
        <v>5786</v>
      </c>
      <c r="E12" s="148"/>
      <c r="I12">
        <f>D12-M11-B6</f>
        <v>5786</v>
      </c>
    </row>
    <row r="13" spans="1:18" ht="15.75" customHeight="1" thickBot="1" x14ac:dyDescent="0.4">
      <c r="A13" s="27" t="s">
        <v>49</v>
      </c>
      <c r="B13" s="147">
        <f>B8+C8</f>
        <v>4821</v>
      </c>
      <c r="C13" s="147"/>
      <c r="D13" s="149"/>
      <c r="E13" s="149"/>
    </row>
    <row r="14" spans="1:18" ht="15.75" customHeight="1" thickBot="1" x14ac:dyDescent="0.35">
      <c r="A14" s="29">
        <v>43647</v>
      </c>
      <c r="B14" s="129" t="s">
        <v>26</v>
      </c>
      <c r="C14" s="130"/>
      <c r="D14" s="130"/>
      <c r="E14" s="130"/>
      <c r="F14" s="130"/>
      <c r="G14" s="130"/>
      <c r="H14" s="130"/>
      <c r="I14" s="130"/>
      <c r="J14" s="130"/>
      <c r="K14" s="130"/>
      <c r="L14" s="130"/>
      <c r="M14" s="130"/>
      <c r="N14" s="130"/>
      <c r="O14" s="130"/>
      <c r="P14" s="130"/>
      <c r="Q14" s="131"/>
      <c r="R14" s="30"/>
    </row>
    <row r="15" spans="1:18" ht="15.75" customHeight="1" x14ac:dyDescent="0.3">
      <c r="A15" s="132" t="s">
        <v>27</v>
      </c>
      <c r="B15" s="134" t="s">
        <v>28</v>
      </c>
      <c r="C15" s="135"/>
      <c r="D15" s="134" t="s">
        <v>29</v>
      </c>
      <c r="E15" s="135"/>
      <c r="F15" s="134" t="s">
        <v>30</v>
      </c>
      <c r="G15" s="135"/>
      <c r="H15" s="134" t="s">
        <v>31</v>
      </c>
      <c r="I15" s="135"/>
      <c r="J15" s="134" t="s">
        <v>32</v>
      </c>
      <c r="K15" s="135"/>
      <c r="L15" s="134" t="s">
        <v>33</v>
      </c>
      <c r="M15" s="135"/>
      <c r="N15" s="134" t="s">
        <v>34</v>
      </c>
      <c r="O15" s="135"/>
      <c r="P15" s="134" t="s">
        <v>35</v>
      </c>
      <c r="Q15" s="135"/>
      <c r="R15" s="2" t="s">
        <v>36</v>
      </c>
    </row>
    <row r="16" spans="1:18" ht="15.75" customHeight="1" thickBot="1" x14ac:dyDescent="0.35">
      <c r="A16" s="133"/>
      <c r="B16" s="31" t="s">
        <v>0</v>
      </c>
      <c r="C16" s="32" t="s">
        <v>37</v>
      </c>
      <c r="D16" s="31" t="s">
        <v>0</v>
      </c>
      <c r="E16" s="32" t="s">
        <v>37</v>
      </c>
      <c r="F16" s="31" t="s">
        <v>0</v>
      </c>
      <c r="G16" s="32" t="s">
        <v>37</v>
      </c>
      <c r="H16" s="31" t="s">
        <v>38</v>
      </c>
      <c r="I16" s="32" t="s">
        <v>37</v>
      </c>
      <c r="J16" s="31" t="s">
        <v>38</v>
      </c>
      <c r="K16" s="32" t="s">
        <v>37</v>
      </c>
      <c r="L16" s="31" t="s">
        <v>38</v>
      </c>
      <c r="M16" s="32" t="s">
        <v>37</v>
      </c>
      <c r="N16" s="31" t="s">
        <v>38</v>
      </c>
      <c r="O16" s="32" t="s">
        <v>37</v>
      </c>
      <c r="P16" s="31" t="s">
        <v>38</v>
      </c>
      <c r="Q16" s="32" t="s">
        <v>37</v>
      </c>
      <c r="R16" s="33"/>
    </row>
    <row r="17" spans="1:20" ht="15.75" customHeight="1" x14ac:dyDescent="0.3">
      <c r="A17" s="9" t="s">
        <v>39</v>
      </c>
      <c r="B17" s="34"/>
      <c r="C17" s="35"/>
      <c r="D17" s="34"/>
      <c r="E17" s="35"/>
      <c r="F17" s="34"/>
      <c r="G17" s="35"/>
      <c r="H17" s="34"/>
      <c r="I17" s="35"/>
      <c r="J17" s="34"/>
      <c r="K17" s="35"/>
      <c r="L17" s="34"/>
      <c r="M17" s="35"/>
      <c r="N17" s="34"/>
      <c r="O17" s="35"/>
      <c r="P17" s="34"/>
      <c r="Q17" s="35"/>
      <c r="R17" s="36"/>
    </row>
    <row r="18" spans="1:20" ht="15.75" customHeight="1" x14ac:dyDescent="0.3">
      <c r="A18" s="9" t="s">
        <v>40</v>
      </c>
      <c r="B18" s="4"/>
      <c r="C18" s="7"/>
      <c r="D18" s="4"/>
      <c r="E18" s="7"/>
      <c r="F18" s="4"/>
      <c r="G18" s="7"/>
      <c r="H18" s="4"/>
      <c r="I18" s="7"/>
      <c r="J18" s="4"/>
      <c r="K18" s="7"/>
      <c r="L18" s="4"/>
      <c r="M18" s="7"/>
      <c r="N18" s="4"/>
      <c r="O18" s="7"/>
      <c r="P18" s="4"/>
      <c r="Q18" s="7"/>
      <c r="R18" s="8"/>
    </row>
    <row r="19" spans="1:20" ht="15.75" customHeight="1" x14ac:dyDescent="0.3">
      <c r="A19" s="9" t="s">
        <v>41</v>
      </c>
      <c r="B19" s="4"/>
      <c r="C19" s="7"/>
      <c r="D19" s="4"/>
      <c r="E19" s="7"/>
      <c r="F19" s="4"/>
      <c r="G19" s="7"/>
      <c r="H19" s="4"/>
      <c r="I19" s="7"/>
      <c r="J19" s="4"/>
      <c r="K19" s="7"/>
      <c r="L19" s="4"/>
      <c r="M19" s="7"/>
      <c r="N19" s="4"/>
      <c r="O19" s="7"/>
      <c r="P19" s="4"/>
      <c r="Q19" s="7"/>
      <c r="R19" s="8"/>
    </row>
    <row r="20" spans="1:20" ht="15.75" customHeight="1" x14ac:dyDescent="0.3">
      <c r="A20" s="9"/>
      <c r="B20" s="4"/>
      <c r="C20" s="7"/>
      <c r="D20" s="4"/>
      <c r="E20" s="7"/>
      <c r="F20" s="4"/>
      <c r="G20" s="7"/>
      <c r="H20" s="4"/>
      <c r="I20" s="7"/>
      <c r="J20" s="4"/>
      <c r="K20" s="7"/>
      <c r="L20" s="4"/>
      <c r="M20" s="7"/>
      <c r="N20" s="4"/>
      <c r="O20" s="7"/>
      <c r="P20" s="4"/>
      <c r="Q20" s="7"/>
      <c r="R20" s="8"/>
    </row>
    <row r="21" spans="1:20" ht="15.75" customHeight="1" thickBot="1" x14ac:dyDescent="0.35">
      <c r="A21" s="37" t="s">
        <v>24</v>
      </c>
      <c r="B21" s="18">
        <f>SUM(B17:B20)</f>
        <v>0</v>
      </c>
      <c r="C21" s="18">
        <f t="shared" ref="C21:R21" si="1">SUM(C17:C20)</f>
        <v>0</v>
      </c>
      <c r="D21" s="18">
        <f t="shared" si="1"/>
        <v>0</v>
      </c>
      <c r="E21" s="18">
        <f t="shared" si="1"/>
        <v>0</v>
      </c>
      <c r="F21" s="18">
        <f t="shared" si="1"/>
        <v>0</v>
      </c>
      <c r="G21" s="18">
        <f t="shared" si="1"/>
        <v>0</v>
      </c>
      <c r="H21" s="18">
        <f t="shared" si="1"/>
        <v>0</v>
      </c>
      <c r="I21" s="18">
        <f t="shared" si="1"/>
        <v>0</v>
      </c>
      <c r="J21" s="18">
        <f t="shared" si="1"/>
        <v>0</v>
      </c>
      <c r="K21" s="18">
        <f t="shared" si="1"/>
        <v>0</v>
      </c>
      <c r="L21" s="18">
        <f t="shared" si="1"/>
        <v>0</v>
      </c>
      <c r="M21" s="18">
        <f t="shared" si="1"/>
        <v>0</v>
      </c>
      <c r="N21" s="18">
        <f t="shared" si="1"/>
        <v>0</v>
      </c>
      <c r="O21" s="18">
        <f t="shared" si="1"/>
        <v>0</v>
      </c>
      <c r="P21" s="18">
        <f t="shared" si="1"/>
        <v>0</v>
      </c>
      <c r="Q21" s="18">
        <f t="shared" si="1"/>
        <v>0</v>
      </c>
      <c r="R21" s="18">
        <f t="shared" si="1"/>
        <v>0</v>
      </c>
    </row>
    <row r="22" spans="1:20" ht="15.75" customHeight="1" thickBot="1" x14ac:dyDescent="0.35">
      <c r="A22" s="38" t="s">
        <v>42</v>
      </c>
      <c r="B22" s="121">
        <f>SUM(B21+D21+F21+H21+J21+L21+N21+P21)+R21</f>
        <v>0</v>
      </c>
      <c r="C22" s="122"/>
      <c r="D22" s="122"/>
      <c r="E22" s="122"/>
      <c r="F22" s="122"/>
      <c r="G22" s="122"/>
      <c r="H22" s="122"/>
      <c r="I22" s="39" t="s">
        <v>43</v>
      </c>
      <c r="J22" s="122">
        <f>C21+E21+G21+I21+K21+M21+O21+Q21</f>
        <v>0</v>
      </c>
      <c r="K22" s="122"/>
      <c r="L22" s="122"/>
      <c r="M22" s="122"/>
      <c r="N22" s="122"/>
      <c r="O22" s="122"/>
      <c r="P22" s="122"/>
      <c r="Q22" s="122"/>
      <c r="R22" s="123"/>
    </row>
    <row r="23" spans="1:20" ht="15.75" customHeight="1" thickBot="1" x14ac:dyDescent="0.35">
      <c r="A23" s="124" t="s">
        <v>6</v>
      </c>
      <c r="B23" s="125"/>
      <c r="C23" s="125"/>
      <c r="D23" s="125"/>
      <c r="E23" s="125"/>
      <c r="F23" s="126"/>
      <c r="G23" s="127" t="s">
        <v>44</v>
      </c>
      <c r="H23" s="128"/>
      <c r="I23" s="128"/>
      <c r="J23" s="128"/>
      <c r="K23" s="128"/>
      <c r="L23" s="128"/>
      <c r="M23" s="128"/>
      <c r="N23" s="128"/>
      <c r="O23" s="121" t="s">
        <v>45</v>
      </c>
      <c r="P23" s="122"/>
      <c r="Q23" s="122"/>
      <c r="R23" s="122"/>
      <c r="S23" s="123"/>
      <c r="T23" s="28"/>
    </row>
    <row r="24" spans="1:20" ht="15.75" customHeight="1" thickBot="1" x14ac:dyDescent="0.35">
      <c r="A24" s="40" t="s">
        <v>27</v>
      </c>
      <c r="B24" s="41" t="s">
        <v>29</v>
      </c>
      <c r="C24" s="42" t="s">
        <v>30</v>
      </c>
      <c r="D24" s="42" t="s">
        <v>31</v>
      </c>
      <c r="E24" s="42" t="s">
        <v>32</v>
      </c>
      <c r="F24" s="43" t="s">
        <v>33</v>
      </c>
      <c r="G24" s="40"/>
      <c r="H24" s="41" t="s">
        <v>29</v>
      </c>
      <c r="I24" s="42" t="s">
        <v>30</v>
      </c>
      <c r="J24" s="42" t="s">
        <v>31</v>
      </c>
      <c r="K24" s="42" t="s">
        <v>32</v>
      </c>
      <c r="L24" s="44" t="s">
        <v>33</v>
      </c>
      <c r="M24" s="45" t="s">
        <v>35</v>
      </c>
      <c r="N24" s="46" t="s">
        <v>34</v>
      </c>
      <c r="O24" s="47" t="s">
        <v>29</v>
      </c>
      <c r="P24" s="48" t="s">
        <v>30</v>
      </c>
      <c r="Q24" s="49" t="s">
        <v>31</v>
      </c>
      <c r="R24" s="49" t="s">
        <v>32</v>
      </c>
      <c r="S24" s="50" t="s">
        <v>33</v>
      </c>
    </row>
    <row r="25" spans="1:20" ht="15.75" customHeight="1" x14ac:dyDescent="0.3">
      <c r="A25" s="8" t="s">
        <v>39</v>
      </c>
      <c r="B25" s="51"/>
      <c r="C25" s="52"/>
      <c r="D25" s="52"/>
      <c r="E25" s="52"/>
      <c r="F25" s="35"/>
      <c r="G25" s="8" t="s">
        <v>39</v>
      </c>
      <c r="H25" s="51"/>
      <c r="I25" s="52"/>
      <c r="J25" s="52"/>
      <c r="K25" s="52"/>
      <c r="L25" s="53"/>
      <c r="M25" s="52"/>
      <c r="N25" s="53"/>
      <c r="O25" s="36"/>
      <c r="P25" s="51"/>
      <c r="Q25" s="52"/>
      <c r="R25" s="52"/>
      <c r="S25" s="35"/>
    </row>
    <row r="26" spans="1:20" ht="15.75" customHeight="1" x14ac:dyDescent="0.3">
      <c r="A26" s="8" t="s">
        <v>40</v>
      </c>
      <c r="B26" s="5"/>
      <c r="C26" s="6"/>
      <c r="D26" s="6"/>
      <c r="E26" s="6"/>
      <c r="F26" s="7"/>
      <c r="G26" s="8" t="s">
        <v>40</v>
      </c>
      <c r="H26" s="5"/>
      <c r="I26" s="6"/>
      <c r="J26" s="6"/>
      <c r="K26" s="6"/>
      <c r="L26" s="54"/>
      <c r="M26" s="6"/>
      <c r="N26" s="54"/>
      <c r="O26" s="8"/>
      <c r="P26" s="5"/>
      <c r="Q26" s="6"/>
      <c r="R26" s="6"/>
      <c r="S26" s="7"/>
    </row>
    <row r="27" spans="1:20" ht="15.75" customHeight="1" thickBot="1" x14ac:dyDescent="0.35">
      <c r="A27" s="33" t="s">
        <v>41</v>
      </c>
      <c r="B27" s="55"/>
      <c r="C27" s="19"/>
      <c r="D27" s="19"/>
      <c r="E27" s="19"/>
      <c r="F27" s="20"/>
      <c r="G27" s="56" t="s">
        <v>41</v>
      </c>
      <c r="H27" s="55"/>
      <c r="I27" s="19"/>
      <c r="J27" s="19"/>
      <c r="K27" s="19"/>
      <c r="L27" s="57"/>
      <c r="M27" s="19"/>
      <c r="N27" s="57"/>
      <c r="O27" s="56"/>
      <c r="P27" s="55"/>
      <c r="Q27" s="19"/>
      <c r="R27" s="19"/>
      <c r="S27" s="20"/>
    </row>
    <row r="28" spans="1:20" ht="15.75" customHeight="1" thickBot="1" x14ac:dyDescent="0.35">
      <c r="A28" s="58" t="s">
        <v>24</v>
      </c>
      <c r="B28" s="59">
        <f>SUM(B25:B27)</f>
        <v>0</v>
      </c>
      <c r="C28" s="59">
        <f>SUM(C25:C27)</f>
        <v>0</v>
      </c>
      <c r="D28" s="59">
        <f>SUM(D25:D27)</f>
        <v>0</v>
      </c>
      <c r="E28" s="59">
        <f>SUM(E25:E27)</f>
        <v>0</v>
      </c>
      <c r="F28" s="59">
        <f>SUM(F25:F27)</f>
        <v>0</v>
      </c>
      <c r="G28" s="60"/>
      <c r="H28" s="60">
        <f>SUM(H25:H27)</f>
        <v>0</v>
      </c>
      <c r="I28" s="60">
        <f t="shared" ref="I28:S28" si="2">SUM(I25:I27)</f>
        <v>0</v>
      </c>
      <c r="J28" s="60">
        <f t="shared" si="2"/>
        <v>0</v>
      </c>
      <c r="K28" s="60">
        <f t="shared" si="2"/>
        <v>0</v>
      </c>
      <c r="L28" s="60">
        <f t="shared" si="2"/>
        <v>0</v>
      </c>
      <c r="M28" s="60">
        <f t="shared" si="2"/>
        <v>0</v>
      </c>
      <c r="N28" s="60">
        <f t="shared" si="2"/>
        <v>0</v>
      </c>
      <c r="O28" s="60">
        <f t="shared" si="2"/>
        <v>0</v>
      </c>
      <c r="P28" s="60">
        <f t="shared" si="2"/>
        <v>0</v>
      </c>
      <c r="Q28" s="60">
        <f t="shared" si="2"/>
        <v>0</v>
      </c>
      <c r="R28" s="60">
        <f t="shared" si="2"/>
        <v>0</v>
      </c>
      <c r="S28" s="60">
        <f t="shared" si="2"/>
        <v>0</v>
      </c>
    </row>
  </sheetData>
  <mergeCells count="30">
    <mergeCell ref="B22:H22"/>
    <mergeCell ref="J22:R22"/>
    <mergeCell ref="A23:F23"/>
    <mergeCell ref="G23:N23"/>
    <mergeCell ref="O23:S23"/>
    <mergeCell ref="B14:Q14"/>
    <mergeCell ref="A15:A16"/>
    <mergeCell ref="B15:C15"/>
    <mergeCell ref="D15:E15"/>
    <mergeCell ref="F15:G15"/>
    <mergeCell ref="H15:I15"/>
    <mergeCell ref="J15:K15"/>
    <mergeCell ref="L15:M15"/>
    <mergeCell ref="N15:O15"/>
    <mergeCell ref="P15:Q15"/>
    <mergeCell ref="D2:M2"/>
    <mergeCell ref="H3:I3"/>
    <mergeCell ref="L3:M3"/>
    <mergeCell ref="N7:O7"/>
    <mergeCell ref="N5:O5"/>
    <mergeCell ref="N6:O6"/>
    <mergeCell ref="D3:E3"/>
    <mergeCell ref="F3:G3"/>
    <mergeCell ref="B12:C12"/>
    <mergeCell ref="D12:E13"/>
    <mergeCell ref="B13:C13"/>
    <mergeCell ref="N8:O8"/>
    <mergeCell ref="N9:O9"/>
    <mergeCell ref="N10:O10"/>
    <mergeCell ref="N11:O1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workbookViewId="0">
      <selection activeCell="N5" sqref="N5:O5"/>
    </sheetView>
  </sheetViews>
  <sheetFormatPr defaultRowHeight="14.4" x14ac:dyDescent="0.3"/>
  <cols>
    <col min="1" max="1" width="25.44140625" customWidth="1"/>
    <col min="2" max="2" width="11.77734375" customWidth="1"/>
    <col min="3" max="3" width="11.5546875" customWidth="1"/>
    <col min="4" max="4" width="10.5546875" customWidth="1"/>
    <col min="5" max="6" width="10.21875" customWidth="1"/>
    <col min="7" max="7" width="9.77734375" customWidth="1"/>
    <col min="10" max="10" width="10" customWidth="1"/>
    <col min="11" max="11" width="9.77734375" customWidth="1"/>
  </cols>
  <sheetData>
    <row r="1" spans="1:18" ht="15.75" customHeight="1" thickBot="1" x14ac:dyDescent="0.35">
      <c r="B1" s="71" t="s">
        <v>47</v>
      </c>
      <c r="C1" s="64" t="s">
        <v>46</v>
      </c>
      <c r="D1">
        <f>B2-2000</f>
        <v>-2000</v>
      </c>
    </row>
    <row r="2" spans="1:18" ht="15.75" customHeight="1" thickBot="1" x14ac:dyDescent="0.4">
      <c r="A2" s="1" t="s">
        <v>0</v>
      </c>
      <c r="B2" s="68"/>
      <c r="C2" s="65">
        <v>3226</v>
      </c>
      <c r="D2" s="136" t="s">
        <v>1</v>
      </c>
      <c r="E2" s="136"/>
      <c r="F2" s="136"/>
      <c r="G2" s="136"/>
      <c r="H2" s="136"/>
      <c r="I2" s="136"/>
      <c r="J2" s="136"/>
      <c r="K2" s="136"/>
      <c r="L2" s="136"/>
      <c r="M2" s="137"/>
    </row>
    <row r="3" spans="1:18" ht="20.25" customHeight="1" x14ac:dyDescent="0.35">
      <c r="A3" s="1" t="s">
        <v>2</v>
      </c>
      <c r="B3" s="69"/>
      <c r="C3" s="66">
        <v>10971</v>
      </c>
      <c r="D3" s="134" t="s">
        <v>74</v>
      </c>
      <c r="E3" s="145"/>
      <c r="F3" s="146" t="s">
        <v>75</v>
      </c>
      <c r="G3" s="135"/>
      <c r="H3" s="138" t="s">
        <v>3</v>
      </c>
      <c r="I3" s="139"/>
      <c r="J3" s="2" t="s">
        <v>4</v>
      </c>
      <c r="K3" s="3"/>
      <c r="L3" s="138" t="s">
        <v>66</v>
      </c>
      <c r="M3" s="139"/>
      <c r="O3">
        <f>C2+'11'!C2+'10'!C2+'09'!C2</f>
        <v>14301</v>
      </c>
      <c r="P3" t="e">
        <f>C2+#REF!+#REF!+#REF!+#REF!+#REF!+1750</f>
        <v>#REF!</v>
      </c>
    </row>
    <row r="4" spans="1:18" ht="15.75" customHeight="1" x14ac:dyDescent="0.35">
      <c r="A4" s="1" t="s">
        <v>5</v>
      </c>
      <c r="B4" s="69"/>
      <c r="C4" s="66"/>
      <c r="D4" s="4" t="s">
        <v>12</v>
      </c>
      <c r="E4" s="5" t="s">
        <v>76</v>
      </c>
      <c r="F4" s="6" t="s">
        <v>77</v>
      </c>
      <c r="G4" s="7" t="s">
        <v>78</v>
      </c>
      <c r="H4" s="4" t="s">
        <v>7</v>
      </c>
      <c r="I4" s="7" t="s">
        <v>8</v>
      </c>
      <c r="J4" s="8" t="s">
        <v>9</v>
      </c>
      <c r="K4" s="9" t="s">
        <v>10</v>
      </c>
      <c r="L4" s="4" t="s">
        <v>11</v>
      </c>
      <c r="M4" s="7" t="s">
        <v>12</v>
      </c>
    </row>
    <row r="5" spans="1:18" ht="15.75" customHeight="1" x14ac:dyDescent="0.35">
      <c r="A5" s="1" t="s">
        <v>13</v>
      </c>
      <c r="B5" s="69"/>
      <c r="C5" s="66"/>
      <c r="D5" s="10">
        <v>36672</v>
      </c>
      <c r="E5" s="11">
        <v>103233</v>
      </c>
      <c r="F5" s="12"/>
      <c r="G5" s="13"/>
      <c r="H5" s="10">
        <v>64933</v>
      </c>
      <c r="I5" s="13">
        <v>289933</v>
      </c>
      <c r="J5" s="14">
        <v>8258.7000000000007</v>
      </c>
      <c r="K5" s="15">
        <v>129395</v>
      </c>
      <c r="L5" s="10">
        <v>1182</v>
      </c>
      <c r="M5" s="16">
        <v>2140930</v>
      </c>
      <c r="N5" s="142">
        <v>8</v>
      </c>
      <c r="O5" s="142"/>
      <c r="P5" s="72"/>
    </row>
    <row r="6" spans="1:18" ht="15.75" customHeight="1" x14ac:dyDescent="0.35">
      <c r="A6" s="1" t="s">
        <v>14</v>
      </c>
      <c r="B6" s="69"/>
      <c r="C6" s="66"/>
      <c r="D6" s="10">
        <f>'14'!D5</f>
        <v>36554</v>
      </c>
      <c r="E6" s="11">
        <f>'14'!E5</f>
        <v>102266</v>
      </c>
      <c r="F6" s="12">
        <f>'14'!F5</f>
        <v>0</v>
      </c>
      <c r="G6" s="13">
        <f>'14'!G5</f>
        <v>0</v>
      </c>
      <c r="H6" s="10">
        <f>'14'!H5</f>
        <v>64869</v>
      </c>
      <c r="I6" s="13">
        <f>'14'!I5</f>
        <v>289549</v>
      </c>
      <c r="J6" s="14">
        <f>'14'!J5</f>
        <v>0</v>
      </c>
      <c r="K6" s="15">
        <f>'14'!K5</f>
        <v>0</v>
      </c>
      <c r="L6" s="10">
        <f>'14'!L5</f>
        <v>0</v>
      </c>
      <c r="M6" s="16">
        <f>'14'!M5</f>
        <v>0</v>
      </c>
      <c r="N6" s="143" t="s">
        <v>15</v>
      </c>
      <c r="O6" s="144"/>
      <c r="Q6">
        <v>10981</v>
      </c>
    </row>
    <row r="7" spans="1:18" ht="15.75" customHeight="1" x14ac:dyDescent="0.35">
      <c r="A7" s="1" t="s">
        <v>16</v>
      </c>
      <c r="B7" s="73">
        <f>B2-B4</f>
        <v>0</v>
      </c>
      <c r="C7" s="74">
        <f>C2-C4</f>
        <v>3226</v>
      </c>
      <c r="D7" s="4">
        <f t="shared" ref="D7:M7" si="0">D5-D6</f>
        <v>118</v>
      </c>
      <c r="E7" s="75">
        <f t="shared" si="0"/>
        <v>967</v>
      </c>
      <c r="F7" s="6">
        <f t="shared" si="0"/>
        <v>0</v>
      </c>
      <c r="G7" s="6">
        <f t="shared" si="0"/>
        <v>0</v>
      </c>
      <c r="H7" s="6">
        <f t="shared" si="0"/>
        <v>64</v>
      </c>
      <c r="I7" s="6">
        <f t="shared" si="0"/>
        <v>384</v>
      </c>
      <c r="J7" s="6">
        <f t="shared" si="0"/>
        <v>8258.7000000000007</v>
      </c>
      <c r="K7" s="6">
        <f t="shared" si="0"/>
        <v>129395</v>
      </c>
      <c r="L7" s="6">
        <f t="shared" si="0"/>
        <v>1182</v>
      </c>
      <c r="M7" s="7">
        <f t="shared" si="0"/>
        <v>2140930</v>
      </c>
      <c r="N7" s="140" t="s">
        <v>17</v>
      </c>
      <c r="O7" s="141"/>
      <c r="Q7">
        <f>10600+502</f>
        <v>11102</v>
      </c>
    </row>
    <row r="8" spans="1:18" ht="15.75" customHeight="1" x14ac:dyDescent="0.35">
      <c r="A8" s="1" t="s">
        <v>18</v>
      </c>
      <c r="B8" s="69">
        <f>B3-B5</f>
        <v>0</v>
      </c>
      <c r="C8" s="66">
        <f>C3-C5</f>
        <v>10971</v>
      </c>
      <c r="D8" s="4">
        <f>D7+E7</f>
        <v>1085</v>
      </c>
      <c r="E8" s="76" t="s">
        <v>52</v>
      </c>
      <c r="F8" s="6"/>
      <c r="G8" s="6"/>
      <c r="H8" s="6">
        <f>C28</f>
        <v>0</v>
      </c>
      <c r="I8" s="6"/>
      <c r="J8" s="6"/>
      <c r="K8" s="6"/>
      <c r="L8" s="6"/>
      <c r="M8" s="7">
        <f>E28</f>
        <v>0</v>
      </c>
      <c r="N8" s="140" t="s">
        <v>19</v>
      </c>
      <c r="O8" s="141"/>
      <c r="Q8">
        <f>Q7-Q6</f>
        <v>121</v>
      </c>
    </row>
    <row r="9" spans="1:18" ht="15.75" customHeight="1" x14ac:dyDescent="0.35">
      <c r="A9" s="17" t="s">
        <v>20</v>
      </c>
      <c r="B9" s="69"/>
      <c r="C9" s="66"/>
      <c r="D9" s="18">
        <f>C9+B9</f>
        <v>0</v>
      </c>
      <c r="E9" s="76"/>
      <c r="F9" s="19"/>
      <c r="G9" s="19"/>
      <c r="H9" s="19">
        <f>I28+P28</f>
        <v>0</v>
      </c>
      <c r="I9" s="19"/>
      <c r="J9" s="19"/>
      <c r="K9" s="19"/>
      <c r="L9" s="19"/>
      <c r="M9" s="20">
        <f>K28+R28</f>
        <v>0</v>
      </c>
      <c r="N9" s="150" t="s">
        <v>21</v>
      </c>
      <c r="O9" s="151"/>
    </row>
    <row r="10" spans="1:18" ht="15.75" customHeight="1" thickBot="1" x14ac:dyDescent="0.4">
      <c r="A10" s="21" t="s">
        <v>22</v>
      </c>
      <c r="B10" s="69"/>
      <c r="C10" s="66">
        <v>51</v>
      </c>
      <c r="D10" s="78">
        <f>B28-D8</f>
        <v>-1085</v>
      </c>
      <c r="E10" s="77"/>
      <c r="F10" s="22"/>
      <c r="G10" s="22"/>
      <c r="H10" s="78">
        <f>(H9+H8)-H7</f>
        <v>-64</v>
      </c>
      <c r="I10" s="22"/>
      <c r="J10" s="22"/>
      <c r="K10" s="22"/>
      <c r="L10" s="22"/>
      <c r="M10" s="22">
        <f>(M9+M8)-M7</f>
        <v>-2140930</v>
      </c>
      <c r="N10" s="152" t="s">
        <v>23</v>
      </c>
      <c r="O10" s="152"/>
      <c r="Q10">
        <f>7000+600+900+650</f>
        <v>9150</v>
      </c>
    </row>
    <row r="11" spans="1:18" ht="15.75" customHeight="1" thickBot="1" x14ac:dyDescent="0.4">
      <c r="A11" s="23" t="s">
        <v>24</v>
      </c>
      <c r="B11" s="70">
        <f>B7+B8</f>
        <v>0</v>
      </c>
      <c r="C11" s="67">
        <f>C7+C8</f>
        <v>14197</v>
      </c>
      <c r="D11" s="24">
        <f>C10+B10</f>
        <v>51</v>
      </c>
      <c r="E11" s="25"/>
      <c r="F11" s="25"/>
      <c r="G11" s="25"/>
      <c r="H11" s="25"/>
      <c r="I11" s="25"/>
      <c r="J11" s="25"/>
      <c r="K11" s="25"/>
      <c r="L11" s="25"/>
      <c r="M11" s="26">
        <f>B22</f>
        <v>0</v>
      </c>
      <c r="N11" s="142" t="s">
        <v>25</v>
      </c>
      <c r="O11" s="142"/>
    </row>
    <row r="12" spans="1:18" ht="15.75" customHeight="1" thickBot="1" x14ac:dyDescent="0.4">
      <c r="A12" s="27" t="s">
        <v>48</v>
      </c>
      <c r="B12" s="147">
        <f>B7+C7</f>
        <v>3226</v>
      </c>
      <c r="C12" s="147"/>
      <c r="D12" s="148">
        <f>B12+B13</f>
        <v>14197</v>
      </c>
      <c r="E12" s="148"/>
      <c r="I12">
        <f>D12-M11-B6</f>
        <v>14197</v>
      </c>
    </row>
    <row r="13" spans="1:18" ht="15.75" customHeight="1" thickBot="1" x14ac:dyDescent="0.4">
      <c r="A13" s="27" t="s">
        <v>49</v>
      </c>
      <c r="B13" s="147">
        <f>B8+C8</f>
        <v>10971</v>
      </c>
      <c r="C13" s="147"/>
      <c r="D13" s="149"/>
      <c r="E13" s="149"/>
    </row>
    <row r="14" spans="1:18" ht="15.75" customHeight="1" thickBot="1" x14ac:dyDescent="0.35">
      <c r="A14" s="29">
        <v>43647</v>
      </c>
      <c r="B14" s="129" t="s">
        <v>26</v>
      </c>
      <c r="C14" s="130"/>
      <c r="D14" s="130"/>
      <c r="E14" s="130"/>
      <c r="F14" s="130"/>
      <c r="G14" s="130"/>
      <c r="H14" s="130"/>
      <c r="I14" s="130"/>
      <c r="J14" s="130"/>
      <c r="K14" s="130"/>
      <c r="L14" s="130"/>
      <c r="M14" s="130"/>
      <c r="N14" s="130"/>
      <c r="O14" s="130"/>
      <c r="P14" s="130"/>
      <c r="Q14" s="131"/>
      <c r="R14" s="30"/>
    </row>
    <row r="15" spans="1:18" ht="15.75" customHeight="1" x14ac:dyDescent="0.3">
      <c r="A15" s="132" t="s">
        <v>27</v>
      </c>
      <c r="B15" s="134" t="s">
        <v>28</v>
      </c>
      <c r="C15" s="135"/>
      <c r="D15" s="134" t="s">
        <v>29</v>
      </c>
      <c r="E15" s="135"/>
      <c r="F15" s="134" t="s">
        <v>30</v>
      </c>
      <c r="G15" s="135"/>
      <c r="H15" s="134" t="s">
        <v>31</v>
      </c>
      <c r="I15" s="135"/>
      <c r="J15" s="134" t="s">
        <v>32</v>
      </c>
      <c r="K15" s="135"/>
      <c r="L15" s="134" t="s">
        <v>33</v>
      </c>
      <c r="M15" s="135"/>
      <c r="N15" s="134" t="s">
        <v>34</v>
      </c>
      <c r="O15" s="135"/>
      <c r="P15" s="134" t="s">
        <v>35</v>
      </c>
      <c r="Q15" s="135"/>
      <c r="R15" s="2" t="s">
        <v>36</v>
      </c>
    </row>
    <row r="16" spans="1:18" ht="15.75" customHeight="1" thickBot="1" x14ac:dyDescent="0.35">
      <c r="A16" s="133"/>
      <c r="B16" s="31" t="s">
        <v>0</v>
      </c>
      <c r="C16" s="32" t="s">
        <v>37</v>
      </c>
      <c r="D16" s="31" t="s">
        <v>0</v>
      </c>
      <c r="E16" s="32" t="s">
        <v>37</v>
      </c>
      <c r="F16" s="31" t="s">
        <v>0</v>
      </c>
      <c r="G16" s="32" t="s">
        <v>37</v>
      </c>
      <c r="H16" s="31" t="s">
        <v>38</v>
      </c>
      <c r="I16" s="32" t="s">
        <v>37</v>
      </c>
      <c r="J16" s="31" t="s">
        <v>38</v>
      </c>
      <c r="K16" s="32" t="s">
        <v>37</v>
      </c>
      <c r="L16" s="31" t="s">
        <v>38</v>
      </c>
      <c r="M16" s="32" t="s">
        <v>37</v>
      </c>
      <c r="N16" s="31" t="s">
        <v>38</v>
      </c>
      <c r="O16" s="32" t="s">
        <v>37</v>
      </c>
      <c r="P16" s="31" t="s">
        <v>38</v>
      </c>
      <c r="Q16" s="32" t="s">
        <v>37</v>
      </c>
      <c r="R16" s="33"/>
    </row>
    <row r="17" spans="1:20" ht="15.75" customHeight="1" x14ac:dyDescent="0.3">
      <c r="A17" s="9" t="s">
        <v>39</v>
      </c>
      <c r="B17" s="34"/>
      <c r="C17" s="35"/>
      <c r="D17" s="34"/>
      <c r="E17" s="35"/>
      <c r="F17" s="34"/>
      <c r="G17" s="35"/>
      <c r="H17" s="34"/>
      <c r="I17" s="35"/>
      <c r="J17" s="34"/>
      <c r="K17" s="35"/>
      <c r="L17" s="34"/>
      <c r="M17" s="35"/>
      <c r="N17" s="34"/>
      <c r="O17" s="35"/>
      <c r="P17" s="34"/>
      <c r="Q17" s="35"/>
      <c r="R17" s="36"/>
    </row>
    <row r="18" spans="1:20" ht="15.75" customHeight="1" x14ac:dyDescent="0.3">
      <c r="A18" s="9" t="s">
        <v>40</v>
      </c>
      <c r="B18" s="4"/>
      <c r="C18" s="7"/>
      <c r="D18" s="4"/>
      <c r="E18" s="7"/>
      <c r="F18" s="4"/>
      <c r="G18" s="7"/>
      <c r="H18" s="4"/>
      <c r="I18" s="7"/>
      <c r="J18" s="4"/>
      <c r="K18" s="7"/>
      <c r="L18" s="4"/>
      <c r="M18" s="7"/>
      <c r="N18" s="4"/>
      <c r="O18" s="7"/>
      <c r="P18" s="4"/>
      <c r="Q18" s="7"/>
      <c r="R18" s="8"/>
    </row>
    <row r="19" spans="1:20" ht="15.75" customHeight="1" x14ac:dyDescent="0.3">
      <c r="A19" s="9" t="s">
        <v>41</v>
      </c>
      <c r="B19" s="4"/>
      <c r="C19" s="7"/>
      <c r="D19" s="4"/>
      <c r="E19" s="7"/>
      <c r="F19" s="4"/>
      <c r="G19" s="7"/>
      <c r="H19" s="4"/>
      <c r="I19" s="7"/>
      <c r="J19" s="4"/>
      <c r="K19" s="7"/>
      <c r="L19" s="4"/>
      <c r="M19" s="7"/>
      <c r="N19" s="4"/>
      <c r="O19" s="7"/>
      <c r="P19" s="4"/>
      <c r="Q19" s="7"/>
      <c r="R19" s="8"/>
    </row>
    <row r="20" spans="1:20" ht="15.75" customHeight="1" x14ac:dyDescent="0.3">
      <c r="A20" s="9"/>
      <c r="B20" s="4"/>
      <c r="C20" s="7"/>
      <c r="D20" s="4"/>
      <c r="E20" s="7"/>
      <c r="F20" s="4"/>
      <c r="G20" s="7"/>
      <c r="H20" s="4"/>
      <c r="I20" s="7"/>
      <c r="J20" s="4"/>
      <c r="K20" s="7"/>
      <c r="L20" s="4"/>
      <c r="M20" s="7"/>
      <c r="N20" s="4"/>
      <c r="O20" s="7"/>
      <c r="P20" s="4"/>
      <c r="Q20" s="7"/>
      <c r="R20" s="8"/>
    </row>
    <row r="21" spans="1:20" ht="15.75" customHeight="1" thickBot="1" x14ac:dyDescent="0.35">
      <c r="A21" s="37" t="s">
        <v>24</v>
      </c>
      <c r="B21" s="18">
        <f>SUM(B17:B20)</f>
        <v>0</v>
      </c>
      <c r="C21" s="18">
        <f t="shared" ref="C21:R21" si="1">SUM(C17:C20)</f>
        <v>0</v>
      </c>
      <c r="D21" s="18">
        <f t="shared" si="1"/>
        <v>0</v>
      </c>
      <c r="E21" s="18">
        <f t="shared" si="1"/>
        <v>0</v>
      </c>
      <c r="F21" s="18">
        <f t="shared" si="1"/>
        <v>0</v>
      </c>
      <c r="G21" s="18">
        <f t="shared" si="1"/>
        <v>0</v>
      </c>
      <c r="H21" s="18">
        <f t="shared" si="1"/>
        <v>0</v>
      </c>
      <c r="I21" s="18">
        <f t="shared" si="1"/>
        <v>0</v>
      </c>
      <c r="J21" s="18">
        <f t="shared" si="1"/>
        <v>0</v>
      </c>
      <c r="K21" s="18">
        <f t="shared" si="1"/>
        <v>0</v>
      </c>
      <c r="L21" s="18">
        <f t="shared" si="1"/>
        <v>0</v>
      </c>
      <c r="M21" s="18">
        <f t="shared" si="1"/>
        <v>0</v>
      </c>
      <c r="N21" s="18">
        <f t="shared" si="1"/>
        <v>0</v>
      </c>
      <c r="O21" s="18">
        <f t="shared" si="1"/>
        <v>0</v>
      </c>
      <c r="P21" s="18">
        <f t="shared" si="1"/>
        <v>0</v>
      </c>
      <c r="Q21" s="18">
        <f t="shared" si="1"/>
        <v>0</v>
      </c>
      <c r="R21" s="18">
        <f t="shared" si="1"/>
        <v>0</v>
      </c>
    </row>
    <row r="22" spans="1:20" ht="15.75" customHeight="1" thickBot="1" x14ac:dyDescent="0.35">
      <c r="A22" s="38" t="s">
        <v>42</v>
      </c>
      <c r="B22" s="121">
        <f>SUM(B21+D21+F21+H21+J21+L21+N21+P21)+R21</f>
        <v>0</v>
      </c>
      <c r="C22" s="122"/>
      <c r="D22" s="122"/>
      <c r="E22" s="122"/>
      <c r="F22" s="122"/>
      <c r="G22" s="122"/>
      <c r="H22" s="122"/>
      <c r="I22" s="39" t="s">
        <v>43</v>
      </c>
      <c r="J22" s="122">
        <f>C21+E21+G21+I21+K21+M21+O21+Q21</f>
        <v>0</v>
      </c>
      <c r="K22" s="122"/>
      <c r="L22" s="122"/>
      <c r="M22" s="122"/>
      <c r="N22" s="122"/>
      <c r="O22" s="122"/>
      <c r="P22" s="122"/>
      <c r="Q22" s="122"/>
      <c r="R22" s="123"/>
    </row>
    <row r="23" spans="1:20" ht="15.75" customHeight="1" thickBot="1" x14ac:dyDescent="0.35">
      <c r="A23" s="124" t="s">
        <v>6</v>
      </c>
      <c r="B23" s="125"/>
      <c r="C23" s="125"/>
      <c r="D23" s="125"/>
      <c r="E23" s="125"/>
      <c r="F23" s="126"/>
      <c r="G23" s="127" t="s">
        <v>44</v>
      </c>
      <c r="H23" s="128"/>
      <c r="I23" s="128"/>
      <c r="J23" s="128"/>
      <c r="K23" s="128"/>
      <c r="L23" s="128"/>
      <c r="M23" s="128"/>
      <c r="N23" s="128"/>
      <c r="O23" s="121" t="s">
        <v>45</v>
      </c>
      <c r="P23" s="122"/>
      <c r="Q23" s="122"/>
      <c r="R23" s="122"/>
      <c r="S23" s="123"/>
      <c r="T23" s="28"/>
    </row>
    <row r="24" spans="1:20" ht="15.75" customHeight="1" thickBot="1" x14ac:dyDescent="0.35">
      <c r="A24" s="40" t="s">
        <v>27</v>
      </c>
      <c r="B24" s="41" t="s">
        <v>29</v>
      </c>
      <c r="C24" s="42" t="s">
        <v>30</v>
      </c>
      <c r="D24" s="42" t="s">
        <v>31</v>
      </c>
      <c r="E24" s="42" t="s">
        <v>32</v>
      </c>
      <c r="F24" s="43" t="s">
        <v>33</v>
      </c>
      <c r="G24" s="40"/>
      <c r="H24" s="41" t="s">
        <v>29</v>
      </c>
      <c r="I24" s="42" t="s">
        <v>30</v>
      </c>
      <c r="J24" s="42" t="s">
        <v>31</v>
      </c>
      <c r="K24" s="42" t="s">
        <v>32</v>
      </c>
      <c r="L24" s="44" t="s">
        <v>33</v>
      </c>
      <c r="M24" s="45" t="s">
        <v>35</v>
      </c>
      <c r="N24" s="46" t="s">
        <v>34</v>
      </c>
      <c r="O24" s="47" t="s">
        <v>29</v>
      </c>
      <c r="P24" s="48" t="s">
        <v>30</v>
      </c>
      <c r="Q24" s="49" t="s">
        <v>31</v>
      </c>
      <c r="R24" s="49" t="s">
        <v>32</v>
      </c>
      <c r="S24" s="50" t="s">
        <v>33</v>
      </c>
    </row>
    <row r="25" spans="1:20" ht="15.75" customHeight="1" x14ac:dyDescent="0.3">
      <c r="A25" s="8" t="s">
        <v>39</v>
      </c>
      <c r="B25" s="51"/>
      <c r="C25" s="52"/>
      <c r="D25" s="52"/>
      <c r="E25" s="52"/>
      <c r="F25" s="35"/>
      <c r="G25" s="8" t="s">
        <v>39</v>
      </c>
      <c r="H25" s="51"/>
      <c r="I25" s="52"/>
      <c r="J25" s="52"/>
      <c r="K25" s="52"/>
      <c r="L25" s="53"/>
      <c r="M25" s="52"/>
      <c r="N25" s="53"/>
      <c r="O25" s="36"/>
      <c r="P25" s="51"/>
      <c r="Q25" s="52"/>
      <c r="R25" s="52"/>
      <c r="S25" s="35"/>
    </row>
    <row r="26" spans="1:20" ht="15.75" customHeight="1" x14ac:dyDescent="0.3">
      <c r="A26" s="8" t="s">
        <v>40</v>
      </c>
      <c r="B26" s="5"/>
      <c r="C26" s="6"/>
      <c r="D26" s="6"/>
      <c r="E26" s="6"/>
      <c r="F26" s="7"/>
      <c r="G26" s="8" t="s">
        <v>40</v>
      </c>
      <c r="H26" s="5"/>
      <c r="I26" s="6"/>
      <c r="J26" s="6"/>
      <c r="K26" s="6"/>
      <c r="L26" s="54"/>
      <c r="M26" s="6"/>
      <c r="N26" s="54"/>
      <c r="O26" s="8"/>
      <c r="P26" s="5"/>
      <c r="Q26" s="6"/>
      <c r="R26" s="6"/>
      <c r="S26" s="7"/>
    </row>
    <row r="27" spans="1:20" ht="15.75" customHeight="1" thickBot="1" x14ac:dyDescent="0.35">
      <c r="A27" s="33" t="s">
        <v>41</v>
      </c>
      <c r="B27" s="55"/>
      <c r="C27" s="19"/>
      <c r="D27" s="19"/>
      <c r="E27" s="19"/>
      <c r="F27" s="20"/>
      <c r="G27" s="56" t="s">
        <v>41</v>
      </c>
      <c r="H27" s="55"/>
      <c r="I27" s="19"/>
      <c r="J27" s="19"/>
      <c r="K27" s="19"/>
      <c r="L27" s="57"/>
      <c r="M27" s="19"/>
      <c r="N27" s="57"/>
      <c r="O27" s="56"/>
      <c r="P27" s="55"/>
      <c r="Q27" s="19"/>
      <c r="R27" s="19"/>
      <c r="S27" s="20"/>
    </row>
    <row r="28" spans="1:20" ht="15.75" customHeight="1" thickBot="1" x14ac:dyDescent="0.35">
      <c r="A28" s="58" t="s">
        <v>24</v>
      </c>
      <c r="B28" s="59">
        <f>SUM(B25:B27)</f>
        <v>0</v>
      </c>
      <c r="C28" s="59">
        <f>SUM(C25:C27)</f>
        <v>0</v>
      </c>
      <c r="D28" s="59">
        <f>SUM(D25:D27)</f>
        <v>0</v>
      </c>
      <c r="E28" s="59">
        <f>SUM(E25:E27)</f>
        <v>0</v>
      </c>
      <c r="F28" s="59">
        <f>SUM(F25:F27)</f>
        <v>0</v>
      </c>
      <c r="G28" s="60"/>
      <c r="H28" s="60">
        <f>SUM(H25:H27)</f>
        <v>0</v>
      </c>
      <c r="I28" s="60">
        <f t="shared" ref="I28:S28" si="2">SUM(I25:I27)</f>
        <v>0</v>
      </c>
      <c r="J28" s="60">
        <f t="shared" si="2"/>
        <v>0</v>
      </c>
      <c r="K28" s="60">
        <f t="shared" si="2"/>
        <v>0</v>
      </c>
      <c r="L28" s="60">
        <f t="shared" si="2"/>
        <v>0</v>
      </c>
      <c r="M28" s="60">
        <f t="shared" si="2"/>
        <v>0</v>
      </c>
      <c r="N28" s="60">
        <f t="shared" si="2"/>
        <v>0</v>
      </c>
      <c r="O28" s="60">
        <f t="shared" si="2"/>
        <v>0</v>
      </c>
      <c r="P28" s="60">
        <f t="shared" si="2"/>
        <v>0</v>
      </c>
      <c r="Q28" s="60">
        <f t="shared" si="2"/>
        <v>0</v>
      </c>
      <c r="R28" s="60">
        <f t="shared" si="2"/>
        <v>0</v>
      </c>
      <c r="S28" s="60">
        <f t="shared" si="2"/>
        <v>0</v>
      </c>
    </row>
  </sheetData>
  <mergeCells count="30">
    <mergeCell ref="B22:H22"/>
    <mergeCell ref="J22:R22"/>
    <mergeCell ref="A23:F23"/>
    <mergeCell ref="G23:N23"/>
    <mergeCell ref="O23:S23"/>
    <mergeCell ref="B14:Q14"/>
    <mergeCell ref="A15:A16"/>
    <mergeCell ref="B15:C15"/>
    <mergeCell ref="D15:E15"/>
    <mergeCell ref="F15:G15"/>
    <mergeCell ref="H15:I15"/>
    <mergeCell ref="J15:K15"/>
    <mergeCell ref="L15:M15"/>
    <mergeCell ref="N15:O15"/>
    <mergeCell ref="P15:Q15"/>
    <mergeCell ref="D2:M2"/>
    <mergeCell ref="H3:I3"/>
    <mergeCell ref="L3:M3"/>
    <mergeCell ref="N7:O7"/>
    <mergeCell ref="N5:O5"/>
    <mergeCell ref="N6:O6"/>
    <mergeCell ref="D3:E3"/>
    <mergeCell ref="F3:G3"/>
    <mergeCell ref="B12:C12"/>
    <mergeCell ref="D12:E13"/>
    <mergeCell ref="B13:C13"/>
    <mergeCell ref="N8:O8"/>
    <mergeCell ref="N9:O9"/>
    <mergeCell ref="N10:O10"/>
    <mergeCell ref="N11:O1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workbookViewId="0">
      <selection activeCell="M6" sqref="M6"/>
    </sheetView>
  </sheetViews>
  <sheetFormatPr defaultRowHeight="14.4" x14ac:dyDescent="0.3"/>
  <cols>
    <col min="1" max="1" width="25.44140625" customWidth="1"/>
    <col min="2" max="2" width="11.77734375" customWidth="1"/>
    <col min="3" max="3" width="11.5546875" customWidth="1"/>
    <col min="4" max="4" width="10.5546875" customWidth="1"/>
    <col min="5" max="6" width="10.21875" customWidth="1"/>
    <col min="7" max="7" width="9.77734375" customWidth="1"/>
    <col min="10" max="10" width="10" customWidth="1"/>
    <col min="11" max="11" width="9.77734375" customWidth="1"/>
  </cols>
  <sheetData>
    <row r="1" spans="1:18" ht="15.75" customHeight="1" thickBot="1" x14ac:dyDescent="0.35">
      <c r="B1" s="71" t="s">
        <v>47</v>
      </c>
      <c r="C1" s="64" t="s">
        <v>46</v>
      </c>
      <c r="D1">
        <f>B2-2000</f>
        <v>-2000</v>
      </c>
    </row>
    <row r="2" spans="1:18" ht="15.75" customHeight="1" thickBot="1" x14ac:dyDescent="0.4">
      <c r="A2" s="1" t="s">
        <v>0</v>
      </c>
      <c r="B2" s="68"/>
      <c r="C2" s="65">
        <v>1326</v>
      </c>
      <c r="D2" s="136" t="s">
        <v>1</v>
      </c>
      <c r="E2" s="136"/>
      <c r="F2" s="136"/>
      <c r="G2" s="136"/>
      <c r="H2" s="136"/>
      <c r="I2" s="136"/>
      <c r="J2" s="136"/>
      <c r="K2" s="136"/>
      <c r="L2" s="136"/>
      <c r="M2" s="137"/>
    </row>
    <row r="3" spans="1:18" ht="20.25" customHeight="1" x14ac:dyDescent="0.35">
      <c r="A3" s="1" t="s">
        <v>2</v>
      </c>
      <c r="B3" s="69">
        <v>1004</v>
      </c>
      <c r="C3" s="66">
        <v>21750</v>
      </c>
      <c r="D3" s="134" t="s">
        <v>74</v>
      </c>
      <c r="E3" s="145"/>
      <c r="F3" s="146" t="s">
        <v>75</v>
      </c>
      <c r="G3" s="135"/>
      <c r="H3" s="138" t="s">
        <v>3</v>
      </c>
      <c r="I3" s="139"/>
      <c r="J3" s="2" t="s">
        <v>4</v>
      </c>
      <c r="K3" s="3"/>
      <c r="L3" s="138" t="s">
        <v>66</v>
      </c>
      <c r="M3" s="139"/>
      <c r="O3">
        <f>C2+'11'!C2+'10'!C2+'09'!C2</f>
        <v>12401</v>
      </c>
      <c r="P3" t="e">
        <f>C2+#REF!+#REF!+#REF!+#REF!+#REF!+1750</f>
        <v>#REF!</v>
      </c>
    </row>
    <row r="4" spans="1:18" ht="15.75" customHeight="1" x14ac:dyDescent="0.35">
      <c r="A4" s="1" t="s">
        <v>5</v>
      </c>
      <c r="B4" s="69"/>
      <c r="C4" s="66"/>
      <c r="D4" s="4" t="s">
        <v>12</v>
      </c>
      <c r="E4" s="5" t="s">
        <v>76</v>
      </c>
      <c r="F4" s="6" t="s">
        <v>77</v>
      </c>
      <c r="G4" s="7" t="s">
        <v>78</v>
      </c>
      <c r="H4" s="4" t="s">
        <v>7</v>
      </c>
      <c r="I4" s="7" t="s">
        <v>8</v>
      </c>
      <c r="J4" s="8" t="s">
        <v>9</v>
      </c>
      <c r="K4" s="9" t="s">
        <v>10</v>
      </c>
      <c r="L4" s="4" t="s">
        <v>11</v>
      </c>
      <c r="M4" s="7" t="s">
        <v>12</v>
      </c>
    </row>
    <row r="5" spans="1:18" ht="15.75" customHeight="1" x14ac:dyDescent="0.35">
      <c r="A5" s="1" t="s">
        <v>13</v>
      </c>
      <c r="B5" s="69"/>
      <c r="C5" s="66"/>
      <c r="D5" s="10">
        <v>37110</v>
      </c>
      <c r="E5" s="11">
        <v>104766</v>
      </c>
      <c r="F5" s="12"/>
      <c r="G5" s="13"/>
      <c r="H5" s="10">
        <v>290650</v>
      </c>
      <c r="I5" s="13">
        <v>65036</v>
      </c>
      <c r="J5" s="14">
        <v>8274.5</v>
      </c>
      <c r="K5" s="15">
        <v>129635</v>
      </c>
      <c r="L5" s="10">
        <v>1182</v>
      </c>
      <c r="M5" s="16">
        <v>2140930</v>
      </c>
      <c r="N5" s="142">
        <v>8</v>
      </c>
      <c r="O5" s="142"/>
      <c r="P5" s="72"/>
    </row>
    <row r="6" spans="1:18" ht="15.75" customHeight="1" x14ac:dyDescent="0.35">
      <c r="A6" s="1" t="s">
        <v>14</v>
      </c>
      <c r="B6" s="69"/>
      <c r="C6" s="66"/>
      <c r="D6" s="10">
        <f>'14'!D5</f>
        <v>36554</v>
      </c>
      <c r="E6" s="11">
        <f>'14'!E5</f>
        <v>102266</v>
      </c>
      <c r="F6" s="12">
        <f>'14'!F5</f>
        <v>0</v>
      </c>
      <c r="G6" s="13">
        <f>'14'!G5</f>
        <v>0</v>
      </c>
      <c r="H6" s="10">
        <f>'14'!H5</f>
        <v>64869</v>
      </c>
      <c r="I6" s="13">
        <f>'14'!I5</f>
        <v>289549</v>
      </c>
      <c r="J6" s="14">
        <f>'14'!J5</f>
        <v>0</v>
      </c>
      <c r="K6" s="15">
        <f>'14'!K5</f>
        <v>0</v>
      </c>
      <c r="L6" s="10">
        <f>'15'!L5</f>
        <v>1182</v>
      </c>
      <c r="M6" s="16">
        <v>3</v>
      </c>
      <c r="N6" s="143" t="s">
        <v>15</v>
      </c>
      <c r="O6" s="144"/>
      <c r="Q6">
        <v>10981</v>
      </c>
    </row>
    <row r="7" spans="1:18" ht="15.75" customHeight="1" x14ac:dyDescent="0.35">
      <c r="A7" s="1" t="s">
        <v>16</v>
      </c>
      <c r="B7" s="73">
        <f>B2-B4</f>
        <v>0</v>
      </c>
      <c r="C7" s="74">
        <f>C2-C4</f>
        <v>1326</v>
      </c>
      <c r="D7" s="4">
        <f t="shared" ref="D7:M7" si="0">D5-D6</f>
        <v>556</v>
      </c>
      <c r="E7" s="75">
        <f t="shared" si="0"/>
        <v>2500</v>
      </c>
      <c r="F7" s="6">
        <f t="shared" si="0"/>
        <v>0</v>
      </c>
      <c r="G7" s="6">
        <f t="shared" si="0"/>
        <v>0</v>
      </c>
      <c r="H7" s="6">
        <f t="shared" si="0"/>
        <v>225781</v>
      </c>
      <c r="I7" s="6">
        <f t="shared" si="0"/>
        <v>-224513</v>
      </c>
      <c r="J7" s="6">
        <f t="shared" si="0"/>
        <v>8274.5</v>
      </c>
      <c r="K7" s="6">
        <f t="shared" si="0"/>
        <v>129635</v>
      </c>
      <c r="L7" s="6">
        <f t="shared" si="0"/>
        <v>0</v>
      </c>
      <c r="M7" s="7">
        <f t="shared" si="0"/>
        <v>2140927</v>
      </c>
      <c r="N7" s="140" t="s">
        <v>17</v>
      </c>
      <c r="O7" s="141"/>
      <c r="Q7">
        <f>10600+502</f>
        <v>11102</v>
      </c>
    </row>
    <row r="8" spans="1:18" ht="15.75" customHeight="1" x14ac:dyDescent="0.35">
      <c r="A8" s="1" t="s">
        <v>18</v>
      </c>
      <c r="B8" s="69">
        <f>B3-B5</f>
        <v>1004</v>
      </c>
      <c r="C8" s="66">
        <f>C3-C5</f>
        <v>21750</v>
      </c>
      <c r="D8" s="4">
        <f>D7+E7</f>
        <v>3056</v>
      </c>
      <c r="E8" s="76" t="s">
        <v>52</v>
      </c>
      <c r="F8" s="6"/>
      <c r="G8" s="6"/>
      <c r="H8" s="6">
        <f>C28</f>
        <v>0</v>
      </c>
      <c r="I8" s="6"/>
      <c r="J8" s="6"/>
      <c r="K8" s="6"/>
      <c r="L8" s="6"/>
      <c r="M8" s="7">
        <f>E28</f>
        <v>0</v>
      </c>
      <c r="N8" s="140" t="s">
        <v>19</v>
      </c>
      <c r="O8" s="141"/>
      <c r="Q8">
        <f>Q7-Q6</f>
        <v>121</v>
      </c>
    </row>
    <row r="9" spans="1:18" ht="15.75" customHeight="1" x14ac:dyDescent="0.35">
      <c r="A9" s="17" t="s">
        <v>20</v>
      </c>
      <c r="B9" s="69"/>
      <c r="C9" s="66"/>
      <c r="D9" s="18">
        <f>C9+B9</f>
        <v>0</v>
      </c>
      <c r="E9" s="76"/>
      <c r="F9" s="19"/>
      <c r="G9" s="19"/>
      <c r="H9" s="19">
        <f>I28+P28</f>
        <v>0</v>
      </c>
      <c r="I9" s="19"/>
      <c r="J9" s="19"/>
      <c r="K9" s="19"/>
      <c r="L9" s="19"/>
      <c r="M9" s="20">
        <f>K28+R28</f>
        <v>0</v>
      </c>
      <c r="N9" s="150" t="s">
        <v>21</v>
      </c>
      <c r="O9" s="151"/>
    </row>
    <row r="10" spans="1:18" ht="15.75" customHeight="1" thickBot="1" x14ac:dyDescent="0.4">
      <c r="A10" s="21" t="s">
        <v>22</v>
      </c>
      <c r="B10" s="69">
        <v>4</v>
      </c>
      <c r="C10" s="66">
        <v>73</v>
      </c>
      <c r="D10" s="78">
        <f>B28-D8</f>
        <v>-3056</v>
      </c>
      <c r="E10" s="77"/>
      <c r="F10" s="22"/>
      <c r="G10" s="22"/>
      <c r="H10" s="78">
        <f>(H9+H8)-H7</f>
        <v>-225781</v>
      </c>
      <c r="I10" s="22"/>
      <c r="J10" s="22"/>
      <c r="K10" s="22"/>
      <c r="L10" s="22"/>
      <c r="M10" s="22">
        <f>(M9+M8)-M7</f>
        <v>-2140927</v>
      </c>
      <c r="N10" s="152" t="s">
        <v>23</v>
      </c>
      <c r="O10" s="152"/>
      <c r="Q10">
        <f>7000+600+900+650</f>
        <v>9150</v>
      </c>
    </row>
    <row r="11" spans="1:18" ht="15.75" customHeight="1" thickBot="1" x14ac:dyDescent="0.4">
      <c r="A11" s="23" t="s">
        <v>24</v>
      </c>
      <c r="B11" s="70">
        <f>B7+B8</f>
        <v>1004</v>
      </c>
      <c r="C11" s="67">
        <f>C7+C8</f>
        <v>23076</v>
      </c>
      <c r="D11" s="24">
        <f>C10+B10</f>
        <v>77</v>
      </c>
      <c r="E11" s="25"/>
      <c r="F11" s="25"/>
      <c r="G11" s="25"/>
      <c r="H11" s="25"/>
      <c r="I11" s="25"/>
      <c r="J11" s="25"/>
      <c r="K11" s="25"/>
      <c r="L11" s="25"/>
      <c r="M11" s="26">
        <f>B22</f>
        <v>0</v>
      </c>
      <c r="N11" s="142" t="s">
        <v>25</v>
      </c>
      <c r="O11" s="142"/>
    </row>
    <row r="12" spans="1:18" ht="15.75" customHeight="1" thickBot="1" x14ac:dyDescent="0.4">
      <c r="A12" s="27" t="s">
        <v>48</v>
      </c>
      <c r="B12" s="147">
        <f>B7+C7</f>
        <v>1326</v>
      </c>
      <c r="C12" s="147"/>
      <c r="D12" s="148">
        <f>B12+B13</f>
        <v>24080</v>
      </c>
      <c r="E12" s="148"/>
      <c r="I12">
        <f>D12-M11-B6</f>
        <v>24080</v>
      </c>
    </row>
    <row r="13" spans="1:18" ht="15.75" customHeight="1" thickBot="1" x14ac:dyDescent="0.4">
      <c r="A13" s="27" t="s">
        <v>49</v>
      </c>
      <c r="B13" s="147">
        <f>B8+C8</f>
        <v>22754</v>
      </c>
      <c r="C13" s="147"/>
      <c r="D13" s="149"/>
      <c r="E13" s="149"/>
    </row>
    <row r="14" spans="1:18" ht="15.75" customHeight="1" thickBot="1" x14ac:dyDescent="0.35">
      <c r="A14" s="29">
        <v>43647</v>
      </c>
      <c r="B14" s="129" t="s">
        <v>26</v>
      </c>
      <c r="C14" s="130"/>
      <c r="D14" s="130"/>
      <c r="E14" s="130"/>
      <c r="F14" s="130"/>
      <c r="G14" s="130"/>
      <c r="H14" s="130"/>
      <c r="I14" s="130"/>
      <c r="J14" s="130"/>
      <c r="K14" s="130"/>
      <c r="L14" s="130"/>
      <c r="M14" s="130"/>
      <c r="N14" s="130"/>
      <c r="O14" s="130"/>
      <c r="P14" s="130"/>
      <c r="Q14" s="131"/>
      <c r="R14" s="30"/>
    </row>
    <row r="15" spans="1:18" ht="15.75" customHeight="1" x14ac:dyDescent="0.3">
      <c r="A15" s="132" t="s">
        <v>27</v>
      </c>
      <c r="B15" s="134" t="s">
        <v>28</v>
      </c>
      <c r="C15" s="135"/>
      <c r="D15" s="134" t="s">
        <v>29</v>
      </c>
      <c r="E15" s="135"/>
      <c r="F15" s="134" t="s">
        <v>30</v>
      </c>
      <c r="G15" s="135"/>
      <c r="H15" s="134" t="s">
        <v>31</v>
      </c>
      <c r="I15" s="135"/>
      <c r="J15" s="134" t="s">
        <v>32</v>
      </c>
      <c r="K15" s="135"/>
      <c r="L15" s="134" t="s">
        <v>33</v>
      </c>
      <c r="M15" s="135"/>
      <c r="N15" s="134" t="s">
        <v>34</v>
      </c>
      <c r="O15" s="135"/>
      <c r="P15" s="134" t="s">
        <v>35</v>
      </c>
      <c r="Q15" s="135"/>
      <c r="R15" s="2" t="s">
        <v>36</v>
      </c>
    </row>
    <row r="16" spans="1:18" ht="15.75" customHeight="1" thickBot="1" x14ac:dyDescent="0.35">
      <c r="A16" s="133"/>
      <c r="B16" s="31" t="s">
        <v>0</v>
      </c>
      <c r="C16" s="32" t="s">
        <v>37</v>
      </c>
      <c r="D16" s="31" t="s">
        <v>0</v>
      </c>
      <c r="E16" s="32" t="s">
        <v>37</v>
      </c>
      <c r="F16" s="31" t="s">
        <v>0</v>
      </c>
      <c r="G16" s="32" t="s">
        <v>37</v>
      </c>
      <c r="H16" s="31" t="s">
        <v>38</v>
      </c>
      <c r="I16" s="32" t="s">
        <v>37</v>
      </c>
      <c r="J16" s="31" t="s">
        <v>38</v>
      </c>
      <c r="K16" s="32" t="s">
        <v>37</v>
      </c>
      <c r="L16" s="31" t="s">
        <v>38</v>
      </c>
      <c r="M16" s="32" t="s">
        <v>37</v>
      </c>
      <c r="N16" s="31" t="s">
        <v>38</v>
      </c>
      <c r="O16" s="32" t="s">
        <v>37</v>
      </c>
      <c r="P16" s="31" t="s">
        <v>38</v>
      </c>
      <c r="Q16" s="32" t="s">
        <v>37</v>
      </c>
      <c r="R16" s="33"/>
    </row>
    <row r="17" spans="1:20" ht="15.75" customHeight="1" x14ac:dyDescent="0.3">
      <c r="A17" s="9" t="s">
        <v>39</v>
      </c>
      <c r="B17" s="34"/>
      <c r="C17" s="35"/>
      <c r="D17" s="34"/>
      <c r="E17" s="35"/>
      <c r="F17" s="34"/>
      <c r="G17" s="35"/>
      <c r="H17" s="34"/>
      <c r="I17" s="35"/>
      <c r="J17" s="34"/>
      <c r="K17" s="35"/>
      <c r="L17" s="34"/>
      <c r="M17" s="35"/>
      <c r="N17" s="34"/>
      <c r="O17" s="35"/>
      <c r="P17" s="34"/>
      <c r="Q17" s="35"/>
      <c r="R17" s="36"/>
    </row>
    <row r="18" spans="1:20" ht="15.75" customHeight="1" x14ac:dyDescent="0.3">
      <c r="A18" s="9" t="s">
        <v>40</v>
      </c>
      <c r="B18" s="4"/>
      <c r="C18" s="7"/>
      <c r="D18" s="4"/>
      <c r="E18" s="7"/>
      <c r="F18" s="4"/>
      <c r="G18" s="7"/>
      <c r="H18" s="4"/>
      <c r="I18" s="7"/>
      <c r="J18" s="4"/>
      <c r="K18" s="7"/>
      <c r="L18" s="4"/>
      <c r="M18" s="7"/>
      <c r="N18" s="4"/>
      <c r="O18" s="7"/>
      <c r="P18" s="4"/>
      <c r="Q18" s="7"/>
      <c r="R18" s="8"/>
    </row>
    <row r="19" spans="1:20" ht="15.75" customHeight="1" x14ac:dyDescent="0.3">
      <c r="A19" s="9" t="s">
        <v>41</v>
      </c>
      <c r="B19" s="4"/>
      <c r="C19" s="7"/>
      <c r="D19" s="4"/>
      <c r="E19" s="7"/>
      <c r="F19" s="4"/>
      <c r="G19" s="7"/>
      <c r="H19" s="4"/>
      <c r="I19" s="7"/>
      <c r="J19" s="4"/>
      <c r="K19" s="7"/>
      <c r="L19" s="4"/>
      <c r="M19" s="7"/>
      <c r="N19" s="4"/>
      <c r="O19" s="7"/>
      <c r="P19" s="4"/>
      <c r="Q19" s="7"/>
      <c r="R19" s="8"/>
    </row>
    <row r="20" spans="1:20" ht="15.75" customHeight="1" x14ac:dyDescent="0.3">
      <c r="A20" s="9"/>
      <c r="B20" s="4"/>
      <c r="C20" s="7"/>
      <c r="D20" s="4"/>
      <c r="E20" s="7"/>
      <c r="F20" s="4"/>
      <c r="G20" s="7"/>
      <c r="H20" s="4"/>
      <c r="I20" s="7"/>
      <c r="J20" s="4"/>
      <c r="K20" s="7"/>
      <c r="L20" s="4"/>
      <c r="M20" s="7"/>
      <c r="N20" s="4"/>
      <c r="O20" s="7"/>
      <c r="P20" s="4"/>
      <c r="Q20" s="7"/>
      <c r="R20" s="8"/>
    </row>
    <row r="21" spans="1:20" ht="15.75" customHeight="1" thickBot="1" x14ac:dyDescent="0.35">
      <c r="A21" s="37" t="s">
        <v>24</v>
      </c>
      <c r="B21" s="18">
        <f>SUM(B17:B20)</f>
        <v>0</v>
      </c>
      <c r="C21" s="18">
        <f t="shared" ref="C21:R21" si="1">SUM(C17:C20)</f>
        <v>0</v>
      </c>
      <c r="D21" s="18">
        <f t="shared" si="1"/>
        <v>0</v>
      </c>
      <c r="E21" s="18">
        <f t="shared" si="1"/>
        <v>0</v>
      </c>
      <c r="F21" s="18">
        <f t="shared" si="1"/>
        <v>0</v>
      </c>
      <c r="G21" s="18">
        <f t="shared" si="1"/>
        <v>0</v>
      </c>
      <c r="H21" s="18">
        <f t="shared" si="1"/>
        <v>0</v>
      </c>
      <c r="I21" s="18">
        <f t="shared" si="1"/>
        <v>0</v>
      </c>
      <c r="J21" s="18">
        <f t="shared" si="1"/>
        <v>0</v>
      </c>
      <c r="K21" s="18">
        <f t="shared" si="1"/>
        <v>0</v>
      </c>
      <c r="L21" s="18">
        <f t="shared" si="1"/>
        <v>0</v>
      </c>
      <c r="M21" s="18">
        <f t="shared" si="1"/>
        <v>0</v>
      </c>
      <c r="N21" s="18">
        <f t="shared" si="1"/>
        <v>0</v>
      </c>
      <c r="O21" s="18">
        <f t="shared" si="1"/>
        <v>0</v>
      </c>
      <c r="P21" s="18">
        <f t="shared" si="1"/>
        <v>0</v>
      </c>
      <c r="Q21" s="18">
        <f t="shared" si="1"/>
        <v>0</v>
      </c>
      <c r="R21" s="18">
        <f t="shared" si="1"/>
        <v>0</v>
      </c>
    </row>
    <row r="22" spans="1:20" ht="15.75" customHeight="1" thickBot="1" x14ac:dyDescent="0.35">
      <c r="A22" s="38" t="s">
        <v>42</v>
      </c>
      <c r="B22" s="121">
        <f>SUM(B21+D21+F21+H21+J21+L21+N21+P21)+R21</f>
        <v>0</v>
      </c>
      <c r="C22" s="122"/>
      <c r="D22" s="122"/>
      <c r="E22" s="122"/>
      <c r="F22" s="122"/>
      <c r="G22" s="122"/>
      <c r="H22" s="122"/>
      <c r="I22" s="39" t="s">
        <v>43</v>
      </c>
      <c r="J22" s="122">
        <f>C21+E21+G21+I21+K21+M21+O21+Q21</f>
        <v>0</v>
      </c>
      <c r="K22" s="122"/>
      <c r="L22" s="122"/>
      <c r="M22" s="122"/>
      <c r="N22" s="122"/>
      <c r="O22" s="122"/>
      <c r="P22" s="122"/>
      <c r="Q22" s="122"/>
      <c r="R22" s="123"/>
    </row>
    <row r="23" spans="1:20" ht="15.75" customHeight="1" thickBot="1" x14ac:dyDescent="0.35">
      <c r="A23" s="124" t="s">
        <v>6</v>
      </c>
      <c r="B23" s="125"/>
      <c r="C23" s="125"/>
      <c r="D23" s="125"/>
      <c r="E23" s="125"/>
      <c r="F23" s="126"/>
      <c r="G23" s="127" t="s">
        <v>44</v>
      </c>
      <c r="H23" s="128"/>
      <c r="I23" s="128"/>
      <c r="J23" s="128"/>
      <c r="K23" s="128"/>
      <c r="L23" s="128"/>
      <c r="M23" s="128"/>
      <c r="N23" s="128"/>
      <c r="O23" s="121" t="s">
        <v>45</v>
      </c>
      <c r="P23" s="122"/>
      <c r="Q23" s="122"/>
      <c r="R23" s="122"/>
      <c r="S23" s="123"/>
      <c r="T23" s="28"/>
    </row>
    <row r="24" spans="1:20" ht="15.75" customHeight="1" thickBot="1" x14ac:dyDescent="0.35">
      <c r="A24" s="40" t="s">
        <v>27</v>
      </c>
      <c r="B24" s="41" t="s">
        <v>29</v>
      </c>
      <c r="C24" s="42" t="s">
        <v>30</v>
      </c>
      <c r="D24" s="42" t="s">
        <v>31</v>
      </c>
      <c r="E24" s="42" t="s">
        <v>32</v>
      </c>
      <c r="F24" s="43" t="s">
        <v>33</v>
      </c>
      <c r="G24" s="40"/>
      <c r="H24" s="41" t="s">
        <v>29</v>
      </c>
      <c r="I24" s="42" t="s">
        <v>30</v>
      </c>
      <c r="J24" s="42" t="s">
        <v>31</v>
      </c>
      <c r="K24" s="42" t="s">
        <v>32</v>
      </c>
      <c r="L24" s="44" t="s">
        <v>33</v>
      </c>
      <c r="M24" s="45" t="s">
        <v>35</v>
      </c>
      <c r="N24" s="46" t="s">
        <v>34</v>
      </c>
      <c r="O24" s="47" t="s">
        <v>29</v>
      </c>
      <c r="P24" s="48" t="s">
        <v>30</v>
      </c>
      <c r="Q24" s="49" t="s">
        <v>31</v>
      </c>
      <c r="R24" s="49" t="s">
        <v>32</v>
      </c>
      <c r="S24" s="50" t="s">
        <v>33</v>
      </c>
    </row>
    <row r="25" spans="1:20" ht="15.75" customHeight="1" x14ac:dyDescent="0.3">
      <c r="A25" s="8" t="s">
        <v>39</v>
      </c>
      <c r="B25" s="51"/>
      <c r="C25" s="52"/>
      <c r="D25" s="52"/>
      <c r="E25" s="52"/>
      <c r="F25" s="35"/>
      <c r="G25" s="8" t="s">
        <v>39</v>
      </c>
      <c r="H25" s="51"/>
      <c r="I25" s="52"/>
      <c r="J25" s="52"/>
      <c r="K25" s="52"/>
      <c r="L25" s="53"/>
      <c r="M25" s="52"/>
      <c r="N25" s="53"/>
      <c r="O25" s="36"/>
      <c r="P25" s="51"/>
      <c r="Q25" s="52"/>
      <c r="R25" s="52"/>
      <c r="S25" s="35"/>
    </row>
    <row r="26" spans="1:20" ht="15.75" customHeight="1" x14ac:dyDescent="0.3">
      <c r="A26" s="8" t="s">
        <v>40</v>
      </c>
      <c r="B26" s="5"/>
      <c r="C26" s="6"/>
      <c r="D26" s="6"/>
      <c r="E26" s="6"/>
      <c r="F26" s="7"/>
      <c r="G26" s="8" t="s">
        <v>40</v>
      </c>
      <c r="H26" s="5"/>
      <c r="I26" s="6"/>
      <c r="J26" s="6"/>
      <c r="K26" s="6"/>
      <c r="L26" s="54"/>
      <c r="M26" s="6"/>
      <c r="N26" s="54"/>
      <c r="O26" s="8"/>
      <c r="P26" s="5"/>
      <c r="Q26" s="6"/>
      <c r="R26" s="6"/>
      <c r="S26" s="7"/>
    </row>
    <row r="27" spans="1:20" ht="15.75" customHeight="1" thickBot="1" x14ac:dyDescent="0.35">
      <c r="A27" s="33" t="s">
        <v>41</v>
      </c>
      <c r="B27" s="55"/>
      <c r="C27" s="19"/>
      <c r="D27" s="19"/>
      <c r="E27" s="19"/>
      <c r="F27" s="20"/>
      <c r="G27" s="56" t="s">
        <v>41</v>
      </c>
      <c r="H27" s="55"/>
      <c r="I27" s="19"/>
      <c r="J27" s="19"/>
      <c r="K27" s="19"/>
      <c r="L27" s="57"/>
      <c r="M27" s="19"/>
      <c r="N27" s="57"/>
      <c r="O27" s="56"/>
      <c r="P27" s="55"/>
      <c r="Q27" s="19"/>
      <c r="R27" s="19"/>
      <c r="S27" s="20"/>
    </row>
    <row r="28" spans="1:20" ht="15.75" customHeight="1" thickBot="1" x14ac:dyDescent="0.35">
      <c r="A28" s="58" t="s">
        <v>24</v>
      </c>
      <c r="B28" s="59">
        <f>SUM(B25:B27)</f>
        <v>0</v>
      </c>
      <c r="C28" s="59">
        <f>SUM(C25:C27)</f>
        <v>0</v>
      </c>
      <c r="D28" s="59">
        <f>SUM(D25:D27)</f>
        <v>0</v>
      </c>
      <c r="E28" s="59">
        <f>SUM(E25:E27)</f>
        <v>0</v>
      </c>
      <c r="F28" s="59">
        <f>SUM(F25:F27)</f>
        <v>0</v>
      </c>
      <c r="G28" s="60"/>
      <c r="H28" s="60">
        <f>SUM(H25:H27)</f>
        <v>0</v>
      </c>
      <c r="I28" s="60">
        <f t="shared" ref="I28:S28" si="2">SUM(I25:I27)</f>
        <v>0</v>
      </c>
      <c r="J28" s="60">
        <f t="shared" si="2"/>
        <v>0</v>
      </c>
      <c r="K28" s="60">
        <f t="shared" si="2"/>
        <v>0</v>
      </c>
      <c r="L28" s="60">
        <f t="shared" si="2"/>
        <v>0</v>
      </c>
      <c r="M28" s="60">
        <f t="shared" si="2"/>
        <v>0</v>
      </c>
      <c r="N28" s="60">
        <f t="shared" si="2"/>
        <v>0</v>
      </c>
      <c r="O28" s="60">
        <f t="shared" si="2"/>
        <v>0</v>
      </c>
      <c r="P28" s="60">
        <f t="shared" si="2"/>
        <v>0</v>
      </c>
      <c r="Q28" s="60">
        <f t="shared" si="2"/>
        <v>0</v>
      </c>
      <c r="R28" s="60">
        <f t="shared" si="2"/>
        <v>0</v>
      </c>
      <c r="S28" s="60">
        <f t="shared" si="2"/>
        <v>0</v>
      </c>
    </row>
  </sheetData>
  <mergeCells count="30">
    <mergeCell ref="B22:H22"/>
    <mergeCell ref="J22:R22"/>
    <mergeCell ref="A23:F23"/>
    <mergeCell ref="G23:N23"/>
    <mergeCell ref="O23:S23"/>
    <mergeCell ref="B14:Q14"/>
    <mergeCell ref="A15:A16"/>
    <mergeCell ref="B15:C15"/>
    <mergeCell ref="D15:E15"/>
    <mergeCell ref="F15:G15"/>
    <mergeCell ref="H15:I15"/>
    <mergeCell ref="J15:K15"/>
    <mergeCell ref="L15:M15"/>
    <mergeCell ref="N15:O15"/>
    <mergeCell ref="P15:Q15"/>
    <mergeCell ref="D2:M2"/>
    <mergeCell ref="H3:I3"/>
    <mergeCell ref="L3:M3"/>
    <mergeCell ref="N7:O7"/>
    <mergeCell ref="N5:O5"/>
    <mergeCell ref="N6:O6"/>
    <mergeCell ref="D3:E3"/>
    <mergeCell ref="F3:G3"/>
    <mergeCell ref="B12:C12"/>
    <mergeCell ref="D12:E13"/>
    <mergeCell ref="B13:C13"/>
    <mergeCell ref="N8:O8"/>
    <mergeCell ref="N9:O9"/>
    <mergeCell ref="N10:O10"/>
    <mergeCell ref="N11:O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J7" sqref="J7"/>
    </sheetView>
  </sheetViews>
  <sheetFormatPr defaultRowHeight="14.4" x14ac:dyDescent="0.3"/>
  <cols>
    <col min="1" max="1" width="15.33203125" customWidth="1"/>
    <col min="2" max="2" width="13.88671875" style="80" customWidth="1"/>
  </cols>
  <sheetData>
    <row r="1" spans="1:6" x14ac:dyDescent="0.3">
      <c r="A1" t="s">
        <v>79</v>
      </c>
      <c r="B1" s="80">
        <v>13000</v>
      </c>
    </row>
    <row r="2" spans="1:6" x14ac:dyDescent="0.3">
      <c r="A2" t="s">
        <v>80</v>
      </c>
      <c r="B2" s="80">
        <v>119000</v>
      </c>
      <c r="D2">
        <v>45000</v>
      </c>
      <c r="E2" t="s">
        <v>85</v>
      </c>
      <c r="F2" s="80">
        <f>B2-D2-D3</f>
        <v>33000</v>
      </c>
    </row>
    <row r="3" spans="1:6" x14ac:dyDescent="0.3">
      <c r="A3" t="s">
        <v>81</v>
      </c>
      <c r="B3" s="80">
        <v>1400</v>
      </c>
      <c r="D3">
        <v>41000</v>
      </c>
      <c r="E3" t="s">
        <v>86</v>
      </c>
    </row>
    <row r="4" spans="1:6" x14ac:dyDescent="0.3">
      <c r="A4" t="s">
        <v>82</v>
      </c>
      <c r="B4" s="80">
        <v>13800</v>
      </c>
    </row>
    <row r="5" spans="1:6" x14ac:dyDescent="0.3">
      <c r="A5" t="s">
        <v>83</v>
      </c>
      <c r="B5" s="80">
        <v>8000</v>
      </c>
    </row>
    <row r="6" spans="1:6" x14ac:dyDescent="0.3">
      <c r="A6" t="s">
        <v>84</v>
      </c>
      <c r="B6" s="80">
        <v>3000</v>
      </c>
    </row>
    <row r="9" spans="1:6" x14ac:dyDescent="0.3">
      <c r="B9" s="80">
        <f>SUM(B1:B6)</f>
        <v>158200</v>
      </c>
    </row>
  </sheetData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workbookViewId="0">
      <selection activeCell="M6" sqref="M6"/>
    </sheetView>
  </sheetViews>
  <sheetFormatPr defaultRowHeight="14.4" x14ac:dyDescent="0.3"/>
  <cols>
    <col min="1" max="1" width="25.44140625" customWidth="1"/>
    <col min="2" max="2" width="11.77734375" customWidth="1"/>
    <col min="3" max="3" width="11.5546875" customWidth="1"/>
    <col min="4" max="4" width="10.5546875" customWidth="1"/>
    <col min="5" max="6" width="10.21875" customWidth="1"/>
    <col min="7" max="7" width="9.77734375" customWidth="1"/>
    <col min="10" max="10" width="10" customWidth="1"/>
    <col min="11" max="11" width="9.77734375" customWidth="1"/>
  </cols>
  <sheetData>
    <row r="1" spans="1:18" ht="15.75" customHeight="1" thickBot="1" x14ac:dyDescent="0.35">
      <c r="B1" s="71" t="s">
        <v>47</v>
      </c>
      <c r="C1" s="64" t="s">
        <v>46</v>
      </c>
      <c r="D1">
        <f>B2-2000</f>
        <v>-2000</v>
      </c>
    </row>
    <row r="2" spans="1:18" ht="15.75" customHeight="1" thickBot="1" x14ac:dyDescent="0.4">
      <c r="A2" s="1" t="s">
        <v>0</v>
      </c>
      <c r="B2" s="68"/>
      <c r="C2" s="65">
        <v>5816</v>
      </c>
      <c r="D2" s="136" t="s">
        <v>1</v>
      </c>
      <c r="E2" s="136"/>
      <c r="F2" s="136"/>
      <c r="G2" s="136"/>
      <c r="H2" s="136"/>
      <c r="I2" s="136"/>
      <c r="J2" s="136"/>
      <c r="K2" s="136"/>
      <c r="L2" s="136"/>
      <c r="M2" s="137"/>
    </row>
    <row r="3" spans="1:18" ht="20.25" customHeight="1" x14ac:dyDescent="0.35">
      <c r="A3" s="1" t="s">
        <v>2</v>
      </c>
      <c r="B3" s="69"/>
      <c r="C3" s="66">
        <v>4390</v>
      </c>
      <c r="D3" s="134" t="s">
        <v>74</v>
      </c>
      <c r="E3" s="145"/>
      <c r="F3" s="146" t="s">
        <v>75</v>
      </c>
      <c r="G3" s="135"/>
      <c r="H3" s="138" t="s">
        <v>3</v>
      </c>
      <c r="I3" s="139"/>
      <c r="J3" s="2" t="s">
        <v>4</v>
      </c>
      <c r="K3" s="3"/>
      <c r="L3" s="138" t="s">
        <v>66</v>
      </c>
      <c r="M3" s="139"/>
      <c r="O3">
        <f>C2+'11'!C2+'10'!C2+'09'!C2</f>
        <v>16891</v>
      </c>
      <c r="P3" t="e">
        <f>C2+#REF!+#REF!+#REF!+#REF!+#REF!+1750</f>
        <v>#REF!</v>
      </c>
    </row>
    <row r="4" spans="1:18" ht="15.75" customHeight="1" x14ac:dyDescent="0.35">
      <c r="A4" s="1" t="s">
        <v>5</v>
      </c>
      <c r="B4" s="69"/>
      <c r="C4" s="66"/>
      <c r="D4" s="4" t="s">
        <v>12</v>
      </c>
      <c r="E4" s="5" t="s">
        <v>76</v>
      </c>
      <c r="F4" s="6" t="s">
        <v>77</v>
      </c>
      <c r="G4" s="7" t="s">
        <v>78</v>
      </c>
      <c r="H4" s="4" t="s">
        <v>7</v>
      </c>
      <c r="I4" s="7" t="s">
        <v>8</v>
      </c>
      <c r="J4" s="8" t="s">
        <v>9</v>
      </c>
      <c r="K4" s="9" t="s">
        <v>10</v>
      </c>
      <c r="L4" s="4" t="s">
        <v>11</v>
      </c>
      <c r="M4" s="7" t="s">
        <v>12</v>
      </c>
    </row>
    <row r="5" spans="1:18" ht="15.75" customHeight="1" x14ac:dyDescent="0.35">
      <c r="A5" s="1" t="s">
        <v>13</v>
      </c>
      <c r="B5" s="69"/>
      <c r="C5" s="66"/>
      <c r="D5" s="10">
        <v>37702</v>
      </c>
      <c r="E5" s="11">
        <v>105214</v>
      </c>
      <c r="F5" s="12"/>
      <c r="G5" s="13"/>
      <c r="H5" s="10">
        <v>290859</v>
      </c>
      <c r="I5" s="13">
        <v>65100</v>
      </c>
      <c r="J5" s="14">
        <v>8306.6</v>
      </c>
      <c r="K5" s="15">
        <v>130150</v>
      </c>
      <c r="L5" s="10">
        <v>1182</v>
      </c>
      <c r="M5" s="16">
        <v>2140930</v>
      </c>
      <c r="N5" s="142">
        <v>8</v>
      </c>
      <c r="O5" s="142"/>
      <c r="P5" s="72"/>
    </row>
    <row r="6" spans="1:18" ht="15.75" customHeight="1" x14ac:dyDescent="0.35">
      <c r="A6" s="1" t="s">
        <v>14</v>
      </c>
      <c r="B6" s="69"/>
      <c r="C6" s="66"/>
      <c r="D6" s="10">
        <f>'16'!D5</f>
        <v>37110</v>
      </c>
      <c r="E6" s="11">
        <f>'16'!E5</f>
        <v>104766</v>
      </c>
      <c r="F6" s="12">
        <f>'16'!F5</f>
        <v>0</v>
      </c>
      <c r="G6" s="13">
        <f>'16'!G5</f>
        <v>0</v>
      </c>
      <c r="H6" s="10">
        <f>'16'!H5</f>
        <v>290650</v>
      </c>
      <c r="I6" s="13">
        <f>'16'!I5</f>
        <v>65036</v>
      </c>
      <c r="J6" s="14">
        <f>'16'!J5</f>
        <v>8274.5</v>
      </c>
      <c r="K6" s="15">
        <f>'16'!K5</f>
        <v>129635</v>
      </c>
      <c r="L6" s="10">
        <f>'16'!L5</f>
        <v>1182</v>
      </c>
      <c r="M6" s="16">
        <f>'16'!M5</f>
        <v>2140930</v>
      </c>
      <c r="N6" s="143" t="s">
        <v>15</v>
      </c>
      <c r="O6" s="144"/>
      <c r="Q6">
        <v>10981</v>
      </c>
    </row>
    <row r="7" spans="1:18" ht="15.75" customHeight="1" x14ac:dyDescent="0.35">
      <c r="A7" s="1" t="s">
        <v>16</v>
      </c>
      <c r="B7" s="73">
        <f>B2-B4</f>
        <v>0</v>
      </c>
      <c r="C7" s="74">
        <f>C2-C4</f>
        <v>5816</v>
      </c>
      <c r="D7" s="4">
        <f t="shared" ref="D7:M7" si="0">D5-D6</f>
        <v>592</v>
      </c>
      <c r="E7" s="75">
        <f t="shared" si="0"/>
        <v>448</v>
      </c>
      <c r="F7" s="6">
        <f t="shared" si="0"/>
        <v>0</v>
      </c>
      <c r="G7" s="6">
        <f t="shared" si="0"/>
        <v>0</v>
      </c>
      <c r="H7" s="6">
        <f t="shared" si="0"/>
        <v>209</v>
      </c>
      <c r="I7" s="6">
        <f t="shared" si="0"/>
        <v>64</v>
      </c>
      <c r="J7" s="6">
        <f t="shared" si="0"/>
        <v>32.100000000000364</v>
      </c>
      <c r="K7" s="6">
        <f t="shared" si="0"/>
        <v>515</v>
      </c>
      <c r="L7" s="6">
        <f t="shared" si="0"/>
        <v>0</v>
      </c>
      <c r="M7" s="7">
        <f t="shared" si="0"/>
        <v>0</v>
      </c>
      <c r="N7" s="140" t="s">
        <v>17</v>
      </c>
      <c r="O7" s="141"/>
      <c r="Q7">
        <f>10600+502</f>
        <v>11102</v>
      </c>
    </row>
    <row r="8" spans="1:18" ht="15.75" customHeight="1" x14ac:dyDescent="0.35">
      <c r="A8" s="1" t="s">
        <v>18</v>
      </c>
      <c r="B8" s="69">
        <f>B3-B5</f>
        <v>0</v>
      </c>
      <c r="C8" s="66">
        <f>C3-C5</f>
        <v>4390</v>
      </c>
      <c r="D8" s="4">
        <f>D7+E7</f>
        <v>1040</v>
      </c>
      <c r="E8" s="76" t="s">
        <v>52</v>
      </c>
      <c r="F8" s="6"/>
      <c r="G8" s="6"/>
      <c r="H8" s="6">
        <f>C28</f>
        <v>0</v>
      </c>
      <c r="I8" s="6"/>
      <c r="J8" s="6"/>
      <c r="K8" s="6"/>
      <c r="L8" s="6"/>
      <c r="M8" s="7">
        <f>E28</f>
        <v>0</v>
      </c>
      <c r="N8" s="140" t="s">
        <v>19</v>
      </c>
      <c r="O8" s="141"/>
      <c r="Q8">
        <f>Q7-Q6</f>
        <v>121</v>
      </c>
    </row>
    <row r="9" spans="1:18" ht="15.75" customHeight="1" x14ac:dyDescent="0.35">
      <c r="A9" s="17" t="s">
        <v>20</v>
      </c>
      <c r="B9" s="69"/>
      <c r="C9" s="66"/>
      <c r="D9" s="18">
        <f>C9+B9</f>
        <v>0</v>
      </c>
      <c r="E9" s="76"/>
      <c r="F9" s="19"/>
      <c r="G9" s="19"/>
      <c r="H9" s="19">
        <f>I28+P28</f>
        <v>0</v>
      </c>
      <c r="I9" s="19"/>
      <c r="J9" s="19"/>
      <c r="K9" s="19"/>
      <c r="L9" s="19"/>
      <c r="M9" s="20">
        <f>K28+R28</f>
        <v>0</v>
      </c>
      <c r="N9" s="150" t="s">
        <v>21</v>
      </c>
      <c r="O9" s="151"/>
    </row>
    <row r="10" spans="1:18" ht="15.75" customHeight="1" thickBot="1" x14ac:dyDescent="0.4">
      <c r="A10" s="21" t="s">
        <v>22</v>
      </c>
      <c r="B10" s="69"/>
      <c r="C10" s="66">
        <v>64</v>
      </c>
      <c r="D10" s="78">
        <f>B28-D8</f>
        <v>-1040</v>
      </c>
      <c r="E10" s="77"/>
      <c r="F10" s="22"/>
      <c r="G10" s="22"/>
      <c r="H10" s="78">
        <f>(H9+H8)-H7</f>
        <v>-209</v>
      </c>
      <c r="I10" s="22"/>
      <c r="J10" s="22"/>
      <c r="K10" s="22"/>
      <c r="L10" s="22"/>
      <c r="M10" s="22">
        <f>(M9+M8)-M7</f>
        <v>0</v>
      </c>
      <c r="N10" s="152" t="s">
        <v>23</v>
      </c>
      <c r="O10" s="152"/>
      <c r="Q10">
        <f>7000+600+900+650</f>
        <v>9150</v>
      </c>
    </row>
    <row r="11" spans="1:18" ht="15.75" customHeight="1" thickBot="1" x14ac:dyDescent="0.4">
      <c r="A11" s="23" t="s">
        <v>24</v>
      </c>
      <c r="B11" s="70">
        <f>B7+B8</f>
        <v>0</v>
      </c>
      <c r="C11" s="67">
        <f>C7+C8</f>
        <v>10206</v>
      </c>
      <c r="D11" s="24">
        <f>C10+B10</f>
        <v>64</v>
      </c>
      <c r="E11" s="25"/>
      <c r="F11" s="25"/>
      <c r="G11" s="25"/>
      <c r="H11" s="25"/>
      <c r="I11" s="25"/>
      <c r="J11" s="25"/>
      <c r="K11" s="25"/>
      <c r="L11" s="25"/>
      <c r="M11" s="26">
        <f>B22</f>
        <v>0</v>
      </c>
      <c r="N11" s="142" t="s">
        <v>25</v>
      </c>
      <c r="O11" s="142"/>
    </row>
    <row r="12" spans="1:18" ht="15.75" customHeight="1" thickBot="1" x14ac:dyDescent="0.4">
      <c r="A12" s="27" t="s">
        <v>48</v>
      </c>
      <c r="B12" s="147">
        <f>B7+C7</f>
        <v>5816</v>
      </c>
      <c r="C12" s="147"/>
      <c r="D12" s="148">
        <f>B12+B13</f>
        <v>10206</v>
      </c>
      <c r="E12" s="148"/>
      <c r="I12">
        <f>D12-M11-B6</f>
        <v>10206</v>
      </c>
    </row>
    <row r="13" spans="1:18" ht="15.75" customHeight="1" thickBot="1" x14ac:dyDescent="0.4">
      <c r="A13" s="27" t="s">
        <v>49</v>
      </c>
      <c r="B13" s="147">
        <f>B8+C8</f>
        <v>4390</v>
      </c>
      <c r="C13" s="147"/>
      <c r="D13" s="149"/>
      <c r="E13" s="149"/>
    </row>
    <row r="14" spans="1:18" ht="15.75" customHeight="1" thickBot="1" x14ac:dyDescent="0.35">
      <c r="A14" s="29">
        <v>43647</v>
      </c>
      <c r="B14" s="129" t="s">
        <v>26</v>
      </c>
      <c r="C14" s="130"/>
      <c r="D14" s="130"/>
      <c r="E14" s="130"/>
      <c r="F14" s="130"/>
      <c r="G14" s="130"/>
      <c r="H14" s="130"/>
      <c r="I14" s="130"/>
      <c r="J14" s="130"/>
      <c r="K14" s="130"/>
      <c r="L14" s="130"/>
      <c r="M14" s="130"/>
      <c r="N14" s="130"/>
      <c r="O14" s="130"/>
      <c r="P14" s="130"/>
      <c r="Q14" s="131"/>
      <c r="R14" s="30"/>
    </row>
    <row r="15" spans="1:18" ht="15.75" customHeight="1" x14ac:dyDescent="0.3">
      <c r="A15" s="132" t="s">
        <v>27</v>
      </c>
      <c r="B15" s="134" t="s">
        <v>28</v>
      </c>
      <c r="C15" s="135"/>
      <c r="D15" s="134" t="s">
        <v>29</v>
      </c>
      <c r="E15" s="135"/>
      <c r="F15" s="134" t="s">
        <v>30</v>
      </c>
      <c r="G15" s="135"/>
      <c r="H15" s="134" t="s">
        <v>31</v>
      </c>
      <c r="I15" s="135"/>
      <c r="J15" s="134" t="s">
        <v>32</v>
      </c>
      <c r="K15" s="135"/>
      <c r="L15" s="134" t="s">
        <v>33</v>
      </c>
      <c r="M15" s="135"/>
      <c r="N15" s="134" t="s">
        <v>34</v>
      </c>
      <c r="O15" s="135"/>
      <c r="P15" s="134" t="s">
        <v>35</v>
      </c>
      <c r="Q15" s="135"/>
      <c r="R15" s="2" t="s">
        <v>36</v>
      </c>
    </row>
    <row r="16" spans="1:18" ht="15.75" customHeight="1" thickBot="1" x14ac:dyDescent="0.35">
      <c r="A16" s="133"/>
      <c r="B16" s="31" t="s">
        <v>0</v>
      </c>
      <c r="C16" s="32" t="s">
        <v>37</v>
      </c>
      <c r="D16" s="31" t="s">
        <v>0</v>
      </c>
      <c r="E16" s="32" t="s">
        <v>37</v>
      </c>
      <c r="F16" s="31" t="s">
        <v>0</v>
      </c>
      <c r="G16" s="32" t="s">
        <v>37</v>
      </c>
      <c r="H16" s="31" t="s">
        <v>38</v>
      </c>
      <c r="I16" s="32" t="s">
        <v>37</v>
      </c>
      <c r="J16" s="31" t="s">
        <v>38</v>
      </c>
      <c r="K16" s="32" t="s">
        <v>37</v>
      </c>
      <c r="L16" s="31" t="s">
        <v>38</v>
      </c>
      <c r="M16" s="32" t="s">
        <v>37</v>
      </c>
      <c r="N16" s="31" t="s">
        <v>38</v>
      </c>
      <c r="O16" s="32" t="s">
        <v>37</v>
      </c>
      <c r="P16" s="31" t="s">
        <v>38</v>
      </c>
      <c r="Q16" s="32" t="s">
        <v>37</v>
      </c>
      <c r="R16" s="33"/>
    </row>
    <row r="17" spans="1:20" ht="15.75" customHeight="1" x14ac:dyDescent="0.3">
      <c r="A17" s="9" t="s">
        <v>39</v>
      </c>
      <c r="B17" s="34"/>
      <c r="C17" s="35"/>
      <c r="D17" s="34"/>
      <c r="E17" s="35"/>
      <c r="F17" s="34"/>
      <c r="G17" s="35"/>
      <c r="H17" s="34"/>
      <c r="I17" s="35"/>
      <c r="J17" s="34"/>
      <c r="K17" s="35"/>
      <c r="L17" s="34"/>
      <c r="M17" s="35"/>
      <c r="N17" s="34"/>
      <c r="O17" s="35"/>
      <c r="P17" s="34"/>
      <c r="Q17" s="35"/>
      <c r="R17" s="36"/>
    </row>
    <row r="18" spans="1:20" ht="15.75" customHeight="1" x14ac:dyDescent="0.3">
      <c r="A18" s="9" t="s">
        <v>40</v>
      </c>
      <c r="B18" s="4"/>
      <c r="C18" s="7"/>
      <c r="D18" s="4"/>
      <c r="E18" s="7"/>
      <c r="F18" s="4"/>
      <c r="G18" s="7"/>
      <c r="H18" s="4"/>
      <c r="I18" s="7"/>
      <c r="J18" s="4"/>
      <c r="K18" s="7"/>
      <c r="L18" s="4"/>
      <c r="M18" s="7"/>
      <c r="N18" s="4"/>
      <c r="O18" s="7"/>
      <c r="P18" s="4"/>
      <c r="Q18" s="7"/>
      <c r="R18" s="8"/>
    </row>
    <row r="19" spans="1:20" ht="15.75" customHeight="1" x14ac:dyDescent="0.3">
      <c r="A19" s="9" t="s">
        <v>41</v>
      </c>
      <c r="B19" s="4"/>
      <c r="C19" s="7"/>
      <c r="D19" s="4"/>
      <c r="E19" s="7"/>
      <c r="F19" s="4"/>
      <c r="G19" s="7"/>
      <c r="H19" s="4"/>
      <c r="I19" s="7"/>
      <c r="J19" s="4"/>
      <c r="K19" s="7"/>
      <c r="L19" s="4"/>
      <c r="M19" s="7"/>
      <c r="N19" s="4"/>
      <c r="O19" s="7"/>
      <c r="P19" s="4"/>
      <c r="Q19" s="7"/>
      <c r="R19" s="8"/>
    </row>
    <row r="20" spans="1:20" ht="15.75" customHeight="1" x14ac:dyDescent="0.3">
      <c r="A20" s="9"/>
      <c r="B20" s="4"/>
      <c r="C20" s="7"/>
      <c r="D20" s="4"/>
      <c r="E20" s="7"/>
      <c r="F20" s="4"/>
      <c r="G20" s="7"/>
      <c r="H20" s="4"/>
      <c r="I20" s="7"/>
      <c r="J20" s="4"/>
      <c r="K20" s="7"/>
      <c r="L20" s="4"/>
      <c r="M20" s="7"/>
      <c r="N20" s="4"/>
      <c r="O20" s="7"/>
      <c r="P20" s="4"/>
      <c r="Q20" s="7"/>
      <c r="R20" s="8"/>
    </row>
    <row r="21" spans="1:20" ht="15.75" customHeight="1" thickBot="1" x14ac:dyDescent="0.35">
      <c r="A21" s="37" t="s">
        <v>24</v>
      </c>
      <c r="B21" s="18">
        <f>SUM(B17:B20)</f>
        <v>0</v>
      </c>
      <c r="C21" s="18">
        <f t="shared" ref="C21:R21" si="1">SUM(C17:C20)</f>
        <v>0</v>
      </c>
      <c r="D21" s="18">
        <f t="shared" si="1"/>
        <v>0</v>
      </c>
      <c r="E21" s="18">
        <f t="shared" si="1"/>
        <v>0</v>
      </c>
      <c r="F21" s="18">
        <f t="shared" si="1"/>
        <v>0</v>
      </c>
      <c r="G21" s="18">
        <f t="shared" si="1"/>
        <v>0</v>
      </c>
      <c r="H21" s="18">
        <f t="shared" si="1"/>
        <v>0</v>
      </c>
      <c r="I21" s="18">
        <f t="shared" si="1"/>
        <v>0</v>
      </c>
      <c r="J21" s="18">
        <f t="shared" si="1"/>
        <v>0</v>
      </c>
      <c r="K21" s="18">
        <f t="shared" si="1"/>
        <v>0</v>
      </c>
      <c r="L21" s="18">
        <f t="shared" si="1"/>
        <v>0</v>
      </c>
      <c r="M21" s="18">
        <f t="shared" si="1"/>
        <v>0</v>
      </c>
      <c r="N21" s="18">
        <f t="shared" si="1"/>
        <v>0</v>
      </c>
      <c r="O21" s="18">
        <f t="shared" si="1"/>
        <v>0</v>
      </c>
      <c r="P21" s="18">
        <f t="shared" si="1"/>
        <v>0</v>
      </c>
      <c r="Q21" s="18">
        <f t="shared" si="1"/>
        <v>0</v>
      </c>
      <c r="R21" s="18">
        <f t="shared" si="1"/>
        <v>0</v>
      </c>
    </row>
    <row r="22" spans="1:20" ht="15.75" customHeight="1" thickBot="1" x14ac:dyDescent="0.35">
      <c r="A22" s="38" t="s">
        <v>42</v>
      </c>
      <c r="B22" s="121">
        <f>SUM(B21+D21+F21+H21+J21+L21+N21+P21)+R21</f>
        <v>0</v>
      </c>
      <c r="C22" s="122"/>
      <c r="D22" s="122"/>
      <c r="E22" s="122"/>
      <c r="F22" s="122"/>
      <c r="G22" s="122"/>
      <c r="H22" s="122"/>
      <c r="I22" s="39" t="s">
        <v>43</v>
      </c>
      <c r="J22" s="122">
        <f>C21+E21+G21+I21+K21+M21+O21+Q21</f>
        <v>0</v>
      </c>
      <c r="K22" s="122"/>
      <c r="L22" s="122"/>
      <c r="M22" s="122"/>
      <c r="N22" s="122"/>
      <c r="O22" s="122"/>
      <c r="P22" s="122"/>
      <c r="Q22" s="122"/>
      <c r="R22" s="123"/>
    </row>
    <row r="23" spans="1:20" ht="15.75" customHeight="1" thickBot="1" x14ac:dyDescent="0.35">
      <c r="A23" s="124" t="s">
        <v>6</v>
      </c>
      <c r="B23" s="125"/>
      <c r="C23" s="125"/>
      <c r="D23" s="125"/>
      <c r="E23" s="125"/>
      <c r="F23" s="126"/>
      <c r="G23" s="127" t="s">
        <v>44</v>
      </c>
      <c r="H23" s="128"/>
      <c r="I23" s="128"/>
      <c r="J23" s="128"/>
      <c r="K23" s="128"/>
      <c r="L23" s="128"/>
      <c r="M23" s="128"/>
      <c r="N23" s="128"/>
      <c r="O23" s="121" t="s">
        <v>45</v>
      </c>
      <c r="P23" s="122"/>
      <c r="Q23" s="122"/>
      <c r="R23" s="122"/>
      <c r="S23" s="123"/>
      <c r="T23" s="28"/>
    </row>
    <row r="24" spans="1:20" ht="15.75" customHeight="1" thickBot="1" x14ac:dyDescent="0.35">
      <c r="A24" s="40" t="s">
        <v>27</v>
      </c>
      <c r="B24" s="41" t="s">
        <v>29</v>
      </c>
      <c r="C24" s="42" t="s">
        <v>30</v>
      </c>
      <c r="D24" s="42" t="s">
        <v>31</v>
      </c>
      <c r="E24" s="42" t="s">
        <v>32</v>
      </c>
      <c r="F24" s="43" t="s">
        <v>33</v>
      </c>
      <c r="G24" s="40"/>
      <c r="H24" s="41" t="s">
        <v>29</v>
      </c>
      <c r="I24" s="42" t="s">
        <v>30</v>
      </c>
      <c r="J24" s="42" t="s">
        <v>31</v>
      </c>
      <c r="K24" s="42" t="s">
        <v>32</v>
      </c>
      <c r="L24" s="44" t="s">
        <v>33</v>
      </c>
      <c r="M24" s="45" t="s">
        <v>35</v>
      </c>
      <c r="N24" s="46" t="s">
        <v>34</v>
      </c>
      <c r="O24" s="47" t="s">
        <v>29</v>
      </c>
      <c r="P24" s="48" t="s">
        <v>30</v>
      </c>
      <c r="Q24" s="49" t="s">
        <v>31</v>
      </c>
      <c r="R24" s="49" t="s">
        <v>32</v>
      </c>
      <c r="S24" s="50" t="s">
        <v>33</v>
      </c>
    </row>
    <row r="25" spans="1:20" ht="15.75" customHeight="1" x14ac:dyDescent="0.3">
      <c r="A25" s="8" t="s">
        <v>39</v>
      </c>
      <c r="B25" s="51"/>
      <c r="C25" s="52"/>
      <c r="D25" s="52"/>
      <c r="E25" s="52"/>
      <c r="F25" s="35"/>
      <c r="G25" s="8" t="s">
        <v>39</v>
      </c>
      <c r="H25" s="51"/>
      <c r="I25" s="52"/>
      <c r="J25" s="52"/>
      <c r="K25" s="52"/>
      <c r="L25" s="53"/>
      <c r="M25" s="52"/>
      <c r="N25" s="53"/>
      <c r="O25" s="36"/>
      <c r="P25" s="51"/>
      <c r="Q25" s="52"/>
      <c r="R25" s="52"/>
      <c r="S25" s="35"/>
    </row>
    <row r="26" spans="1:20" ht="15.75" customHeight="1" x14ac:dyDescent="0.3">
      <c r="A26" s="8" t="s">
        <v>40</v>
      </c>
      <c r="B26" s="5"/>
      <c r="C26" s="6"/>
      <c r="D26" s="6"/>
      <c r="E26" s="6"/>
      <c r="F26" s="7"/>
      <c r="G26" s="8" t="s">
        <v>40</v>
      </c>
      <c r="H26" s="5"/>
      <c r="I26" s="6"/>
      <c r="J26" s="6"/>
      <c r="K26" s="6"/>
      <c r="L26" s="54"/>
      <c r="M26" s="6"/>
      <c r="N26" s="54"/>
      <c r="O26" s="8"/>
      <c r="P26" s="5"/>
      <c r="Q26" s="6"/>
      <c r="R26" s="6"/>
      <c r="S26" s="7"/>
    </row>
    <row r="27" spans="1:20" ht="15.75" customHeight="1" thickBot="1" x14ac:dyDescent="0.35">
      <c r="A27" s="33" t="s">
        <v>41</v>
      </c>
      <c r="B27" s="55"/>
      <c r="C27" s="19"/>
      <c r="D27" s="19"/>
      <c r="E27" s="19"/>
      <c r="F27" s="20"/>
      <c r="G27" s="56" t="s">
        <v>41</v>
      </c>
      <c r="H27" s="55"/>
      <c r="I27" s="19"/>
      <c r="J27" s="19"/>
      <c r="K27" s="19"/>
      <c r="L27" s="57"/>
      <c r="M27" s="19"/>
      <c r="N27" s="57"/>
      <c r="O27" s="56"/>
      <c r="P27" s="55"/>
      <c r="Q27" s="19"/>
      <c r="R27" s="19"/>
      <c r="S27" s="20"/>
    </row>
    <row r="28" spans="1:20" ht="15.75" customHeight="1" thickBot="1" x14ac:dyDescent="0.35">
      <c r="A28" s="58" t="s">
        <v>24</v>
      </c>
      <c r="B28" s="59">
        <f>SUM(B25:B27)</f>
        <v>0</v>
      </c>
      <c r="C28" s="59">
        <f>SUM(C25:C27)</f>
        <v>0</v>
      </c>
      <c r="D28" s="59">
        <f>SUM(D25:D27)</f>
        <v>0</v>
      </c>
      <c r="E28" s="59">
        <f>SUM(E25:E27)</f>
        <v>0</v>
      </c>
      <c r="F28" s="59">
        <f>SUM(F25:F27)</f>
        <v>0</v>
      </c>
      <c r="G28" s="60"/>
      <c r="H28" s="60">
        <f>SUM(H25:H27)</f>
        <v>0</v>
      </c>
      <c r="I28" s="60">
        <f t="shared" ref="I28:S28" si="2">SUM(I25:I27)</f>
        <v>0</v>
      </c>
      <c r="J28" s="60">
        <f t="shared" si="2"/>
        <v>0</v>
      </c>
      <c r="K28" s="60">
        <f t="shared" si="2"/>
        <v>0</v>
      </c>
      <c r="L28" s="60">
        <f t="shared" si="2"/>
        <v>0</v>
      </c>
      <c r="M28" s="60">
        <f t="shared" si="2"/>
        <v>0</v>
      </c>
      <c r="N28" s="60">
        <f t="shared" si="2"/>
        <v>0</v>
      </c>
      <c r="O28" s="60">
        <f t="shared" si="2"/>
        <v>0</v>
      </c>
      <c r="P28" s="60">
        <f t="shared" si="2"/>
        <v>0</v>
      </c>
      <c r="Q28" s="60">
        <f t="shared" si="2"/>
        <v>0</v>
      </c>
      <c r="R28" s="60">
        <f t="shared" si="2"/>
        <v>0</v>
      </c>
      <c r="S28" s="60">
        <f t="shared" si="2"/>
        <v>0</v>
      </c>
    </row>
  </sheetData>
  <mergeCells count="30">
    <mergeCell ref="B22:H22"/>
    <mergeCell ref="J22:R22"/>
    <mergeCell ref="A23:F23"/>
    <mergeCell ref="G23:N23"/>
    <mergeCell ref="O23:S23"/>
    <mergeCell ref="B14:Q14"/>
    <mergeCell ref="A15:A16"/>
    <mergeCell ref="B15:C15"/>
    <mergeCell ref="D15:E15"/>
    <mergeCell ref="F15:G15"/>
    <mergeCell ref="H15:I15"/>
    <mergeCell ref="J15:K15"/>
    <mergeCell ref="L15:M15"/>
    <mergeCell ref="N15:O15"/>
    <mergeCell ref="P15:Q15"/>
    <mergeCell ref="D2:M2"/>
    <mergeCell ref="H3:I3"/>
    <mergeCell ref="L3:M3"/>
    <mergeCell ref="N7:O7"/>
    <mergeCell ref="N5:O5"/>
    <mergeCell ref="N6:O6"/>
    <mergeCell ref="D3:E3"/>
    <mergeCell ref="F3:G3"/>
    <mergeCell ref="B12:C12"/>
    <mergeCell ref="D12:E13"/>
    <mergeCell ref="B13:C13"/>
    <mergeCell ref="N8:O8"/>
    <mergeCell ref="N9:O9"/>
    <mergeCell ref="N10:O10"/>
    <mergeCell ref="N11:O11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workbookViewId="0">
      <selection activeCell="M6" sqref="M6"/>
    </sheetView>
  </sheetViews>
  <sheetFormatPr defaultRowHeight="14.4" x14ac:dyDescent="0.3"/>
  <cols>
    <col min="1" max="1" width="25.44140625" customWidth="1"/>
    <col min="2" max="2" width="11.77734375" customWidth="1"/>
    <col min="3" max="3" width="11.5546875" customWidth="1"/>
    <col min="4" max="4" width="10.5546875" customWidth="1"/>
    <col min="5" max="6" width="10.21875" customWidth="1"/>
    <col min="7" max="7" width="9.77734375" customWidth="1"/>
    <col min="10" max="10" width="10" customWidth="1"/>
    <col min="11" max="11" width="9.77734375" customWidth="1"/>
  </cols>
  <sheetData>
    <row r="1" spans="1:18" ht="15.75" customHeight="1" thickBot="1" x14ac:dyDescent="0.35">
      <c r="B1" s="71" t="s">
        <v>47</v>
      </c>
      <c r="C1" s="64" t="s">
        <v>46</v>
      </c>
      <c r="D1">
        <f>B2-2000</f>
        <v>-2000</v>
      </c>
    </row>
    <row r="2" spans="1:18" ht="15.75" customHeight="1" thickBot="1" x14ac:dyDescent="0.4">
      <c r="A2" s="1" t="s">
        <v>0</v>
      </c>
      <c r="B2" s="68"/>
      <c r="C2" s="65">
        <v>2324</v>
      </c>
      <c r="D2" s="136" t="s">
        <v>1</v>
      </c>
      <c r="E2" s="136"/>
      <c r="F2" s="136"/>
      <c r="G2" s="136"/>
      <c r="H2" s="136"/>
      <c r="I2" s="136"/>
      <c r="J2" s="136"/>
      <c r="K2" s="136"/>
      <c r="L2" s="136"/>
      <c r="M2" s="137"/>
    </row>
    <row r="3" spans="1:18" ht="20.25" customHeight="1" x14ac:dyDescent="0.35">
      <c r="A3" s="1" t="s">
        <v>2</v>
      </c>
      <c r="B3" s="69">
        <v>40</v>
      </c>
      <c r="C3" s="66">
        <v>3800</v>
      </c>
      <c r="D3" s="134" t="s">
        <v>74</v>
      </c>
      <c r="E3" s="145"/>
      <c r="F3" s="146" t="s">
        <v>75</v>
      </c>
      <c r="G3" s="135"/>
      <c r="H3" s="138" t="s">
        <v>3</v>
      </c>
      <c r="I3" s="139"/>
      <c r="J3" s="2" t="s">
        <v>4</v>
      </c>
      <c r="K3" s="3"/>
      <c r="L3" s="138" t="s">
        <v>66</v>
      </c>
      <c r="M3" s="139"/>
      <c r="O3">
        <f>'13'!C2+'14'!C2+'15'!C2+'16'!C2+'17'!C2+'18'!C2+2240-450</f>
        <v>16503</v>
      </c>
      <c r="P3" t="e">
        <f>C2+#REF!+#REF!+#REF!+#REF!+#REF!+1750</f>
        <v>#REF!</v>
      </c>
    </row>
    <row r="4" spans="1:18" ht="15.75" customHeight="1" x14ac:dyDescent="0.35">
      <c r="A4" s="1" t="s">
        <v>5</v>
      </c>
      <c r="B4" s="69"/>
      <c r="C4" s="66"/>
      <c r="D4" s="4" t="s">
        <v>12</v>
      </c>
      <c r="E4" s="5" t="s">
        <v>76</v>
      </c>
      <c r="F4" s="6" t="s">
        <v>77</v>
      </c>
      <c r="G4" s="7" t="s">
        <v>78</v>
      </c>
      <c r="H4" s="4" t="s">
        <v>7</v>
      </c>
      <c r="I4" s="7" t="s">
        <v>8</v>
      </c>
      <c r="J4" s="8" t="s">
        <v>9</v>
      </c>
      <c r="K4" s="9" t="s">
        <v>10</v>
      </c>
      <c r="L4" s="4" t="s">
        <v>11</v>
      </c>
      <c r="M4" s="7" t="s">
        <v>12</v>
      </c>
    </row>
    <row r="5" spans="1:18" ht="15.75" customHeight="1" x14ac:dyDescent="0.35">
      <c r="A5" s="1" t="s">
        <v>13</v>
      </c>
      <c r="B5" s="69"/>
      <c r="C5" s="66"/>
      <c r="D5" s="10">
        <v>37866</v>
      </c>
      <c r="E5" s="11">
        <v>105479</v>
      </c>
      <c r="F5" s="12"/>
      <c r="G5" s="13"/>
      <c r="H5" s="10">
        <v>290904</v>
      </c>
      <c r="I5" s="13">
        <v>65117</v>
      </c>
      <c r="J5" s="14">
        <v>8306.6</v>
      </c>
      <c r="K5" s="15">
        <v>130150</v>
      </c>
      <c r="L5" s="10">
        <v>1185</v>
      </c>
      <c r="M5" s="16">
        <v>2142233</v>
      </c>
      <c r="N5" s="142" t="s">
        <v>67</v>
      </c>
      <c r="O5" s="142"/>
      <c r="P5" s="72"/>
    </row>
    <row r="6" spans="1:18" ht="15.75" customHeight="1" x14ac:dyDescent="0.35">
      <c r="A6" s="1" t="s">
        <v>14</v>
      </c>
      <c r="B6" s="69"/>
      <c r="C6" s="66"/>
      <c r="D6" s="10">
        <f>'17'!D5</f>
        <v>37702</v>
      </c>
      <c r="E6" s="11">
        <f>'17'!E5</f>
        <v>105214</v>
      </c>
      <c r="F6" s="12">
        <f>'17'!F5</f>
        <v>0</v>
      </c>
      <c r="G6" s="13">
        <f>'17'!G5</f>
        <v>0</v>
      </c>
      <c r="H6" s="10">
        <f>'17'!H5</f>
        <v>290859</v>
      </c>
      <c r="I6" s="13">
        <f>'17'!I5</f>
        <v>65100</v>
      </c>
      <c r="J6" s="14">
        <f>'17'!J5</f>
        <v>8306.6</v>
      </c>
      <c r="K6" s="15">
        <f>'17'!K5</f>
        <v>130150</v>
      </c>
      <c r="L6" s="10">
        <f>'17'!L5</f>
        <v>1182</v>
      </c>
      <c r="M6" s="16">
        <f>'17'!M5</f>
        <v>2140930</v>
      </c>
      <c r="N6" s="143" t="s">
        <v>15</v>
      </c>
      <c r="O6" s="144"/>
      <c r="Q6">
        <v>10981</v>
      </c>
    </row>
    <row r="7" spans="1:18" ht="15.75" customHeight="1" x14ac:dyDescent="0.35">
      <c r="A7" s="1" t="s">
        <v>16</v>
      </c>
      <c r="B7" s="73">
        <f>B2-B4</f>
        <v>0</v>
      </c>
      <c r="C7" s="74">
        <f>C2-C4</f>
        <v>2324</v>
      </c>
      <c r="D7" s="4">
        <f t="shared" ref="D7:M7" si="0">D5-D6</f>
        <v>164</v>
      </c>
      <c r="E7" s="75">
        <f t="shared" si="0"/>
        <v>265</v>
      </c>
      <c r="F7" s="6">
        <f t="shared" si="0"/>
        <v>0</v>
      </c>
      <c r="G7" s="6">
        <f t="shared" si="0"/>
        <v>0</v>
      </c>
      <c r="H7" s="6">
        <f t="shared" si="0"/>
        <v>45</v>
      </c>
      <c r="I7" s="6">
        <f t="shared" si="0"/>
        <v>17</v>
      </c>
      <c r="J7" s="6">
        <f t="shared" si="0"/>
        <v>0</v>
      </c>
      <c r="K7" s="6">
        <f t="shared" si="0"/>
        <v>0</v>
      </c>
      <c r="L7" s="6">
        <f t="shared" si="0"/>
        <v>3</v>
      </c>
      <c r="M7" s="7">
        <f t="shared" si="0"/>
        <v>1303</v>
      </c>
      <c r="N7" s="140" t="s">
        <v>17</v>
      </c>
      <c r="O7" s="141"/>
      <c r="Q7">
        <f>10600+502</f>
        <v>11102</v>
      </c>
    </row>
    <row r="8" spans="1:18" ht="15.75" customHeight="1" x14ac:dyDescent="0.35">
      <c r="A8" s="1" t="s">
        <v>18</v>
      </c>
      <c r="B8" s="69">
        <f>B3-B5</f>
        <v>40</v>
      </c>
      <c r="C8" s="66">
        <f>C3-C5</f>
        <v>3800</v>
      </c>
      <c r="D8" s="4">
        <f>D7+E7</f>
        <v>429</v>
      </c>
      <c r="E8" s="76" t="s">
        <v>52</v>
      </c>
      <c r="F8" s="6"/>
      <c r="G8" s="6"/>
      <c r="H8" s="6">
        <f>C28</f>
        <v>0</v>
      </c>
      <c r="I8" s="6"/>
      <c r="J8" s="6"/>
      <c r="K8" s="6"/>
      <c r="L8" s="6"/>
      <c r="M8" s="7">
        <f>E28</f>
        <v>0</v>
      </c>
      <c r="N8" s="140" t="s">
        <v>19</v>
      </c>
      <c r="O8" s="141"/>
      <c r="Q8">
        <f>Q7-Q6</f>
        <v>121</v>
      </c>
    </row>
    <row r="9" spans="1:18" ht="15.75" customHeight="1" x14ac:dyDescent="0.35">
      <c r="A9" s="17" t="s">
        <v>20</v>
      </c>
      <c r="B9" s="69"/>
      <c r="C9" s="66"/>
      <c r="D9" s="18">
        <f>C9+B9</f>
        <v>0</v>
      </c>
      <c r="E9" s="76"/>
      <c r="F9" s="19"/>
      <c r="G9" s="19"/>
      <c r="H9" s="19">
        <f>I28+P28</f>
        <v>0</v>
      </c>
      <c r="I9" s="19"/>
      <c r="J9" s="19"/>
      <c r="K9" s="19"/>
      <c r="L9" s="19"/>
      <c r="M9" s="20">
        <f>K28+R28</f>
        <v>0</v>
      </c>
      <c r="N9" s="150" t="s">
        <v>21</v>
      </c>
      <c r="O9" s="151"/>
    </row>
    <row r="10" spans="1:18" ht="15.75" customHeight="1" thickBot="1" x14ac:dyDescent="0.4">
      <c r="A10" s="21" t="s">
        <v>22</v>
      </c>
      <c r="B10" s="69">
        <v>1</v>
      </c>
      <c r="C10" s="66">
        <v>68</v>
      </c>
      <c r="D10" s="78">
        <f>B28-D8</f>
        <v>-429</v>
      </c>
      <c r="E10" s="77"/>
      <c r="F10" s="22"/>
      <c r="G10" s="22"/>
      <c r="H10" s="78">
        <f>(H9+H8)-H7</f>
        <v>-45</v>
      </c>
      <c r="I10" s="22"/>
      <c r="J10" s="22"/>
      <c r="K10" s="22"/>
      <c r="L10" s="22"/>
      <c r="M10" s="22">
        <f>(M9+M8)-M7</f>
        <v>-1303</v>
      </c>
      <c r="N10" s="152" t="s">
        <v>23</v>
      </c>
      <c r="O10" s="152"/>
      <c r="Q10">
        <f>7000+600+900+650</f>
        <v>9150</v>
      </c>
    </row>
    <row r="11" spans="1:18" ht="15.75" customHeight="1" thickBot="1" x14ac:dyDescent="0.4">
      <c r="A11" s="23" t="s">
        <v>24</v>
      </c>
      <c r="B11" s="70">
        <f>B7+B8</f>
        <v>40</v>
      </c>
      <c r="C11" s="67">
        <f>C7+C8</f>
        <v>6124</v>
      </c>
      <c r="D11" s="24">
        <f>C10+B10</f>
        <v>69</v>
      </c>
      <c r="E11" s="25"/>
      <c r="F11" s="25"/>
      <c r="G11" s="25"/>
      <c r="H11" s="25"/>
      <c r="I11" s="25"/>
      <c r="J11" s="25"/>
      <c r="K11" s="25"/>
      <c r="L11" s="25"/>
      <c r="M11" s="26">
        <f>B22</f>
        <v>0</v>
      </c>
      <c r="N11" s="142" t="s">
        <v>25</v>
      </c>
      <c r="O11" s="142"/>
    </row>
    <row r="12" spans="1:18" ht="15.75" customHeight="1" thickBot="1" x14ac:dyDescent="0.4">
      <c r="A12" s="27" t="s">
        <v>48</v>
      </c>
      <c r="B12" s="147">
        <f>B7+C7</f>
        <v>2324</v>
      </c>
      <c r="C12" s="147"/>
      <c r="D12" s="148">
        <f>B12+B13</f>
        <v>6164</v>
      </c>
      <c r="E12" s="148"/>
      <c r="I12">
        <f>D12-M11-B6</f>
        <v>6164</v>
      </c>
    </row>
    <row r="13" spans="1:18" ht="15.75" customHeight="1" thickBot="1" x14ac:dyDescent="0.4">
      <c r="A13" s="27" t="s">
        <v>49</v>
      </c>
      <c r="B13" s="147">
        <f>B8+C8</f>
        <v>3840</v>
      </c>
      <c r="C13" s="147"/>
      <c r="D13" s="149"/>
      <c r="E13" s="149"/>
    </row>
    <row r="14" spans="1:18" ht="15.75" customHeight="1" thickBot="1" x14ac:dyDescent="0.35">
      <c r="A14" s="29">
        <v>43647</v>
      </c>
      <c r="B14" s="129" t="s">
        <v>26</v>
      </c>
      <c r="C14" s="130"/>
      <c r="D14" s="130"/>
      <c r="E14" s="130"/>
      <c r="F14" s="130"/>
      <c r="G14" s="130"/>
      <c r="H14" s="130"/>
      <c r="I14" s="130"/>
      <c r="J14" s="130"/>
      <c r="K14" s="130"/>
      <c r="L14" s="130"/>
      <c r="M14" s="130"/>
      <c r="N14" s="130"/>
      <c r="O14" s="130"/>
      <c r="P14" s="130"/>
      <c r="Q14" s="131"/>
      <c r="R14" s="30"/>
    </row>
    <row r="15" spans="1:18" ht="15.75" customHeight="1" x14ac:dyDescent="0.3">
      <c r="A15" s="132" t="s">
        <v>27</v>
      </c>
      <c r="B15" s="134" t="s">
        <v>28</v>
      </c>
      <c r="C15" s="135"/>
      <c r="D15" s="134" t="s">
        <v>29</v>
      </c>
      <c r="E15" s="135"/>
      <c r="F15" s="134" t="s">
        <v>30</v>
      </c>
      <c r="G15" s="135"/>
      <c r="H15" s="134" t="s">
        <v>31</v>
      </c>
      <c r="I15" s="135"/>
      <c r="J15" s="134" t="s">
        <v>32</v>
      </c>
      <c r="K15" s="135"/>
      <c r="L15" s="134" t="s">
        <v>33</v>
      </c>
      <c r="M15" s="135"/>
      <c r="N15" s="134" t="s">
        <v>34</v>
      </c>
      <c r="O15" s="135"/>
      <c r="P15" s="134" t="s">
        <v>35</v>
      </c>
      <c r="Q15" s="135"/>
      <c r="R15" s="2" t="s">
        <v>36</v>
      </c>
    </row>
    <row r="16" spans="1:18" ht="15.75" customHeight="1" thickBot="1" x14ac:dyDescent="0.35">
      <c r="A16" s="133"/>
      <c r="B16" s="31" t="s">
        <v>0</v>
      </c>
      <c r="C16" s="32" t="s">
        <v>37</v>
      </c>
      <c r="D16" s="31" t="s">
        <v>0</v>
      </c>
      <c r="E16" s="32" t="s">
        <v>37</v>
      </c>
      <c r="F16" s="31" t="s">
        <v>0</v>
      </c>
      <c r="G16" s="32" t="s">
        <v>37</v>
      </c>
      <c r="H16" s="31" t="s">
        <v>38</v>
      </c>
      <c r="I16" s="32" t="s">
        <v>37</v>
      </c>
      <c r="J16" s="31" t="s">
        <v>38</v>
      </c>
      <c r="K16" s="32" t="s">
        <v>37</v>
      </c>
      <c r="L16" s="31" t="s">
        <v>38</v>
      </c>
      <c r="M16" s="32" t="s">
        <v>37</v>
      </c>
      <c r="N16" s="31" t="s">
        <v>38</v>
      </c>
      <c r="O16" s="32" t="s">
        <v>37</v>
      </c>
      <c r="P16" s="31" t="s">
        <v>38</v>
      </c>
      <c r="Q16" s="32" t="s">
        <v>37</v>
      </c>
      <c r="R16" s="33"/>
    </row>
    <row r="17" spans="1:20" ht="15.75" customHeight="1" x14ac:dyDescent="0.3">
      <c r="A17" s="9" t="s">
        <v>39</v>
      </c>
      <c r="B17" s="34"/>
      <c r="C17" s="35"/>
      <c r="D17" s="34"/>
      <c r="E17" s="35"/>
      <c r="F17" s="34"/>
      <c r="G17" s="35"/>
      <c r="H17" s="34"/>
      <c r="I17" s="35"/>
      <c r="J17" s="34"/>
      <c r="K17" s="35"/>
      <c r="L17" s="34"/>
      <c r="M17" s="35"/>
      <c r="N17" s="34"/>
      <c r="O17" s="35"/>
      <c r="P17" s="34"/>
      <c r="Q17" s="35"/>
      <c r="R17" s="36"/>
    </row>
    <row r="18" spans="1:20" ht="15.75" customHeight="1" x14ac:dyDescent="0.3">
      <c r="A18" s="9" t="s">
        <v>40</v>
      </c>
      <c r="B18" s="4"/>
      <c r="C18" s="7"/>
      <c r="D18" s="4"/>
      <c r="E18" s="7"/>
      <c r="F18" s="4"/>
      <c r="G18" s="7"/>
      <c r="H18" s="4"/>
      <c r="I18" s="7"/>
      <c r="J18" s="4"/>
      <c r="K18" s="7"/>
      <c r="L18" s="4"/>
      <c r="M18" s="7"/>
      <c r="N18" s="4"/>
      <c r="O18" s="7"/>
      <c r="P18" s="4"/>
      <c r="Q18" s="7"/>
      <c r="R18" s="8"/>
    </row>
    <row r="19" spans="1:20" ht="15.75" customHeight="1" x14ac:dyDescent="0.3">
      <c r="A19" s="9" t="s">
        <v>41</v>
      </c>
      <c r="B19" s="4"/>
      <c r="C19" s="7"/>
      <c r="D19" s="4"/>
      <c r="E19" s="7"/>
      <c r="F19" s="4"/>
      <c r="G19" s="7"/>
      <c r="H19" s="4"/>
      <c r="I19" s="7"/>
      <c r="J19" s="4"/>
      <c r="K19" s="7"/>
      <c r="L19" s="4"/>
      <c r="M19" s="7"/>
      <c r="N19" s="4"/>
      <c r="O19" s="7"/>
      <c r="P19" s="4"/>
      <c r="Q19" s="7"/>
      <c r="R19" s="8"/>
    </row>
    <row r="20" spans="1:20" ht="15.75" customHeight="1" x14ac:dyDescent="0.3">
      <c r="A20" s="9"/>
      <c r="B20" s="4"/>
      <c r="C20" s="7"/>
      <c r="D20" s="4"/>
      <c r="E20" s="7"/>
      <c r="F20" s="4"/>
      <c r="G20" s="7"/>
      <c r="H20" s="4"/>
      <c r="I20" s="7"/>
      <c r="J20" s="4"/>
      <c r="K20" s="7"/>
      <c r="L20" s="4"/>
      <c r="M20" s="7"/>
      <c r="N20" s="4"/>
      <c r="O20" s="7"/>
      <c r="P20" s="4"/>
      <c r="Q20" s="7"/>
      <c r="R20" s="8"/>
    </row>
    <row r="21" spans="1:20" ht="15.75" customHeight="1" thickBot="1" x14ac:dyDescent="0.35">
      <c r="A21" s="37" t="s">
        <v>24</v>
      </c>
      <c r="B21" s="18">
        <f>SUM(B17:B20)</f>
        <v>0</v>
      </c>
      <c r="C21" s="18">
        <f t="shared" ref="C21:R21" si="1">SUM(C17:C20)</f>
        <v>0</v>
      </c>
      <c r="D21" s="18">
        <f t="shared" si="1"/>
        <v>0</v>
      </c>
      <c r="E21" s="18">
        <f t="shared" si="1"/>
        <v>0</v>
      </c>
      <c r="F21" s="18">
        <f t="shared" si="1"/>
        <v>0</v>
      </c>
      <c r="G21" s="18">
        <f t="shared" si="1"/>
        <v>0</v>
      </c>
      <c r="H21" s="18">
        <f t="shared" si="1"/>
        <v>0</v>
      </c>
      <c r="I21" s="18">
        <f t="shared" si="1"/>
        <v>0</v>
      </c>
      <c r="J21" s="18">
        <f t="shared" si="1"/>
        <v>0</v>
      </c>
      <c r="K21" s="18">
        <f t="shared" si="1"/>
        <v>0</v>
      </c>
      <c r="L21" s="18">
        <f t="shared" si="1"/>
        <v>0</v>
      </c>
      <c r="M21" s="18">
        <f t="shared" si="1"/>
        <v>0</v>
      </c>
      <c r="N21" s="18">
        <f t="shared" si="1"/>
        <v>0</v>
      </c>
      <c r="O21" s="18">
        <f t="shared" si="1"/>
        <v>0</v>
      </c>
      <c r="P21" s="18">
        <f t="shared" si="1"/>
        <v>0</v>
      </c>
      <c r="Q21" s="18">
        <f t="shared" si="1"/>
        <v>0</v>
      </c>
      <c r="R21" s="18">
        <f t="shared" si="1"/>
        <v>0</v>
      </c>
    </row>
    <row r="22" spans="1:20" ht="15.75" customHeight="1" thickBot="1" x14ac:dyDescent="0.35">
      <c r="A22" s="38" t="s">
        <v>42</v>
      </c>
      <c r="B22" s="121">
        <f>SUM(B21+D21+F21+H21+J21+L21+N21+P21)+R21</f>
        <v>0</v>
      </c>
      <c r="C22" s="122"/>
      <c r="D22" s="122"/>
      <c r="E22" s="122"/>
      <c r="F22" s="122"/>
      <c r="G22" s="122"/>
      <c r="H22" s="122"/>
      <c r="I22" s="39" t="s">
        <v>43</v>
      </c>
      <c r="J22" s="122">
        <f>C21+E21+G21+I21+K21+M21+O21+Q21</f>
        <v>0</v>
      </c>
      <c r="K22" s="122"/>
      <c r="L22" s="122"/>
      <c r="M22" s="122"/>
      <c r="N22" s="122"/>
      <c r="O22" s="122"/>
      <c r="P22" s="122"/>
      <c r="Q22" s="122"/>
      <c r="R22" s="123"/>
    </row>
    <row r="23" spans="1:20" ht="15.75" customHeight="1" thickBot="1" x14ac:dyDescent="0.35">
      <c r="A23" s="124" t="s">
        <v>6</v>
      </c>
      <c r="B23" s="125"/>
      <c r="C23" s="125"/>
      <c r="D23" s="125"/>
      <c r="E23" s="125"/>
      <c r="F23" s="126"/>
      <c r="G23" s="127" t="s">
        <v>44</v>
      </c>
      <c r="H23" s="128"/>
      <c r="I23" s="128"/>
      <c r="J23" s="128"/>
      <c r="K23" s="128"/>
      <c r="L23" s="128"/>
      <c r="M23" s="128"/>
      <c r="N23" s="128"/>
      <c r="O23" s="121" t="s">
        <v>45</v>
      </c>
      <c r="P23" s="122"/>
      <c r="Q23" s="122"/>
      <c r="R23" s="122"/>
      <c r="S23" s="123"/>
      <c r="T23" s="28"/>
    </row>
    <row r="24" spans="1:20" ht="15.75" customHeight="1" thickBot="1" x14ac:dyDescent="0.35">
      <c r="A24" s="40" t="s">
        <v>27</v>
      </c>
      <c r="B24" s="41" t="s">
        <v>29</v>
      </c>
      <c r="C24" s="42" t="s">
        <v>30</v>
      </c>
      <c r="D24" s="42" t="s">
        <v>31</v>
      </c>
      <c r="E24" s="42" t="s">
        <v>32</v>
      </c>
      <c r="F24" s="43" t="s">
        <v>33</v>
      </c>
      <c r="G24" s="40"/>
      <c r="H24" s="41" t="s">
        <v>29</v>
      </c>
      <c r="I24" s="42" t="s">
        <v>30</v>
      </c>
      <c r="J24" s="42" t="s">
        <v>31</v>
      </c>
      <c r="K24" s="42" t="s">
        <v>32</v>
      </c>
      <c r="L24" s="44" t="s">
        <v>33</v>
      </c>
      <c r="M24" s="45" t="s">
        <v>35</v>
      </c>
      <c r="N24" s="46" t="s">
        <v>34</v>
      </c>
      <c r="O24" s="47" t="s">
        <v>29</v>
      </c>
      <c r="P24" s="48" t="s">
        <v>30</v>
      </c>
      <c r="Q24" s="49" t="s">
        <v>31</v>
      </c>
      <c r="R24" s="49" t="s">
        <v>32</v>
      </c>
      <c r="S24" s="50" t="s">
        <v>33</v>
      </c>
    </row>
    <row r="25" spans="1:20" ht="15.75" customHeight="1" x14ac:dyDescent="0.3">
      <c r="A25" s="8" t="s">
        <v>39</v>
      </c>
      <c r="B25" s="51"/>
      <c r="C25" s="52"/>
      <c r="D25" s="52"/>
      <c r="E25" s="52"/>
      <c r="F25" s="35"/>
      <c r="G25" s="8" t="s">
        <v>39</v>
      </c>
      <c r="H25" s="51"/>
      <c r="I25" s="52"/>
      <c r="J25" s="52"/>
      <c r="K25" s="52"/>
      <c r="L25" s="53"/>
      <c r="M25" s="52"/>
      <c r="N25" s="53"/>
      <c r="O25" s="36"/>
      <c r="P25" s="51"/>
      <c r="Q25" s="52"/>
      <c r="R25" s="52"/>
      <c r="S25" s="35"/>
    </row>
    <row r="26" spans="1:20" ht="15.75" customHeight="1" x14ac:dyDescent="0.3">
      <c r="A26" s="8" t="s">
        <v>40</v>
      </c>
      <c r="B26" s="5"/>
      <c r="C26" s="6"/>
      <c r="D26" s="6"/>
      <c r="E26" s="6"/>
      <c r="F26" s="7"/>
      <c r="G26" s="8" t="s">
        <v>40</v>
      </c>
      <c r="H26" s="5"/>
      <c r="I26" s="6"/>
      <c r="J26" s="6"/>
      <c r="K26" s="6"/>
      <c r="L26" s="54"/>
      <c r="M26" s="6"/>
      <c r="N26" s="54"/>
      <c r="O26" s="8"/>
      <c r="P26" s="5"/>
      <c r="Q26" s="6"/>
      <c r="R26" s="6"/>
      <c r="S26" s="7"/>
    </row>
    <row r="27" spans="1:20" ht="15.75" customHeight="1" thickBot="1" x14ac:dyDescent="0.35">
      <c r="A27" s="33" t="s">
        <v>41</v>
      </c>
      <c r="B27" s="55"/>
      <c r="C27" s="19"/>
      <c r="D27" s="19"/>
      <c r="E27" s="19"/>
      <c r="F27" s="20"/>
      <c r="G27" s="56" t="s">
        <v>41</v>
      </c>
      <c r="H27" s="55"/>
      <c r="I27" s="19"/>
      <c r="J27" s="19"/>
      <c r="K27" s="19"/>
      <c r="L27" s="57"/>
      <c r="M27" s="19"/>
      <c r="N27" s="57"/>
      <c r="O27" s="56"/>
      <c r="P27" s="55"/>
      <c r="Q27" s="19"/>
      <c r="R27" s="19"/>
      <c r="S27" s="20"/>
    </row>
    <row r="28" spans="1:20" ht="15.75" customHeight="1" thickBot="1" x14ac:dyDescent="0.35">
      <c r="A28" s="58" t="s">
        <v>24</v>
      </c>
      <c r="B28" s="59">
        <f>SUM(B25:B27)</f>
        <v>0</v>
      </c>
      <c r="C28" s="59">
        <f>SUM(C25:C27)</f>
        <v>0</v>
      </c>
      <c r="D28" s="59">
        <f>SUM(D25:D27)</f>
        <v>0</v>
      </c>
      <c r="E28" s="59">
        <f>SUM(E25:E27)</f>
        <v>0</v>
      </c>
      <c r="F28" s="59">
        <f>SUM(F25:F27)</f>
        <v>0</v>
      </c>
      <c r="G28" s="60"/>
      <c r="H28" s="60">
        <f>SUM(H25:H27)</f>
        <v>0</v>
      </c>
      <c r="I28" s="60">
        <f t="shared" ref="I28:S28" si="2">SUM(I25:I27)</f>
        <v>0</v>
      </c>
      <c r="J28" s="60">
        <f t="shared" si="2"/>
        <v>0</v>
      </c>
      <c r="K28" s="60">
        <f t="shared" si="2"/>
        <v>0</v>
      </c>
      <c r="L28" s="60">
        <f t="shared" si="2"/>
        <v>0</v>
      </c>
      <c r="M28" s="60">
        <f t="shared" si="2"/>
        <v>0</v>
      </c>
      <c r="N28" s="60">
        <f t="shared" si="2"/>
        <v>0</v>
      </c>
      <c r="O28" s="60">
        <f t="shared" si="2"/>
        <v>0</v>
      </c>
      <c r="P28" s="60">
        <f t="shared" si="2"/>
        <v>0</v>
      </c>
      <c r="Q28" s="60">
        <f t="shared" si="2"/>
        <v>0</v>
      </c>
      <c r="R28" s="60">
        <f t="shared" si="2"/>
        <v>0</v>
      </c>
      <c r="S28" s="60">
        <f t="shared" si="2"/>
        <v>0</v>
      </c>
    </row>
  </sheetData>
  <mergeCells count="30">
    <mergeCell ref="B22:H22"/>
    <mergeCell ref="J22:R22"/>
    <mergeCell ref="A23:F23"/>
    <mergeCell ref="G23:N23"/>
    <mergeCell ref="O23:S23"/>
    <mergeCell ref="B14:Q14"/>
    <mergeCell ref="A15:A16"/>
    <mergeCell ref="B15:C15"/>
    <mergeCell ref="D15:E15"/>
    <mergeCell ref="F15:G15"/>
    <mergeCell ref="H15:I15"/>
    <mergeCell ref="J15:K15"/>
    <mergeCell ref="L15:M15"/>
    <mergeCell ref="N15:O15"/>
    <mergeCell ref="P15:Q15"/>
    <mergeCell ref="D2:M2"/>
    <mergeCell ref="H3:I3"/>
    <mergeCell ref="L3:M3"/>
    <mergeCell ref="N7:O7"/>
    <mergeCell ref="N5:O5"/>
    <mergeCell ref="N6:O6"/>
    <mergeCell ref="D3:E3"/>
    <mergeCell ref="F3:G3"/>
    <mergeCell ref="B12:C12"/>
    <mergeCell ref="D12:E13"/>
    <mergeCell ref="B13:C13"/>
    <mergeCell ref="N8:O8"/>
    <mergeCell ref="N9:O9"/>
    <mergeCell ref="N10:O10"/>
    <mergeCell ref="N11:O11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workbookViewId="0">
      <selection activeCell="M6" sqref="M6"/>
    </sheetView>
  </sheetViews>
  <sheetFormatPr defaultRowHeight="14.4" x14ac:dyDescent="0.3"/>
  <cols>
    <col min="1" max="1" width="25.44140625" customWidth="1"/>
    <col min="2" max="2" width="11.77734375" customWidth="1"/>
    <col min="3" max="3" width="11.5546875" customWidth="1"/>
    <col min="4" max="4" width="10.5546875" customWidth="1"/>
    <col min="5" max="6" width="10.21875" customWidth="1"/>
    <col min="7" max="7" width="9.77734375" customWidth="1"/>
    <col min="10" max="10" width="10" customWidth="1"/>
    <col min="11" max="11" width="9.77734375" customWidth="1"/>
  </cols>
  <sheetData>
    <row r="1" spans="1:18" ht="15.75" customHeight="1" thickBot="1" x14ac:dyDescent="0.35">
      <c r="B1" s="71" t="s">
        <v>47</v>
      </c>
      <c r="C1" s="64" t="s">
        <v>46</v>
      </c>
      <c r="D1">
        <f>B2-2000</f>
        <v>-2000</v>
      </c>
    </row>
    <row r="2" spans="1:18" ht="15.75" customHeight="1" thickBot="1" x14ac:dyDescent="0.4">
      <c r="A2" s="1" t="s">
        <v>0</v>
      </c>
      <c r="B2" s="68"/>
      <c r="C2" s="65">
        <v>606</v>
      </c>
      <c r="D2" s="136" t="s">
        <v>1</v>
      </c>
      <c r="E2" s="136"/>
      <c r="F2" s="136"/>
      <c r="G2" s="136"/>
      <c r="H2" s="136"/>
      <c r="I2" s="136"/>
      <c r="J2" s="136"/>
      <c r="K2" s="136"/>
      <c r="L2" s="136"/>
      <c r="M2" s="137"/>
    </row>
    <row r="3" spans="1:18" ht="20.25" customHeight="1" x14ac:dyDescent="0.35">
      <c r="A3" s="1" t="s">
        <v>2</v>
      </c>
      <c r="B3" s="69"/>
      <c r="C3" s="66">
        <v>4004</v>
      </c>
      <c r="D3" s="134" t="s">
        <v>74</v>
      </c>
      <c r="E3" s="145"/>
      <c r="F3" s="146" t="s">
        <v>75</v>
      </c>
      <c r="G3" s="135"/>
      <c r="H3" s="138" t="s">
        <v>3</v>
      </c>
      <c r="I3" s="139"/>
      <c r="J3" s="2" t="s">
        <v>4</v>
      </c>
      <c r="K3" s="3"/>
      <c r="L3" s="138" t="s">
        <v>66</v>
      </c>
      <c r="M3" s="139"/>
      <c r="O3">
        <f>'13'!C2+'14'!C2+'15'!C2+'16'!C2+'17'!C2+'18'!C2+2240-450</f>
        <v>16503</v>
      </c>
      <c r="P3" t="e">
        <f>C2+#REF!+#REF!+#REF!+#REF!+#REF!+1750</f>
        <v>#REF!</v>
      </c>
    </row>
    <row r="4" spans="1:18" ht="15.75" customHeight="1" x14ac:dyDescent="0.35">
      <c r="A4" s="1" t="s">
        <v>5</v>
      </c>
      <c r="B4" s="69"/>
      <c r="C4" s="66"/>
      <c r="D4" s="4" t="s">
        <v>12</v>
      </c>
      <c r="E4" s="5" t="s">
        <v>76</v>
      </c>
      <c r="F4" s="6" t="s">
        <v>77</v>
      </c>
      <c r="G4" s="7" t="s">
        <v>78</v>
      </c>
      <c r="H4" s="4" t="s">
        <v>7</v>
      </c>
      <c r="I4" s="7" t="s">
        <v>8</v>
      </c>
      <c r="J4" s="8" t="s">
        <v>9</v>
      </c>
      <c r="K4" s="9" t="s">
        <v>10</v>
      </c>
      <c r="L4" s="4" t="s">
        <v>11</v>
      </c>
      <c r="M4" s="7" t="s">
        <v>12</v>
      </c>
    </row>
    <row r="5" spans="1:18" ht="15.75" customHeight="1" x14ac:dyDescent="0.35">
      <c r="A5" s="1" t="s">
        <v>13</v>
      </c>
      <c r="B5" s="69"/>
      <c r="C5" s="66"/>
      <c r="D5" s="10">
        <v>37930</v>
      </c>
      <c r="E5" s="11">
        <v>107544</v>
      </c>
      <c r="F5" s="12"/>
      <c r="G5" s="13"/>
      <c r="H5" s="10">
        <v>290969</v>
      </c>
      <c r="I5" s="13">
        <v>65150</v>
      </c>
      <c r="J5" s="14">
        <v>8307.1</v>
      </c>
      <c r="K5" s="15">
        <v>130158</v>
      </c>
      <c r="L5" s="10">
        <v>1185</v>
      </c>
      <c r="M5" s="16">
        <v>2142233</v>
      </c>
      <c r="N5" s="142">
        <v>8</v>
      </c>
      <c r="O5" s="142"/>
      <c r="P5" s="72"/>
    </row>
    <row r="6" spans="1:18" ht="15.75" customHeight="1" x14ac:dyDescent="0.35">
      <c r="A6" s="1" t="s">
        <v>14</v>
      </c>
      <c r="B6" s="69"/>
      <c r="C6" s="66"/>
      <c r="D6" s="10">
        <f>'18'!D5</f>
        <v>37866</v>
      </c>
      <c r="E6" s="11">
        <f>'18'!E5</f>
        <v>105479</v>
      </c>
      <c r="F6" s="12">
        <f>'18'!F5</f>
        <v>0</v>
      </c>
      <c r="G6" s="13">
        <f>'18'!G5</f>
        <v>0</v>
      </c>
      <c r="H6" s="10">
        <f>'18'!H5</f>
        <v>290904</v>
      </c>
      <c r="I6" s="13">
        <f>'18'!I5</f>
        <v>65117</v>
      </c>
      <c r="J6" s="14">
        <f>'18'!J5</f>
        <v>8306.6</v>
      </c>
      <c r="K6" s="15">
        <f>'18'!K5</f>
        <v>130150</v>
      </c>
      <c r="L6" s="10">
        <f>'18'!L5</f>
        <v>1185</v>
      </c>
      <c r="M6" s="16">
        <f>'18'!M5</f>
        <v>2142233</v>
      </c>
      <c r="N6" s="143" t="s">
        <v>15</v>
      </c>
      <c r="O6" s="144"/>
      <c r="Q6">
        <v>10981</v>
      </c>
    </row>
    <row r="7" spans="1:18" ht="15.75" customHeight="1" x14ac:dyDescent="0.35">
      <c r="A7" s="1" t="s">
        <v>16</v>
      </c>
      <c r="B7" s="73">
        <f>B2-B4</f>
        <v>0</v>
      </c>
      <c r="C7" s="74">
        <f>C2-C4</f>
        <v>606</v>
      </c>
      <c r="D7" s="4">
        <f t="shared" ref="D7:M7" si="0">D5-D6</f>
        <v>64</v>
      </c>
      <c r="E7" s="75">
        <f t="shared" si="0"/>
        <v>2065</v>
      </c>
      <c r="F7" s="6">
        <f t="shared" si="0"/>
        <v>0</v>
      </c>
      <c r="G7" s="6">
        <f t="shared" si="0"/>
        <v>0</v>
      </c>
      <c r="H7" s="6">
        <f t="shared" si="0"/>
        <v>65</v>
      </c>
      <c r="I7" s="6">
        <f t="shared" si="0"/>
        <v>33</v>
      </c>
      <c r="J7" s="6">
        <f t="shared" si="0"/>
        <v>0.5</v>
      </c>
      <c r="K7" s="6">
        <f t="shared" si="0"/>
        <v>8</v>
      </c>
      <c r="L7" s="6">
        <f t="shared" si="0"/>
        <v>0</v>
      </c>
      <c r="M7" s="7">
        <f t="shared" si="0"/>
        <v>0</v>
      </c>
      <c r="N7" s="140" t="s">
        <v>17</v>
      </c>
      <c r="O7" s="141"/>
      <c r="Q7">
        <f>10600+502</f>
        <v>11102</v>
      </c>
    </row>
    <row r="8" spans="1:18" ht="15.75" customHeight="1" x14ac:dyDescent="0.35">
      <c r="A8" s="1" t="s">
        <v>18</v>
      </c>
      <c r="B8" s="69">
        <f>B3-B5</f>
        <v>0</v>
      </c>
      <c r="C8" s="66">
        <f>C3-C5</f>
        <v>4004</v>
      </c>
      <c r="D8" s="4">
        <f>D7+E7</f>
        <v>2129</v>
      </c>
      <c r="E8" s="76" t="s">
        <v>52</v>
      </c>
      <c r="F8" s="6"/>
      <c r="G8" s="6"/>
      <c r="H8" s="6">
        <f>C28</f>
        <v>0</v>
      </c>
      <c r="I8" s="6"/>
      <c r="J8" s="6"/>
      <c r="K8" s="6"/>
      <c r="L8" s="6"/>
      <c r="M8" s="7">
        <f>E28</f>
        <v>0</v>
      </c>
      <c r="N8" s="140" t="s">
        <v>19</v>
      </c>
      <c r="O8" s="141"/>
      <c r="Q8">
        <f>Q7-Q6</f>
        <v>121</v>
      </c>
    </row>
    <row r="9" spans="1:18" ht="15.75" customHeight="1" x14ac:dyDescent="0.35">
      <c r="A9" s="17" t="s">
        <v>20</v>
      </c>
      <c r="B9" s="69"/>
      <c r="C9" s="66"/>
      <c r="D9" s="18">
        <f>C9+B9</f>
        <v>0</v>
      </c>
      <c r="E9" s="76"/>
      <c r="F9" s="19"/>
      <c r="G9" s="19"/>
      <c r="H9" s="19">
        <f>I28+P28</f>
        <v>0</v>
      </c>
      <c r="I9" s="19"/>
      <c r="J9" s="19"/>
      <c r="K9" s="19"/>
      <c r="L9" s="19"/>
      <c r="M9" s="20">
        <f>K28+R28</f>
        <v>0</v>
      </c>
      <c r="N9" s="150" t="s">
        <v>21</v>
      </c>
      <c r="O9" s="151"/>
    </row>
    <row r="10" spans="1:18" ht="15.75" customHeight="1" thickBot="1" x14ac:dyDescent="0.4">
      <c r="A10" s="21" t="s">
        <v>22</v>
      </c>
      <c r="B10" s="69"/>
      <c r="C10" s="66">
        <v>46</v>
      </c>
      <c r="D10" s="78">
        <f>B28-D8</f>
        <v>-2129</v>
      </c>
      <c r="E10" s="77"/>
      <c r="F10" s="22"/>
      <c r="G10" s="22"/>
      <c r="H10" s="78">
        <f>(H9+H8)-H7</f>
        <v>-65</v>
      </c>
      <c r="I10" s="22"/>
      <c r="J10" s="22"/>
      <c r="K10" s="22"/>
      <c r="L10" s="22"/>
      <c r="M10" s="22">
        <f>(M9+M8)-M7</f>
        <v>0</v>
      </c>
      <c r="N10" s="152" t="s">
        <v>23</v>
      </c>
      <c r="O10" s="152"/>
      <c r="Q10">
        <f>7000+600+900+650</f>
        <v>9150</v>
      </c>
    </row>
    <row r="11" spans="1:18" ht="15.75" customHeight="1" thickBot="1" x14ac:dyDescent="0.4">
      <c r="A11" s="23" t="s">
        <v>24</v>
      </c>
      <c r="B11" s="70">
        <f>B7+B8</f>
        <v>0</v>
      </c>
      <c r="C11" s="67">
        <f>C7+C8</f>
        <v>4610</v>
      </c>
      <c r="D11" s="24">
        <f>C10+B10</f>
        <v>46</v>
      </c>
      <c r="E11" s="25"/>
      <c r="F11" s="25"/>
      <c r="G11" s="25"/>
      <c r="H11" s="25"/>
      <c r="I11" s="25"/>
      <c r="J11" s="25"/>
      <c r="K11" s="25"/>
      <c r="L11" s="25"/>
      <c r="M11" s="26">
        <f>B22</f>
        <v>0</v>
      </c>
      <c r="N11" s="142" t="s">
        <v>25</v>
      </c>
      <c r="O11" s="142"/>
    </row>
    <row r="12" spans="1:18" ht="15.75" customHeight="1" thickBot="1" x14ac:dyDescent="0.4">
      <c r="A12" s="27" t="s">
        <v>48</v>
      </c>
      <c r="B12" s="147">
        <f>B7+C7</f>
        <v>606</v>
      </c>
      <c r="C12" s="147"/>
      <c r="D12" s="148">
        <f>B12+B13</f>
        <v>4610</v>
      </c>
      <c r="E12" s="148"/>
      <c r="I12">
        <f>D12-M11-B6</f>
        <v>4610</v>
      </c>
    </row>
    <row r="13" spans="1:18" ht="15.75" customHeight="1" thickBot="1" x14ac:dyDescent="0.4">
      <c r="A13" s="27" t="s">
        <v>49</v>
      </c>
      <c r="B13" s="147">
        <f>B8+C8</f>
        <v>4004</v>
      </c>
      <c r="C13" s="147"/>
      <c r="D13" s="149"/>
      <c r="E13" s="149"/>
    </row>
    <row r="14" spans="1:18" ht="15.75" customHeight="1" thickBot="1" x14ac:dyDescent="0.35">
      <c r="A14" s="29">
        <v>43647</v>
      </c>
      <c r="B14" s="129" t="s">
        <v>26</v>
      </c>
      <c r="C14" s="130"/>
      <c r="D14" s="130"/>
      <c r="E14" s="130"/>
      <c r="F14" s="130"/>
      <c r="G14" s="130"/>
      <c r="H14" s="130"/>
      <c r="I14" s="130"/>
      <c r="J14" s="130"/>
      <c r="K14" s="130"/>
      <c r="L14" s="130"/>
      <c r="M14" s="130"/>
      <c r="N14" s="130"/>
      <c r="O14" s="130"/>
      <c r="P14" s="130"/>
      <c r="Q14" s="131"/>
      <c r="R14" s="30"/>
    </row>
    <row r="15" spans="1:18" ht="15.75" customHeight="1" x14ac:dyDescent="0.3">
      <c r="A15" s="132" t="s">
        <v>27</v>
      </c>
      <c r="B15" s="134" t="s">
        <v>28</v>
      </c>
      <c r="C15" s="135"/>
      <c r="D15" s="134" t="s">
        <v>29</v>
      </c>
      <c r="E15" s="135"/>
      <c r="F15" s="134" t="s">
        <v>30</v>
      </c>
      <c r="G15" s="135"/>
      <c r="H15" s="134" t="s">
        <v>31</v>
      </c>
      <c r="I15" s="135"/>
      <c r="J15" s="134" t="s">
        <v>32</v>
      </c>
      <c r="K15" s="135"/>
      <c r="L15" s="134" t="s">
        <v>33</v>
      </c>
      <c r="M15" s="135"/>
      <c r="N15" s="134" t="s">
        <v>34</v>
      </c>
      <c r="O15" s="135"/>
      <c r="P15" s="134" t="s">
        <v>35</v>
      </c>
      <c r="Q15" s="135"/>
      <c r="R15" s="2" t="s">
        <v>36</v>
      </c>
    </row>
    <row r="16" spans="1:18" ht="15.75" customHeight="1" thickBot="1" x14ac:dyDescent="0.35">
      <c r="A16" s="133"/>
      <c r="B16" s="31" t="s">
        <v>0</v>
      </c>
      <c r="C16" s="32" t="s">
        <v>37</v>
      </c>
      <c r="D16" s="31" t="s">
        <v>0</v>
      </c>
      <c r="E16" s="32" t="s">
        <v>37</v>
      </c>
      <c r="F16" s="31" t="s">
        <v>0</v>
      </c>
      <c r="G16" s="32" t="s">
        <v>37</v>
      </c>
      <c r="H16" s="31" t="s">
        <v>38</v>
      </c>
      <c r="I16" s="32" t="s">
        <v>37</v>
      </c>
      <c r="J16" s="31" t="s">
        <v>38</v>
      </c>
      <c r="K16" s="32" t="s">
        <v>37</v>
      </c>
      <c r="L16" s="31" t="s">
        <v>38</v>
      </c>
      <c r="M16" s="32" t="s">
        <v>37</v>
      </c>
      <c r="N16" s="31" t="s">
        <v>38</v>
      </c>
      <c r="O16" s="32" t="s">
        <v>37</v>
      </c>
      <c r="P16" s="31" t="s">
        <v>38</v>
      </c>
      <c r="Q16" s="32" t="s">
        <v>37</v>
      </c>
      <c r="R16" s="33"/>
    </row>
    <row r="17" spans="1:20" ht="15.75" customHeight="1" x14ac:dyDescent="0.3">
      <c r="A17" s="9" t="s">
        <v>39</v>
      </c>
      <c r="B17" s="34"/>
      <c r="C17" s="35"/>
      <c r="D17" s="34"/>
      <c r="E17" s="35"/>
      <c r="F17" s="34"/>
      <c r="G17" s="35"/>
      <c r="H17" s="34"/>
      <c r="I17" s="35"/>
      <c r="J17" s="34"/>
      <c r="K17" s="35"/>
      <c r="L17" s="34"/>
      <c r="M17" s="35"/>
      <c r="N17" s="34"/>
      <c r="O17" s="35"/>
      <c r="P17" s="34"/>
      <c r="Q17" s="35"/>
      <c r="R17" s="36"/>
    </row>
    <row r="18" spans="1:20" ht="15.75" customHeight="1" x14ac:dyDescent="0.3">
      <c r="A18" s="9" t="s">
        <v>40</v>
      </c>
      <c r="B18" s="4"/>
      <c r="C18" s="7"/>
      <c r="D18" s="4"/>
      <c r="E18" s="7"/>
      <c r="F18" s="4"/>
      <c r="G18" s="7"/>
      <c r="H18" s="4"/>
      <c r="I18" s="7"/>
      <c r="J18" s="4"/>
      <c r="K18" s="7"/>
      <c r="L18" s="4"/>
      <c r="M18" s="7"/>
      <c r="N18" s="4"/>
      <c r="O18" s="7"/>
      <c r="P18" s="4"/>
      <c r="Q18" s="7"/>
      <c r="R18" s="8"/>
    </row>
    <row r="19" spans="1:20" ht="15.75" customHeight="1" x14ac:dyDescent="0.3">
      <c r="A19" s="9" t="s">
        <v>41</v>
      </c>
      <c r="B19" s="4"/>
      <c r="C19" s="7"/>
      <c r="D19" s="4"/>
      <c r="E19" s="7"/>
      <c r="F19" s="4"/>
      <c r="G19" s="7"/>
      <c r="H19" s="4"/>
      <c r="I19" s="7"/>
      <c r="J19" s="4"/>
      <c r="K19" s="7"/>
      <c r="L19" s="4"/>
      <c r="M19" s="7"/>
      <c r="N19" s="4"/>
      <c r="O19" s="7"/>
      <c r="P19" s="4"/>
      <c r="Q19" s="7"/>
      <c r="R19" s="8"/>
    </row>
    <row r="20" spans="1:20" ht="15.75" customHeight="1" x14ac:dyDescent="0.3">
      <c r="A20" s="9"/>
      <c r="B20" s="4"/>
      <c r="C20" s="7"/>
      <c r="D20" s="4"/>
      <c r="E20" s="7"/>
      <c r="F20" s="4"/>
      <c r="G20" s="7"/>
      <c r="H20" s="4"/>
      <c r="I20" s="7"/>
      <c r="J20" s="4"/>
      <c r="K20" s="7"/>
      <c r="L20" s="4"/>
      <c r="M20" s="7"/>
      <c r="N20" s="4"/>
      <c r="O20" s="7"/>
      <c r="P20" s="4"/>
      <c r="Q20" s="7"/>
      <c r="R20" s="8"/>
    </row>
    <row r="21" spans="1:20" ht="15.75" customHeight="1" thickBot="1" x14ac:dyDescent="0.35">
      <c r="A21" s="37" t="s">
        <v>24</v>
      </c>
      <c r="B21" s="18">
        <f>SUM(B17:B20)</f>
        <v>0</v>
      </c>
      <c r="C21" s="18">
        <f t="shared" ref="C21:R21" si="1">SUM(C17:C20)</f>
        <v>0</v>
      </c>
      <c r="D21" s="18">
        <f t="shared" si="1"/>
        <v>0</v>
      </c>
      <c r="E21" s="18">
        <f t="shared" si="1"/>
        <v>0</v>
      </c>
      <c r="F21" s="18">
        <f t="shared" si="1"/>
        <v>0</v>
      </c>
      <c r="G21" s="18">
        <f t="shared" si="1"/>
        <v>0</v>
      </c>
      <c r="H21" s="18">
        <f t="shared" si="1"/>
        <v>0</v>
      </c>
      <c r="I21" s="18">
        <f t="shared" si="1"/>
        <v>0</v>
      </c>
      <c r="J21" s="18">
        <f t="shared" si="1"/>
        <v>0</v>
      </c>
      <c r="K21" s="18">
        <f t="shared" si="1"/>
        <v>0</v>
      </c>
      <c r="L21" s="18">
        <f t="shared" si="1"/>
        <v>0</v>
      </c>
      <c r="M21" s="18">
        <f t="shared" si="1"/>
        <v>0</v>
      </c>
      <c r="N21" s="18">
        <f t="shared" si="1"/>
        <v>0</v>
      </c>
      <c r="O21" s="18">
        <f t="shared" si="1"/>
        <v>0</v>
      </c>
      <c r="P21" s="18">
        <f t="shared" si="1"/>
        <v>0</v>
      </c>
      <c r="Q21" s="18">
        <f t="shared" si="1"/>
        <v>0</v>
      </c>
      <c r="R21" s="18">
        <f t="shared" si="1"/>
        <v>0</v>
      </c>
    </row>
    <row r="22" spans="1:20" ht="15.75" customHeight="1" thickBot="1" x14ac:dyDescent="0.35">
      <c r="A22" s="38" t="s">
        <v>42</v>
      </c>
      <c r="B22" s="121">
        <f>SUM(B21+D21+F21+H21+J21+L21+N21+P21)+R21</f>
        <v>0</v>
      </c>
      <c r="C22" s="122"/>
      <c r="D22" s="122"/>
      <c r="E22" s="122"/>
      <c r="F22" s="122"/>
      <c r="G22" s="122"/>
      <c r="H22" s="122"/>
      <c r="I22" s="39" t="s">
        <v>43</v>
      </c>
      <c r="J22" s="122">
        <f>C21+E21+G21+I21+K21+M21+O21+Q21</f>
        <v>0</v>
      </c>
      <c r="K22" s="122"/>
      <c r="L22" s="122"/>
      <c r="M22" s="122"/>
      <c r="N22" s="122"/>
      <c r="O22" s="122"/>
      <c r="P22" s="122"/>
      <c r="Q22" s="122"/>
      <c r="R22" s="123"/>
    </row>
    <row r="23" spans="1:20" ht="15.75" customHeight="1" thickBot="1" x14ac:dyDescent="0.35">
      <c r="A23" s="124" t="s">
        <v>6</v>
      </c>
      <c r="B23" s="125"/>
      <c r="C23" s="125"/>
      <c r="D23" s="125"/>
      <c r="E23" s="125"/>
      <c r="F23" s="126"/>
      <c r="G23" s="127" t="s">
        <v>44</v>
      </c>
      <c r="H23" s="128"/>
      <c r="I23" s="128"/>
      <c r="J23" s="128"/>
      <c r="K23" s="128"/>
      <c r="L23" s="128"/>
      <c r="M23" s="128"/>
      <c r="N23" s="128"/>
      <c r="O23" s="121" t="s">
        <v>45</v>
      </c>
      <c r="P23" s="122"/>
      <c r="Q23" s="122"/>
      <c r="R23" s="122"/>
      <c r="S23" s="123"/>
      <c r="T23" s="28"/>
    </row>
    <row r="24" spans="1:20" ht="15.75" customHeight="1" thickBot="1" x14ac:dyDescent="0.35">
      <c r="A24" s="40" t="s">
        <v>27</v>
      </c>
      <c r="B24" s="41" t="s">
        <v>29</v>
      </c>
      <c r="C24" s="42" t="s">
        <v>30</v>
      </c>
      <c r="D24" s="42" t="s">
        <v>31</v>
      </c>
      <c r="E24" s="42" t="s">
        <v>32</v>
      </c>
      <c r="F24" s="43" t="s">
        <v>33</v>
      </c>
      <c r="G24" s="40"/>
      <c r="H24" s="41" t="s">
        <v>29</v>
      </c>
      <c r="I24" s="42" t="s">
        <v>30</v>
      </c>
      <c r="J24" s="42" t="s">
        <v>31</v>
      </c>
      <c r="K24" s="42" t="s">
        <v>32</v>
      </c>
      <c r="L24" s="44" t="s">
        <v>33</v>
      </c>
      <c r="M24" s="45" t="s">
        <v>35</v>
      </c>
      <c r="N24" s="46" t="s">
        <v>34</v>
      </c>
      <c r="O24" s="47" t="s">
        <v>29</v>
      </c>
      <c r="P24" s="48" t="s">
        <v>30</v>
      </c>
      <c r="Q24" s="49" t="s">
        <v>31</v>
      </c>
      <c r="R24" s="49" t="s">
        <v>32</v>
      </c>
      <c r="S24" s="50" t="s">
        <v>33</v>
      </c>
    </row>
    <row r="25" spans="1:20" ht="15.75" customHeight="1" x14ac:dyDescent="0.3">
      <c r="A25" s="8" t="s">
        <v>39</v>
      </c>
      <c r="B25" s="51"/>
      <c r="C25" s="52"/>
      <c r="D25" s="52"/>
      <c r="E25" s="52"/>
      <c r="F25" s="35"/>
      <c r="G25" s="8" t="s">
        <v>39</v>
      </c>
      <c r="H25" s="51"/>
      <c r="I25" s="52"/>
      <c r="J25" s="52"/>
      <c r="K25" s="52"/>
      <c r="L25" s="53"/>
      <c r="M25" s="52"/>
      <c r="N25" s="53"/>
      <c r="O25" s="36"/>
      <c r="P25" s="51"/>
      <c r="Q25" s="52"/>
      <c r="R25" s="52"/>
      <c r="S25" s="35"/>
    </row>
    <row r="26" spans="1:20" ht="15.75" customHeight="1" x14ac:dyDescent="0.3">
      <c r="A26" s="8" t="s">
        <v>40</v>
      </c>
      <c r="B26" s="5"/>
      <c r="C26" s="6"/>
      <c r="D26" s="6"/>
      <c r="E26" s="6"/>
      <c r="F26" s="7"/>
      <c r="G26" s="8" t="s">
        <v>40</v>
      </c>
      <c r="H26" s="5"/>
      <c r="I26" s="6"/>
      <c r="J26" s="6"/>
      <c r="K26" s="6"/>
      <c r="L26" s="54"/>
      <c r="M26" s="6"/>
      <c r="N26" s="54"/>
      <c r="O26" s="8"/>
      <c r="P26" s="5"/>
      <c r="Q26" s="6"/>
      <c r="R26" s="6"/>
      <c r="S26" s="7"/>
    </row>
    <row r="27" spans="1:20" ht="15.75" customHeight="1" thickBot="1" x14ac:dyDescent="0.35">
      <c r="A27" s="33" t="s">
        <v>41</v>
      </c>
      <c r="B27" s="55"/>
      <c r="C27" s="19"/>
      <c r="D27" s="19"/>
      <c r="E27" s="19"/>
      <c r="F27" s="20"/>
      <c r="G27" s="56" t="s">
        <v>41</v>
      </c>
      <c r="H27" s="55"/>
      <c r="I27" s="19"/>
      <c r="J27" s="19"/>
      <c r="K27" s="19"/>
      <c r="L27" s="57"/>
      <c r="M27" s="19"/>
      <c r="N27" s="57"/>
      <c r="O27" s="56"/>
      <c r="P27" s="55"/>
      <c r="Q27" s="19"/>
      <c r="R27" s="19"/>
      <c r="S27" s="20"/>
    </row>
    <row r="28" spans="1:20" ht="15.75" customHeight="1" thickBot="1" x14ac:dyDescent="0.35">
      <c r="A28" s="58" t="s">
        <v>24</v>
      </c>
      <c r="B28" s="59">
        <f>SUM(B25:B27)</f>
        <v>0</v>
      </c>
      <c r="C28" s="59">
        <f>SUM(C25:C27)</f>
        <v>0</v>
      </c>
      <c r="D28" s="59">
        <f>SUM(D25:D27)</f>
        <v>0</v>
      </c>
      <c r="E28" s="59">
        <f>SUM(E25:E27)</f>
        <v>0</v>
      </c>
      <c r="F28" s="59">
        <f>SUM(F25:F27)</f>
        <v>0</v>
      </c>
      <c r="G28" s="60"/>
      <c r="H28" s="60">
        <f>SUM(H25:H27)</f>
        <v>0</v>
      </c>
      <c r="I28" s="60">
        <f t="shared" ref="I28:S28" si="2">SUM(I25:I27)</f>
        <v>0</v>
      </c>
      <c r="J28" s="60">
        <f t="shared" si="2"/>
        <v>0</v>
      </c>
      <c r="K28" s="60">
        <f t="shared" si="2"/>
        <v>0</v>
      </c>
      <c r="L28" s="60">
        <f t="shared" si="2"/>
        <v>0</v>
      </c>
      <c r="M28" s="60">
        <f t="shared" si="2"/>
        <v>0</v>
      </c>
      <c r="N28" s="60">
        <f t="shared" si="2"/>
        <v>0</v>
      </c>
      <c r="O28" s="60">
        <f t="shared" si="2"/>
        <v>0</v>
      </c>
      <c r="P28" s="60">
        <f t="shared" si="2"/>
        <v>0</v>
      </c>
      <c r="Q28" s="60">
        <f t="shared" si="2"/>
        <v>0</v>
      </c>
      <c r="R28" s="60">
        <f t="shared" si="2"/>
        <v>0</v>
      </c>
      <c r="S28" s="60">
        <f t="shared" si="2"/>
        <v>0</v>
      </c>
    </row>
  </sheetData>
  <mergeCells count="30">
    <mergeCell ref="B12:C12"/>
    <mergeCell ref="D12:E13"/>
    <mergeCell ref="B13:C13"/>
    <mergeCell ref="N8:O8"/>
    <mergeCell ref="N9:O9"/>
    <mergeCell ref="N10:O10"/>
    <mergeCell ref="N11:O11"/>
    <mergeCell ref="D2:M2"/>
    <mergeCell ref="H3:I3"/>
    <mergeCell ref="L3:M3"/>
    <mergeCell ref="N7:O7"/>
    <mergeCell ref="N5:O5"/>
    <mergeCell ref="N6:O6"/>
    <mergeCell ref="D3:E3"/>
    <mergeCell ref="F3:G3"/>
    <mergeCell ref="B14:Q14"/>
    <mergeCell ref="A15:A16"/>
    <mergeCell ref="B15:C15"/>
    <mergeCell ref="D15:E15"/>
    <mergeCell ref="F15:G15"/>
    <mergeCell ref="H15:I15"/>
    <mergeCell ref="J15:K15"/>
    <mergeCell ref="L15:M15"/>
    <mergeCell ref="N15:O15"/>
    <mergeCell ref="P15:Q15"/>
    <mergeCell ref="B22:H22"/>
    <mergeCell ref="J22:R22"/>
    <mergeCell ref="A23:F23"/>
    <mergeCell ref="G23:N23"/>
    <mergeCell ref="O23:S23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workbookViewId="0">
      <selection activeCell="N5" sqref="N5:O5"/>
    </sheetView>
  </sheetViews>
  <sheetFormatPr defaultRowHeight="14.4" x14ac:dyDescent="0.3"/>
  <cols>
    <col min="1" max="1" width="25.44140625" customWidth="1"/>
    <col min="2" max="2" width="11.77734375" customWidth="1"/>
    <col min="3" max="3" width="11.5546875" customWidth="1"/>
    <col min="4" max="4" width="10.5546875" customWidth="1"/>
    <col min="5" max="6" width="10.21875" customWidth="1"/>
    <col min="7" max="7" width="9.77734375" customWidth="1"/>
    <col min="10" max="10" width="10" customWidth="1"/>
    <col min="11" max="11" width="9.77734375" customWidth="1"/>
  </cols>
  <sheetData>
    <row r="1" spans="1:18" ht="15.75" customHeight="1" thickBot="1" x14ac:dyDescent="0.35">
      <c r="B1" s="71" t="s">
        <v>47</v>
      </c>
      <c r="C1" s="64" t="s">
        <v>46</v>
      </c>
      <c r="D1">
        <f>B2-2000</f>
        <v>-2000</v>
      </c>
    </row>
    <row r="2" spans="1:18" ht="15.75" customHeight="1" thickBot="1" x14ac:dyDescent="0.4">
      <c r="A2" s="1" t="s">
        <v>0</v>
      </c>
      <c r="B2" s="68"/>
      <c r="C2" s="65">
        <v>2677</v>
      </c>
      <c r="D2" s="136" t="s">
        <v>1</v>
      </c>
      <c r="E2" s="136"/>
      <c r="F2" s="136"/>
      <c r="G2" s="136"/>
      <c r="H2" s="136"/>
      <c r="I2" s="136"/>
      <c r="J2" s="136"/>
      <c r="K2" s="136"/>
      <c r="L2" s="136"/>
      <c r="M2" s="137"/>
    </row>
    <row r="3" spans="1:18" ht="20.25" customHeight="1" x14ac:dyDescent="0.35">
      <c r="A3" s="1" t="s">
        <v>2</v>
      </c>
      <c r="B3" s="69">
        <v>2714</v>
      </c>
      <c r="C3" s="66"/>
      <c r="D3" s="134" t="s">
        <v>74</v>
      </c>
      <c r="E3" s="145"/>
      <c r="F3" s="146" t="s">
        <v>75</v>
      </c>
      <c r="G3" s="135"/>
      <c r="H3" s="138" t="s">
        <v>3</v>
      </c>
      <c r="I3" s="139"/>
      <c r="J3" s="2" t="s">
        <v>4</v>
      </c>
      <c r="K3" s="3"/>
      <c r="L3" s="138" t="s">
        <v>66</v>
      </c>
      <c r="M3" s="139"/>
      <c r="O3">
        <f>'13'!C2+'14'!C2+'15'!C2+'16'!C2+'17'!C2+'18'!C2+2240-450</f>
        <v>16503</v>
      </c>
      <c r="P3" t="e">
        <f>C2+#REF!+#REF!+#REF!+#REF!+#REF!+1750</f>
        <v>#REF!</v>
      </c>
    </row>
    <row r="4" spans="1:18" ht="15.75" customHeight="1" x14ac:dyDescent="0.35">
      <c r="A4" s="1" t="s">
        <v>5</v>
      </c>
      <c r="B4" s="69"/>
      <c r="C4" s="66"/>
      <c r="D4" s="4" t="s">
        <v>12</v>
      </c>
      <c r="E4" s="5" t="s">
        <v>76</v>
      </c>
      <c r="F4" s="6" t="s">
        <v>77</v>
      </c>
      <c r="G4" s="7" t="s">
        <v>78</v>
      </c>
      <c r="H4" s="4" t="s">
        <v>7</v>
      </c>
      <c r="I4" s="7" t="s">
        <v>8</v>
      </c>
      <c r="J4" s="8" t="s">
        <v>9</v>
      </c>
      <c r="K4" s="9" t="s">
        <v>10</v>
      </c>
      <c r="L4" s="4" t="s">
        <v>11</v>
      </c>
      <c r="M4" s="7" t="s">
        <v>12</v>
      </c>
    </row>
    <row r="5" spans="1:18" ht="15.75" customHeight="1" x14ac:dyDescent="0.35">
      <c r="A5" s="1" t="s">
        <v>13</v>
      </c>
      <c r="B5" s="69"/>
      <c r="C5" s="66"/>
      <c r="D5" s="10">
        <v>37967</v>
      </c>
      <c r="E5" s="11">
        <v>108857</v>
      </c>
      <c r="F5" s="12"/>
      <c r="G5" s="13"/>
      <c r="H5" s="10">
        <v>290983</v>
      </c>
      <c r="I5" s="13">
        <v>65293</v>
      </c>
      <c r="J5" s="14">
        <v>8307.4</v>
      </c>
      <c r="K5" s="15">
        <v>130161</v>
      </c>
      <c r="L5" s="10">
        <v>1185</v>
      </c>
      <c r="M5" s="16">
        <v>2142233</v>
      </c>
      <c r="N5" s="142">
        <v>8</v>
      </c>
      <c r="O5" s="142"/>
      <c r="P5" s="72"/>
    </row>
    <row r="6" spans="1:18" ht="15.75" customHeight="1" x14ac:dyDescent="0.35">
      <c r="A6" s="1" t="s">
        <v>14</v>
      </c>
      <c r="B6" s="69"/>
      <c r="C6" s="66"/>
      <c r="D6" s="10">
        <f>'19'!D5</f>
        <v>37930</v>
      </c>
      <c r="E6" s="11">
        <f>'19'!E5</f>
        <v>107544</v>
      </c>
      <c r="F6" s="12">
        <f>'19'!F5</f>
        <v>0</v>
      </c>
      <c r="G6" s="13">
        <f>'19'!G5</f>
        <v>0</v>
      </c>
      <c r="H6" s="10">
        <f>'19'!H5</f>
        <v>290969</v>
      </c>
      <c r="I6" s="13">
        <f>'19'!I5</f>
        <v>65150</v>
      </c>
      <c r="J6" s="14">
        <f>'19'!J5</f>
        <v>8307.1</v>
      </c>
      <c r="K6" s="15">
        <f>'19'!K5</f>
        <v>130158</v>
      </c>
      <c r="L6" s="10">
        <f>'19'!L5</f>
        <v>1185</v>
      </c>
      <c r="M6" s="16">
        <f>'19'!M5</f>
        <v>2142233</v>
      </c>
      <c r="N6" s="143" t="s">
        <v>15</v>
      </c>
      <c r="O6" s="144"/>
      <c r="Q6">
        <v>10981</v>
      </c>
    </row>
    <row r="7" spans="1:18" ht="15.75" customHeight="1" x14ac:dyDescent="0.35">
      <c r="A7" s="1" t="s">
        <v>16</v>
      </c>
      <c r="B7" s="73">
        <f>B2-B4</f>
        <v>0</v>
      </c>
      <c r="C7" s="74">
        <f>C2-C4</f>
        <v>2677</v>
      </c>
      <c r="D7" s="4">
        <f t="shared" ref="D7:M7" si="0">D5-D6</f>
        <v>37</v>
      </c>
      <c r="E7" s="75">
        <f t="shared" si="0"/>
        <v>1313</v>
      </c>
      <c r="F7" s="6">
        <f t="shared" si="0"/>
        <v>0</v>
      </c>
      <c r="G7" s="6">
        <f t="shared" si="0"/>
        <v>0</v>
      </c>
      <c r="H7" s="6">
        <f t="shared" si="0"/>
        <v>14</v>
      </c>
      <c r="I7" s="6">
        <f t="shared" si="0"/>
        <v>143</v>
      </c>
      <c r="J7" s="6">
        <f t="shared" si="0"/>
        <v>0.2999999999992724</v>
      </c>
      <c r="K7" s="6">
        <f t="shared" si="0"/>
        <v>3</v>
      </c>
      <c r="L7" s="6">
        <f t="shared" si="0"/>
        <v>0</v>
      </c>
      <c r="M7" s="7">
        <f t="shared" si="0"/>
        <v>0</v>
      </c>
      <c r="N7" s="140" t="s">
        <v>17</v>
      </c>
      <c r="O7" s="141"/>
      <c r="Q7">
        <f>10600+502</f>
        <v>11102</v>
      </c>
    </row>
    <row r="8" spans="1:18" ht="15.75" customHeight="1" x14ac:dyDescent="0.35">
      <c r="A8" s="1" t="s">
        <v>18</v>
      </c>
      <c r="B8" s="69">
        <f>B3-B5</f>
        <v>2714</v>
      </c>
      <c r="C8" s="66">
        <f>C3-C5</f>
        <v>0</v>
      </c>
      <c r="D8" s="4">
        <f>D7+E7</f>
        <v>1350</v>
      </c>
      <c r="E8" s="76" t="s">
        <v>52</v>
      </c>
      <c r="F8" s="6"/>
      <c r="G8" s="6"/>
      <c r="H8" s="6">
        <f>C28</f>
        <v>0</v>
      </c>
      <c r="I8" s="6"/>
      <c r="J8" s="6"/>
      <c r="K8" s="6"/>
      <c r="L8" s="6"/>
      <c r="M8" s="7">
        <f>E28</f>
        <v>0</v>
      </c>
      <c r="N8" s="140" t="s">
        <v>19</v>
      </c>
      <c r="O8" s="141"/>
      <c r="Q8">
        <f>Q7-Q6</f>
        <v>121</v>
      </c>
    </row>
    <row r="9" spans="1:18" ht="15.75" customHeight="1" x14ac:dyDescent="0.35">
      <c r="A9" s="17" t="s">
        <v>20</v>
      </c>
      <c r="B9" s="69"/>
      <c r="C9" s="66"/>
      <c r="D9" s="18">
        <f>C9+B9</f>
        <v>0</v>
      </c>
      <c r="E9" s="76"/>
      <c r="F9" s="19"/>
      <c r="G9" s="19"/>
      <c r="H9" s="19">
        <f>I28+P28</f>
        <v>0</v>
      </c>
      <c r="I9" s="19"/>
      <c r="J9" s="19"/>
      <c r="K9" s="19"/>
      <c r="L9" s="19"/>
      <c r="M9" s="20">
        <f>K28+R28</f>
        <v>0</v>
      </c>
      <c r="N9" s="150" t="s">
        <v>21</v>
      </c>
      <c r="O9" s="151"/>
    </row>
    <row r="10" spans="1:18" ht="15.75" customHeight="1" thickBot="1" x14ac:dyDescent="0.4">
      <c r="A10" s="21" t="s">
        <v>22</v>
      </c>
      <c r="B10" s="69">
        <v>20</v>
      </c>
      <c r="C10" s="66">
        <v>8</v>
      </c>
      <c r="D10" s="78">
        <f>B28-D8</f>
        <v>-1350</v>
      </c>
      <c r="E10" s="77"/>
      <c r="F10" s="22"/>
      <c r="G10" s="22"/>
      <c r="H10" s="78">
        <f>(H9+H8)-H7</f>
        <v>-14</v>
      </c>
      <c r="I10" s="22"/>
      <c r="J10" s="22"/>
      <c r="K10" s="22"/>
      <c r="L10" s="22"/>
      <c r="M10" s="22">
        <f>(M9+M8)-M7</f>
        <v>0</v>
      </c>
      <c r="N10" s="152" t="s">
        <v>23</v>
      </c>
      <c r="O10" s="152"/>
      <c r="Q10">
        <f>7000+600+900+650</f>
        <v>9150</v>
      </c>
    </row>
    <row r="11" spans="1:18" ht="15.75" customHeight="1" thickBot="1" x14ac:dyDescent="0.4">
      <c r="A11" s="23" t="s">
        <v>24</v>
      </c>
      <c r="B11" s="70">
        <f>B7+B8</f>
        <v>2714</v>
      </c>
      <c r="C11" s="67">
        <f>C7+C8</f>
        <v>2677</v>
      </c>
      <c r="D11" s="24">
        <f>C10+B10</f>
        <v>28</v>
      </c>
      <c r="E11" s="25"/>
      <c r="F11" s="25"/>
      <c r="G11" s="25"/>
      <c r="H11" s="25"/>
      <c r="I11" s="25"/>
      <c r="J11" s="25"/>
      <c r="K11" s="25"/>
      <c r="L11" s="25"/>
      <c r="M11" s="26">
        <f>B22</f>
        <v>0</v>
      </c>
      <c r="N11" s="142" t="s">
        <v>25</v>
      </c>
      <c r="O11" s="142"/>
    </row>
    <row r="12" spans="1:18" ht="15.75" customHeight="1" thickBot="1" x14ac:dyDescent="0.4">
      <c r="A12" s="27" t="s">
        <v>48</v>
      </c>
      <c r="B12" s="147">
        <f>B7+C7</f>
        <v>2677</v>
      </c>
      <c r="C12" s="147"/>
      <c r="D12" s="148">
        <f>B12+B13</f>
        <v>5391</v>
      </c>
      <c r="E12" s="148"/>
      <c r="I12">
        <f>D12-M11-B6</f>
        <v>5391</v>
      </c>
    </row>
    <row r="13" spans="1:18" ht="15.75" customHeight="1" thickBot="1" x14ac:dyDescent="0.4">
      <c r="A13" s="27" t="s">
        <v>49</v>
      </c>
      <c r="B13" s="147">
        <f>B8+C8</f>
        <v>2714</v>
      </c>
      <c r="C13" s="147"/>
      <c r="D13" s="149"/>
      <c r="E13" s="149"/>
    </row>
    <row r="14" spans="1:18" ht="15.75" customHeight="1" thickBot="1" x14ac:dyDescent="0.35">
      <c r="A14" s="29">
        <v>43647</v>
      </c>
      <c r="B14" s="129" t="s">
        <v>26</v>
      </c>
      <c r="C14" s="130"/>
      <c r="D14" s="130"/>
      <c r="E14" s="130"/>
      <c r="F14" s="130"/>
      <c r="G14" s="130"/>
      <c r="H14" s="130"/>
      <c r="I14" s="130"/>
      <c r="J14" s="130"/>
      <c r="K14" s="130"/>
      <c r="L14" s="130"/>
      <c r="M14" s="130"/>
      <c r="N14" s="130"/>
      <c r="O14" s="130"/>
      <c r="P14" s="130"/>
      <c r="Q14" s="131"/>
      <c r="R14" s="30"/>
    </row>
    <row r="15" spans="1:18" ht="15.75" customHeight="1" x14ac:dyDescent="0.3">
      <c r="A15" s="132" t="s">
        <v>27</v>
      </c>
      <c r="B15" s="134" t="s">
        <v>28</v>
      </c>
      <c r="C15" s="135"/>
      <c r="D15" s="134" t="s">
        <v>29</v>
      </c>
      <c r="E15" s="135"/>
      <c r="F15" s="134" t="s">
        <v>30</v>
      </c>
      <c r="G15" s="135"/>
      <c r="H15" s="134" t="s">
        <v>31</v>
      </c>
      <c r="I15" s="135"/>
      <c r="J15" s="134" t="s">
        <v>32</v>
      </c>
      <c r="K15" s="135"/>
      <c r="L15" s="134" t="s">
        <v>33</v>
      </c>
      <c r="M15" s="135"/>
      <c r="N15" s="134" t="s">
        <v>34</v>
      </c>
      <c r="O15" s="135"/>
      <c r="P15" s="134" t="s">
        <v>35</v>
      </c>
      <c r="Q15" s="135"/>
      <c r="R15" s="2" t="s">
        <v>36</v>
      </c>
    </row>
    <row r="16" spans="1:18" ht="15.75" customHeight="1" thickBot="1" x14ac:dyDescent="0.35">
      <c r="A16" s="133"/>
      <c r="B16" s="31" t="s">
        <v>0</v>
      </c>
      <c r="C16" s="32" t="s">
        <v>37</v>
      </c>
      <c r="D16" s="31" t="s">
        <v>0</v>
      </c>
      <c r="E16" s="32" t="s">
        <v>37</v>
      </c>
      <c r="F16" s="31" t="s">
        <v>0</v>
      </c>
      <c r="G16" s="32" t="s">
        <v>37</v>
      </c>
      <c r="H16" s="31" t="s">
        <v>38</v>
      </c>
      <c r="I16" s="32" t="s">
        <v>37</v>
      </c>
      <c r="J16" s="31" t="s">
        <v>38</v>
      </c>
      <c r="K16" s="32" t="s">
        <v>37</v>
      </c>
      <c r="L16" s="31" t="s">
        <v>38</v>
      </c>
      <c r="M16" s="32" t="s">
        <v>37</v>
      </c>
      <c r="N16" s="31" t="s">
        <v>38</v>
      </c>
      <c r="O16" s="32" t="s">
        <v>37</v>
      </c>
      <c r="P16" s="31" t="s">
        <v>38</v>
      </c>
      <c r="Q16" s="32" t="s">
        <v>37</v>
      </c>
      <c r="R16" s="33"/>
    </row>
    <row r="17" spans="1:20" ht="15.75" customHeight="1" x14ac:dyDescent="0.3">
      <c r="A17" s="9" t="s">
        <v>39</v>
      </c>
      <c r="B17" s="34"/>
      <c r="C17" s="35"/>
      <c r="D17" s="34"/>
      <c r="E17" s="35"/>
      <c r="F17" s="34"/>
      <c r="G17" s="35"/>
      <c r="H17" s="34"/>
      <c r="I17" s="35"/>
      <c r="J17" s="34"/>
      <c r="K17" s="35"/>
      <c r="L17" s="34"/>
      <c r="M17" s="35"/>
      <c r="N17" s="34"/>
      <c r="O17" s="35"/>
      <c r="P17" s="34"/>
      <c r="Q17" s="35"/>
      <c r="R17" s="36"/>
    </row>
    <row r="18" spans="1:20" ht="15.75" customHeight="1" x14ac:dyDescent="0.3">
      <c r="A18" s="9" t="s">
        <v>40</v>
      </c>
      <c r="B18" s="4"/>
      <c r="C18" s="7"/>
      <c r="D18" s="4"/>
      <c r="E18" s="7"/>
      <c r="F18" s="4"/>
      <c r="G18" s="7"/>
      <c r="H18" s="4"/>
      <c r="I18" s="7"/>
      <c r="J18" s="4"/>
      <c r="K18" s="7"/>
      <c r="L18" s="4"/>
      <c r="M18" s="7"/>
      <c r="N18" s="4"/>
      <c r="O18" s="7"/>
      <c r="P18" s="4"/>
      <c r="Q18" s="7"/>
      <c r="R18" s="8"/>
    </row>
    <row r="19" spans="1:20" ht="15.75" customHeight="1" x14ac:dyDescent="0.3">
      <c r="A19" s="9" t="s">
        <v>41</v>
      </c>
      <c r="B19" s="4"/>
      <c r="C19" s="7"/>
      <c r="D19" s="4"/>
      <c r="E19" s="7"/>
      <c r="F19" s="4"/>
      <c r="G19" s="7"/>
      <c r="H19" s="4"/>
      <c r="I19" s="7"/>
      <c r="J19" s="4"/>
      <c r="K19" s="7"/>
      <c r="L19" s="4"/>
      <c r="M19" s="7"/>
      <c r="N19" s="4"/>
      <c r="O19" s="7"/>
      <c r="P19" s="4"/>
      <c r="Q19" s="7"/>
      <c r="R19" s="8"/>
    </row>
    <row r="20" spans="1:20" ht="15.75" customHeight="1" x14ac:dyDescent="0.3">
      <c r="A20" s="9"/>
      <c r="B20" s="4"/>
      <c r="C20" s="7"/>
      <c r="D20" s="4"/>
      <c r="E20" s="7"/>
      <c r="F20" s="4"/>
      <c r="G20" s="7"/>
      <c r="H20" s="4"/>
      <c r="I20" s="7"/>
      <c r="J20" s="4"/>
      <c r="K20" s="7"/>
      <c r="L20" s="4"/>
      <c r="M20" s="7"/>
      <c r="N20" s="4"/>
      <c r="O20" s="7"/>
      <c r="P20" s="4"/>
      <c r="Q20" s="7"/>
      <c r="R20" s="8"/>
    </row>
    <row r="21" spans="1:20" ht="15.75" customHeight="1" thickBot="1" x14ac:dyDescent="0.35">
      <c r="A21" s="37" t="s">
        <v>24</v>
      </c>
      <c r="B21" s="18">
        <f>SUM(B17:B20)</f>
        <v>0</v>
      </c>
      <c r="C21" s="18">
        <f t="shared" ref="C21:R21" si="1">SUM(C17:C20)</f>
        <v>0</v>
      </c>
      <c r="D21" s="18">
        <f t="shared" si="1"/>
        <v>0</v>
      </c>
      <c r="E21" s="18">
        <f t="shared" si="1"/>
        <v>0</v>
      </c>
      <c r="F21" s="18">
        <f t="shared" si="1"/>
        <v>0</v>
      </c>
      <c r="G21" s="18">
        <f t="shared" si="1"/>
        <v>0</v>
      </c>
      <c r="H21" s="18">
        <f t="shared" si="1"/>
        <v>0</v>
      </c>
      <c r="I21" s="18">
        <f t="shared" si="1"/>
        <v>0</v>
      </c>
      <c r="J21" s="18">
        <f t="shared" si="1"/>
        <v>0</v>
      </c>
      <c r="K21" s="18">
        <f t="shared" si="1"/>
        <v>0</v>
      </c>
      <c r="L21" s="18">
        <f t="shared" si="1"/>
        <v>0</v>
      </c>
      <c r="M21" s="18">
        <f t="shared" si="1"/>
        <v>0</v>
      </c>
      <c r="N21" s="18">
        <f t="shared" si="1"/>
        <v>0</v>
      </c>
      <c r="O21" s="18">
        <f t="shared" si="1"/>
        <v>0</v>
      </c>
      <c r="P21" s="18">
        <f t="shared" si="1"/>
        <v>0</v>
      </c>
      <c r="Q21" s="18">
        <f t="shared" si="1"/>
        <v>0</v>
      </c>
      <c r="R21" s="18">
        <f t="shared" si="1"/>
        <v>0</v>
      </c>
    </row>
    <row r="22" spans="1:20" ht="15.75" customHeight="1" thickBot="1" x14ac:dyDescent="0.35">
      <c r="A22" s="38" t="s">
        <v>42</v>
      </c>
      <c r="B22" s="121">
        <f>SUM(B21+D21+F21+H21+J21+L21+N21+P21)+R21</f>
        <v>0</v>
      </c>
      <c r="C22" s="122"/>
      <c r="D22" s="122"/>
      <c r="E22" s="122"/>
      <c r="F22" s="122"/>
      <c r="G22" s="122"/>
      <c r="H22" s="122"/>
      <c r="I22" s="39" t="s">
        <v>43</v>
      </c>
      <c r="J22" s="122">
        <f>C21+E21+G21+I21+K21+M21+O21+Q21</f>
        <v>0</v>
      </c>
      <c r="K22" s="122"/>
      <c r="L22" s="122"/>
      <c r="M22" s="122"/>
      <c r="N22" s="122"/>
      <c r="O22" s="122"/>
      <c r="P22" s="122"/>
      <c r="Q22" s="122"/>
      <c r="R22" s="123"/>
    </row>
    <row r="23" spans="1:20" ht="15.75" customHeight="1" thickBot="1" x14ac:dyDescent="0.35">
      <c r="A23" s="124" t="s">
        <v>6</v>
      </c>
      <c r="B23" s="125"/>
      <c r="C23" s="125"/>
      <c r="D23" s="125"/>
      <c r="E23" s="125"/>
      <c r="F23" s="126"/>
      <c r="G23" s="127" t="s">
        <v>44</v>
      </c>
      <c r="H23" s="128"/>
      <c r="I23" s="128"/>
      <c r="J23" s="128"/>
      <c r="K23" s="128"/>
      <c r="L23" s="128"/>
      <c r="M23" s="128"/>
      <c r="N23" s="128"/>
      <c r="O23" s="121" t="s">
        <v>45</v>
      </c>
      <c r="P23" s="122"/>
      <c r="Q23" s="122"/>
      <c r="R23" s="122"/>
      <c r="S23" s="123"/>
      <c r="T23" s="28"/>
    </row>
    <row r="24" spans="1:20" ht="15.75" customHeight="1" thickBot="1" x14ac:dyDescent="0.35">
      <c r="A24" s="40" t="s">
        <v>27</v>
      </c>
      <c r="B24" s="41" t="s">
        <v>29</v>
      </c>
      <c r="C24" s="42" t="s">
        <v>30</v>
      </c>
      <c r="D24" s="42" t="s">
        <v>31</v>
      </c>
      <c r="E24" s="42" t="s">
        <v>32</v>
      </c>
      <c r="F24" s="43" t="s">
        <v>33</v>
      </c>
      <c r="G24" s="40"/>
      <c r="H24" s="41" t="s">
        <v>29</v>
      </c>
      <c r="I24" s="42" t="s">
        <v>30</v>
      </c>
      <c r="J24" s="42" t="s">
        <v>31</v>
      </c>
      <c r="K24" s="42" t="s">
        <v>32</v>
      </c>
      <c r="L24" s="44" t="s">
        <v>33</v>
      </c>
      <c r="M24" s="45" t="s">
        <v>35</v>
      </c>
      <c r="N24" s="46" t="s">
        <v>34</v>
      </c>
      <c r="O24" s="47" t="s">
        <v>29</v>
      </c>
      <c r="P24" s="48" t="s">
        <v>30</v>
      </c>
      <c r="Q24" s="49" t="s">
        <v>31</v>
      </c>
      <c r="R24" s="49" t="s">
        <v>32</v>
      </c>
      <c r="S24" s="50" t="s">
        <v>33</v>
      </c>
    </row>
    <row r="25" spans="1:20" ht="15.75" customHeight="1" x14ac:dyDescent="0.3">
      <c r="A25" s="8" t="s">
        <v>39</v>
      </c>
      <c r="B25" s="51"/>
      <c r="C25" s="52"/>
      <c r="D25" s="52"/>
      <c r="E25" s="52"/>
      <c r="F25" s="35"/>
      <c r="G25" s="8" t="s">
        <v>39</v>
      </c>
      <c r="H25" s="51"/>
      <c r="I25" s="52"/>
      <c r="J25" s="52"/>
      <c r="K25" s="52"/>
      <c r="L25" s="53"/>
      <c r="M25" s="52"/>
      <c r="N25" s="53"/>
      <c r="O25" s="36"/>
      <c r="P25" s="51"/>
      <c r="Q25" s="52"/>
      <c r="R25" s="52"/>
      <c r="S25" s="35"/>
    </row>
    <row r="26" spans="1:20" ht="15.75" customHeight="1" x14ac:dyDescent="0.3">
      <c r="A26" s="8" t="s">
        <v>40</v>
      </c>
      <c r="B26" s="5"/>
      <c r="C26" s="6"/>
      <c r="D26" s="6"/>
      <c r="E26" s="6"/>
      <c r="F26" s="7"/>
      <c r="G26" s="8" t="s">
        <v>40</v>
      </c>
      <c r="H26" s="5"/>
      <c r="I26" s="6"/>
      <c r="J26" s="6"/>
      <c r="K26" s="6"/>
      <c r="L26" s="54"/>
      <c r="M26" s="6"/>
      <c r="N26" s="54"/>
      <c r="O26" s="8"/>
      <c r="P26" s="5"/>
      <c r="Q26" s="6"/>
      <c r="R26" s="6"/>
      <c r="S26" s="7"/>
    </row>
    <row r="27" spans="1:20" ht="15.75" customHeight="1" thickBot="1" x14ac:dyDescent="0.35">
      <c r="A27" s="33" t="s">
        <v>41</v>
      </c>
      <c r="B27" s="55"/>
      <c r="C27" s="19"/>
      <c r="D27" s="19"/>
      <c r="E27" s="19"/>
      <c r="F27" s="20"/>
      <c r="G27" s="56" t="s">
        <v>41</v>
      </c>
      <c r="H27" s="55"/>
      <c r="I27" s="19"/>
      <c r="J27" s="19"/>
      <c r="K27" s="19"/>
      <c r="L27" s="57"/>
      <c r="M27" s="19"/>
      <c r="N27" s="57"/>
      <c r="O27" s="56"/>
      <c r="P27" s="55"/>
      <c r="Q27" s="19"/>
      <c r="R27" s="19"/>
      <c r="S27" s="20"/>
    </row>
    <row r="28" spans="1:20" ht="15.75" customHeight="1" thickBot="1" x14ac:dyDescent="0.35">
      <c r="A28" s="58" t="s">
        <v>24</v>
      </c>
      <c r="B28" s="59">
        <f>SUM(B25:B27)</f>
        <v>0</v>
      </c>
      <c r="C28" s="59">
        <f>SUM(C25:C27)</f>
        <v>0</v>
      </c>
      <c r="D28" s="59">
        <f>SUM(D25:D27)</f>
        <v>0</v>
      </c>
      <c r="E28" s="59">
        <f>SUM(E25:E27)</f>
        <v>0</v>
      </c>
      <c r="F28" s="59">
        <f>SUM(F25:F27)</f>
        <v>0</v>
      </c>
      <c r="G28" s="60"/>
      <c r="H28" s="60">
        <f>SUM(H25:H27)</f>
        <v>0</v>
      </c>
      <c r="I28" s="60">
        <f t="shared" ref="I28:S28" si="2">SUM(I25:I27)</f>
        <v>0</v>
      </c>
      <c r="J28" s="60">
        <f t="shared" si="2"/>
        <v>0</v>
      </c>
      <c r="K28" s="60">
        <f t="shared" si="2"/>
        <v>0</v>
      </c>
      <c r="L28" s="60">
        <f t="shared" si="2"/>
        <v>0</v>
      </c>
      <c r="M28" s="60">
        <f t="shared" si="2"/>
        <v>0</v>
      </c>
      <c r="N28" s="60">
        <f t="shared" si="2"/>
        <v>0</v>
      </c>
      <c r="O28" s="60">
        <f t="shared" si="2"/>
        <v>0</v>
      </c>
      <c r="P28" s="60">
        <f t="shared" si="2"/>
        <v>0</v>
      </c>
      <c r="Q28" s="60">
        <f t="shared" si="2"/>
        <v>0</v>
      </c>
      <c r="R28" s="60">
        <f t="shared" si="2"/>
        <v>0</v>
      </c>
      <c r="S28" s="60">
        <f t="shared" si="2"/>
        <v>0</v>
      </c>
    </row>
  </sheetData>
  <mergeCells count="30">
    <mergeCell ref="B12:C12"/>
    <mergeCell ref="D12:E13"/>
    <mergeCell ref="B13:C13"/>
    <mergeCell ref="N8:O8"/>
    <mergeCell ref="N9:O9"/>
    <mergeCell ref="N10:O10"/>
    <mergeCell ref="N11:O11"/>
    <mergeCell ref="D2:M2"/>
    <mergeCell ref="H3:I3"/>
    <mergeCell ref="L3:M3"/>
    <mergeCell ref="N7:O7"/>
    <mergeCell ref="N5:O5"/>
    <mergeCell ref="N6:O6"/>
    <mergeCell ref="D3:E3"/>
    <mergeCell ref="F3:G3"/>
    <mergeCell ref="B14:Q14"/>
    <mergeCell ref="A15:A16"/>
    <mergeCell ref="B15:C15"/>
    <mergeCell ref="D15:E15"/>
    <mergeCell ref="F15:G15"/>
    <mergeCell ref="H15:I15"/>
    <mergeCell ref="J15:K15"/>
    <mergeCell ref="L15:M15"/>
    <mergeCell ref="N15:O15"/>
    <mergeCell ref="P15:Q15"/>
    <mergeCell ref="B22:H22"/>
    <mergeCell ref="J22:R22"/>
    <mergeCell ref="A23:F23"/>
    <mergeCell ref="G23:N23"/>
    <mergeCell ref="O23:S23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workbookViewId="0">
      <selection activeCell="N5" sqref="N5:O5"/>
    </sheetView>
  </sheetViews>
  <sheetFormatPr defaultRowHeight="14.4" x14ac:dyDescent="0.3"/>
  <cols>
    <col min="1" max="1" width="25.44140625" customWidth="1"/>
    <col min="2" max="2" width="11.77734375" customWidth="1"/>
    <col min="3" max="3" width="11.5546875" customWidth="1"/>
    <col min="4" max="4" width="10.5546875" customWidth="1"/>
    <col min="5" max="6" width="10.21875" customWidth="1"/>
    <col min="7" max="7" width="9.77734375" customWidth="1"/>
    <col min="10" max="10" width="10" customWidth="1"/>
    <col min="11" max="11" width="9.77734375" customWidth="1"/>
  </cols>
  <sheetData>
    <row r="1" spans="1:18" ht="15.75" customHeight="1" thickBot="1" x14ac:dyDescent="0.35">
      <c r="B1" s="71" t="s">
        <v>47</v>
      </c>
      <c r="C1" s="64" t="s">
        <v>46</v>
      </c>
      <c r="D1">
        <f>B2-2000</f>
        <v>-2000</v>
      </c>
    </row>
    <row r="2" spans="1:18" ht="15.75" customHeight="1" thickBot="1" x14ac:dyDescent="0.4">
      <c r="A2" s="1" t="s">
        <v>0</v>
      </c>
      <c r="B2" s="68"/>
      <c r="C2" s="65">
        <v>1721</v>
      </c>
      <c r="D2" s="136" t="s">
        <v>1</v>
      </c>
      <c r="E2" s="136"/>
      <c r="F2" s="136"/>
      <c r="G2" s="136"/>
      <c r="H2" s="136"/>
      <c r="I2" s="136"/>
      <c r="J2" s="136"/>
      <c r="K2" s="136"/>
      <c r="L2" s="136"/>
      <c r="M2" s="137"/>
    </row>
    <row r="3" spans="1:18" ht="20.25" customHeight="1" x14ac:dyDescent="0.35">
      <c r="A3" s="1" t="s">
        <v>2</v>
      </c>
      <c r="B3" s="69">
        <v>4231</v>
      </c>
      <c r="C3" s="66"/>
      <c r="D3" s="134" t="s">
        <v>74</v>
      </c>
      <c r="E3" s="145"/>
      <c r="F3" s="146" t="s">
        <v>75</v>
      </c>
      <c r="G3" s="135"/>
      <c r="H3" s="138" t="s">
        <v>3</v>
      </c>
      <c r="I3" s="139"/>
      <c r="J3" s="2" t="s">
        <v>4</v>
      </c>
      <c r="K3" s="3"/>
      <c r="L3" s="138" t="s">
        <v>66</v>
      </c>
      <c r="M3" s="139"/>
      <c r="O3">
        <f>'13'!C2+'14'!C2+'15'!C2+'16'!C2+'17'!C2+'18'!C2+2240-450</f>
        <v>16503</v>
      </c>
      <c r="P3" t="e">
        <f>C2+#REF!+#REF!+#REF!+#REF!+#REF!+1750</f>
        <v>#REF!</v>
      </c>
    </row>
    <row r="4" spans="1:18" ht="15.75" customHeight="1" x14ac:dyDescent="0.35">
      <c r="A4" s="1" t="s">
        <v>5</v>
      </c>
      <c r="B4" s="69"/>
      <c r="C4" s="66"/>
      <c r="D4" s="4" t="s">
        <v>12</v>
      </c>
      <c r="E4" s="5" t="s">
        <v>76</v>
      </c>
      <c r="F4" s="6" t="s">
        <v>77</v>
      </c>
      <c r="G4" s="7" t="s">
        <v>78</v>
      </c>
      <c r="H4" s="4" t="s">
        <v>7</v>
      </c>
      <c r="I4" s="7" t="s">
        <v>8</v>
      </c>
      <c r="J4" s="8" t="s">
        <v>9</v>
      </c>
      <c r="K4" s="9" t="s">
        <v>10</v>
      </c>
      <c r="L4" s="4" t="s">
        <v>11</v>
      </c>
      <c r="M4" s="7" t="s">
        <v>12</v>
      </c>
    </row>
    <row r="5" spans="1:18" ht="15.75" customHeight="1" x14ac:dyDescent="0.35">
      <c r="A5" s="1" t="s">
        <v>13</v>
      </c>
      <c r="B5" s="69"/>
      <c r="C5" s="66"/>
      <c r="D5" s="10">
        <v>38019</v>
      </c>
      <c r="E5" s="11">
        <v>110345</v>
      </c>
      <c r="F5" s="12"/>
      <c r="G5" s="13"/>
      <c r="H5" s="10">
        <v>291093</v>
      </c>
      <c r="I5" s="13">
        <v>65307</v>
      </c>
      <c r="J5" s="14">
        <v>8307.7000000000007</v>
      </c>
      <c r="K5" s="15">
        <v>130166</v>
      </c>
      <c r="L5" s="10">
        <v>1185</v>
      </c>
      <c r="M5" s="16">
        <v>2142233</v>
      </c>
      <c r="N5" s="142">
        <v>8</v>
      </c>
      <c r="O5" s="142"/>
      <c r="P5" s="72"/>
    </row>
    <row r="6" spans="1:18" ht="15.75" customHeight="1" x14ac:dyDescent="0.35">
      <c r="A6" s="1" t="s">
        <v>14</v>
      </c>
      <c r="B6" s="69"/>
      <c r="C6" s="66"/>
      <c r="D6" s="10">
        <f>'20'!D5</f>
        <v>37967</v>
      </c>
      <c r="E6" s="11">
        <f>'20'!E5</f>
        <v>108857</v>
      </c>
      <c r="F6" s="12">
        <f>'20'!F5</f>
        <v>0</v>
      </c>
      <c r="G6" s="13">
        <f>'19'!G5</f>
        <v>0</v>
      </c>
      <c r="H6" s="10">
        <f>'20'!H5</f>
        <v>290983</v>
      </c>
      <c r="I6" s="13">
        <f>'20'!I5</f>
        <v>65293</v>
      </c>
      <c r="J6" s="14">
        <f>'20'!J5</f>
        <v>8307.4</v>
      </c>
      <c r="K6" s="15">
        <f>'20'!K5</f>
        <v>130161</v>
      </c>
      <c r="L6" s="10">
        <f>'20'!L5</f>
        <v>1185</v>
      </c>
      <c r="M6" s="16">
        <f>'20'!M5</f>
        <v>2142233</v>
      </c>
      <c r="N6" s="143" t="s">
        <v>15</v>
      </c>
      <c r="O6" s="144"/>
      <c r="Q6">
        <v>10981</v>
      </c>
    </row>
    <row r="7" spans="1:18" ht="15.75" customHeight="1" x14ac:dyDescent="0.35">
      <c r="A7" s="1" t="s">
        <v>16</v>
      </c>
      <c r="B7" s="73">
        <f>B2-B4</f>
        <v>0</v>
      </c>
      <c r="C7" s="74">
        <f>C2-C4</f>
        <v>1721</v>
      </c>
      <c r="D7" s="4">
        <f t="shared" ref="D7:M7" si="0">D5-D6</f>
        <v>52</v>
      </c>
      <c r="E7" s="75">
        <f t="shared" si="0"/>
        <v>1488</v>
      </c>
      <c r="F7" s="6">
        <f t="shared" si="0"/>
        <v>0</v>
      </c>
      <c r="G7" s="6">
        <f t="shared" si="0"/>
        <v>0</v>
      </c>
      <c r="H7" s="6">
        <f t="shared" si="0"/>
        <v>110</v>
      </c>
      <c r="I7" s="6">
        <f t="shared" si="0"/>
        <v>14</v>
      </c>
      <c r="J7" s="6">
        <f t="shared" si="0"/>
        <v>0.30000000000109139</v>
      </c>
      <c r="K7" s="6">
        <f t="shared" si="0"/>
        <v>5</v>
      </c>
      <c r="L7" s="6">
        <f t="shared" si="0"/>
        <v>0</v>
      </c>
      <c r="M7" s="7">
        <f t="shared" si="0"/>
        <v>0</v>
      </c>
      <c r="N7" s="140" t="s">
        <v>17</v>
      </c>
      <c r="O7" s="141"/>
      <c r="Q7">
        <f>10600+502</f>
        <v>11102</v>
      </c>
    </row>
    <row r="8" spans="1:18" ht="15.75" customHeight="1" x14ac:dyDescent="0.35">
      <c r="A8" s="1" t="s">
        <v>18</v>
      </c>
      <c r="B8" s="69">
        <f>B3-B5</f>
        <v>4231</v>
      </c>
      <c r="C8" s="66">
        <f>C3-C5</f>
        <v>0</v>
      </c>
      <c r="D8" s="4">
        <f>D7+E7</f>
        <v>1540</v>
      </c>
      <c r="E8" s="76" t="s">
        <v>52</v>
      </c>
      <c r="F8" s="6"/>
      <c r="G8" s="6"/>
      <c r="H8" s="6">
        <f>C28</f>
        <v>0</v>
      </c>
      <c r="I8" s="6"/>
      <c r="J8" s="6"/>
      <c r="K8" s="6"/>
      <c r="L8" s="6"/>
      <c r="M8" s="7">
        <f>E28</f>
        <v>0</v>
      </c>
      <c r="N8" s="140" t="s">
        <v>19</v>
      </c>
      <c r="O8" s="141"/>
      <c r="Q8">
        <f>Q7-Q6</f>
        <v>121</v>
      </c>
    </row>
    <row r="9" spans="1:18" ht="15.75" customHeight="1" x14ac:dyDescent="0.35">
      <c r="A9" s="17" t="s">
        <v>20</v>
      </c>
      <c r="B9" s="69"/>
      <c r="C9" s="66"/>
      <c r="D9" s="18">
        <f>C9+B9</f>
        <v>0</v>
      </c>
      <c r="E9" s="76"/>
      <c r="F9" s="19"/>
      <c r="G9" s="19"/>
      <c r="H9" s="19">
        <f>I28+P28</f>
        <v>0</v>
      </c>
      <c r="I9" s="19"/>
      <c r="J9" s="19"/>
      <c r="K9" s="19"/>
      <c r="L9" s="19"/>
      <c r="M9" s="20">
        <f>K28+R28</f>
        <v>0</v>
      </c>
      <c r="N9" s="150" t="s">
        <v>21</v>
      </c>
      <c r="O9" s="151"/>
    </row>
    <row r="10" spans="1:18" ht="15.75" customHeight="1" thickBot="1" x14ac:dyDescent="0.4">
      <c r="A10" s="21" t="s">
        <v>22</v>
      </c>
      <c r="B10" s="69">
        <v>30</v>
      </c>
      <c r="C10" s="66">
        <v>11</v>
      </c>
      <c r="D10" s="78">
        <f>B28-D8</f>
        <v>-1540</v>
      </c>
      <c r="E10" s="77"/>
      <c r="F10" s="22"/>
      <c r="G10" s="22"/>
      <c r="H10" s="78">
        <f>(H9+H8)-H7</f>
        <v>-110</v>
      </c>
      <c r="I10" s="22"/>
      <c r="J10" s="22"/>
      <c r="K10" s="22"/>
      <c r="L10" s="22"/>
      <c r="M10" s="22">
        <f>(M9+M8)-M7</f>
        <v>0</v>
      </c>
      <c r="N10" s="152" t="s">
        <v>23</v>
      </c>
      <c r="O10" s="152"/>
      <c r="Q10">
        <f>7000+600+900+650</f>
        <v>9150</v>
      </c>
    </row>
    <row r="11" spans="1:18" ht="15.75" customHeight="1" thickBot="1" x14ac:dyDescent="0.4">
      <c r="A11" s="23" t="s">
        <v>24</v>
      </c>
      <c r="B11" s="70">
        <f>B7+B8</f>
        <v>4231</v>
      </c>
      <c r="C11" s="67">
        <f>C7+C8</f>
        <v>1721</v>
      </c>
      <c r="D11" s="24">
        <f>C10+B10</f>
        <v>41</v>
      </c>
      <c r="E11" s="25"/>
      <c r="F11" s="25"/>
      <c r="G11" s="25"/>
      <c r="H11" s="25"/>
      <c r="I11" s="25"/>
      <c r="J11" s="25"/>
      <c r="K11" s="25"/>
      <c r="L11" s="25"/>
      <c r="M11" s="26">
        <f>B22</f>
        <v>0</v>
      </c>
      <c r="N11" s="142" t="s">
        <v>25</v>
      </c>
      <c r="O11" s="142"/>
    </row>
    <row r="12" spans="1:18" ht="15.75" customHeight="1" thickBot="1" x14ac:dyDescent="0.4">
      <c r="A12" s="27" t="s">
        <v>48</v>
      </c>
      <c r="B12" s="147">
        <f>B7+C7</f>
        <v>1721</v>
      </c>
      <c r="C12" s="147"/>
      <c r="D12" s="148">
        <f>B12+B13</f>
        <v>5952</v>
      </c>
      <c r="E12" s="148"/>
      <c r="I12">
        <f>D12-M11-B6</f>
        <v>5952</v>
      </c>
    </row>
    <row r="13" spans="1:18" ht="15.75" customHeight="1" thickBot="1" x14ac:dyDescent="0.4">
      <c r="A13" s="27" t="s">
        <v>49</v>
      </c>
      <c r="B13" s="147">
        <f>B8+C8</f>
        <v>4231</v>
      </c>
      <c r="C13" s="147"/>
      <c r="D13" s="149"/>
      <c r="E13" s="149"/>
    </row>
    <row r="14" spans="1:18" ht="15.75" customHeight="1" thickBot="1" x14ac:dyDescent="0.35">
      <c r="A14" s="29">
        <v>43647</v>
      </c>
      <c r="B14" s="129" t="s">
        <v>26</v>
      </c>
      <c r="C14" s="130"/>
      <c r="D14" s="130"/>
      <c r="E14" s="130"/>
      <c r="F14" s="130"/>
      <c r="G14" s="130"/>
      <c r="H14" s="130"/>
      <c r="I14" s="130"/>
      <c r="J14" s="130"/>
      <c r="K14" s="130"/>
      <c r="L14" s="130"/>
      <c r="M14" s="130"/>
      <c r="N14" s="130"/>
      <c r="O14" s="130"/>
      <c r="P14" s="130"/>
      <c r="Q14" s="131"/>
      <c r="R14" s="30"/>
    </row>
    <row r="15" spans="1:18" ht="15.75" customHeight="1" x14ac:dyDescent="0.3">
      <c r="A15" s="132" t="s">
        <v>27</v>
      </c>
      <c r="B15" s="134" t="s">
        <v>28</v>
      </c>
      <c r="C15" s="135"/>
      <c r="D15" s="134" t="s">
        <v>29</v>
      </c>
      <c r="E15" s="135"/>
      <c r="F15" s="134" t="s">
        <v>30</v>
      </c>
      <c r="G15" s="135"/>
      <c r="H15" s="134" t="s">
        <v>31</v>
      </c>
      <c r="I15" s="135"/>
      <c r="J15" s="134" t="s">
        <v>32</v>
      </c>
      <c r="K15" s="135"/>
      <c r="L15" s="134" t="s">
        <v>33</v>
      </c>
      <c r="M15" s="135"/>
      <c r="N15" s="134" t="s">
        <v>34</v>
      </c>
      <c r="O15" s="135"/>
      <c r="P15" s="134" t="s">
        <v>35</v>
      </c>
      <c r="Q15" s="135"/>
      <c r="R15" s="2" t="s">
        <v>36</v>
      </c>
    </row>
    <row r="16" spans="1:18" ht="15.75" customHeight="1" thickBot="1" x14ac:dyDescent="0.35">
      <c r="A16" s="133"/>
      <c r="B16" s="31" t="s">
        <v>0</v>
      </c>
      <c r="C16" s="32" t="s">
        <v>37</v>
      </c>
      <c r="D16" s="31" t="s">
        <v>0</v>
      </c>
      <c r="E16" s="32" t="s">
        <v>37</v>
      </c>
      <c r="F16" s="31" t="s">
        <v>0</v>
      </c>
      <c r="G16" s="32" t="s">
        <v>37</v>
      </c>
      <c r="H16" s="31" t="s">
        <v>38</v>
      </c>
      <c r="I16" s="32" t="s">
        <v>37</v>
      </c>
      <c r="J16" s="31" t="s">
        <v>38</v>
      </c>
      <c r="K16" s="32" t="s">
        <v>37</v>
      </c>
      <c r="L16" s="31" t="s">
        <v>38</v>
      </c>
      <c r="M16" s="32" t="s">
        <v>37</v>
      </c>
      <c r="N16" s="31" t="s">
        <v>38</v>
      </c>
      <c r="O16" s="32" t="s">
        <v>37</v>
      </c>
      <c r="P16" s="31" t="s">
        <v>38</v>
      </c>
      <c r="Q16" s="32" t="s">
        <v>37</v>
      </c>
      <c r="R16" s="33"/>
    </row>
    <row r="17" spans="1:20" ht="15.75" customHeight="1" x14ac:dyDescent="0.3">
      <c r="A17" s="9" t="s">
        <v>39</v>
      </c>
      <c r="B17" s="34"/>
      <c r="C17" s="35"/>
      <c r="D17" s="34"/>
      <c r="E17" s="35"/>
      <c r="F17" s="34"/>
      <c r="G17" s="35"/>
      <c r="H17" s="34"/>
      <c r="I17" s="35"/>
      <c r="J17" s="34"/>
      <c r="K17" s="35"/>
      <c r="L17" s="34"/>
      <c r="M17" s="35"/>
      <c r="N17" s="34"/>
      <c r="O17" s="35"/>
      <c r="P17" s="34"/>
      <c r="Q17" s="35"/>
      <c r="R17" s="36"/>
    </row>
    <row r="18" spans="1:20" ht="15.75" customHeight="1" x14ac:dyDescent="0.3">
      <c r="A18" s="9" t="s">
        <v>40</v>
      </c>
      <c r="B18" s="4"/>
      <c r="C18" s="7"/>
      <c r="D18" s="4"/>
      <c r="E18" s="7"/>
      <c r="F18" s="4"/>
      <c r="G18" s="7"/>
      <c r="H18" s="4"/>
      <c r="I18" s="7"/>
      <c r="J18" s="4"/>
      <c r="K18" s="7"/>
      <c r="L18" s="4"/>
      <c r="M18" s="7"/>
      <c r="N18" s="4"/>
      <c r="O18" s="7"/>
      <c r="P18" s="4"/>
      <c r="Q18" s="7"/>
      <c r="R18" s="8"/>
    </row>
    <row r="19" spans="1:20" ht="15.75" customHeight="1" x14ac:dyDescent="0.3">
      <c r="A19" s="9" t="s">
        <v>41</v>
      </c>
      <c r="B19" s="4"/>
      <c r="C19" s="7"/>
      <c r="D19" s="4"/>
      <c r="E19" s="7"/>
      <c r="F19" s="4"/>
      <c r="G19" s="7"/>
      <c r="H19" s="4"/>
      <c r="I19" s="7"/>
      <c r="J19" s="4"/>
      <c r="K19" s="7"/>
      <c r="L19" s="4"/>
      <c r="M19" s="7"/>
      <c r="N19" s="4"/>
      <c r="O19" s="7"/>
      <c r="P19" s="4"/>
      <c r="Q19" s="7"/>
      <c r="R19" s="8"/>
    </row>
    <row r="20" spans="1:20" ht="15.75" customHeight="1" x14ac:dyDescent="0.3">
      <c r="A20" s="9"/>
      <c r="B20" s="4"/>
      <c r="C20" s="7"/>
      <c r="D20" s="4"/>
      <c r="E20" s="7"/>
      <c r="F20" s="4"/>
      <c r="G20" s="7"/>
      <c r="H20" s="4"/>
      <c r="I20" s="7"/>
      <c r="J20" s="4"/>
      <c r="K20" s="7"/>
      <c r="L20" s="4"/>
      <c r="M20" s="7"/>
      <c r="N20" s="4"/>
      <c r="O20" s="7"/>
      <c r="P20" s="4"/>
      <c r="Q20" s="7"/>
      <c r="R20" s="8"/>
    </row>
    <row r="21" spans="1:20" ht="15.75" customHeight="1" thickBot="1" x14ac:dyDescent="0.35">
      <c r="A21" s="37" t="s">
        <v>24</v>
      </c>
      <c r="B21" s="18">
        <f>SUM(B17:B20)</f>
        <v>0</v>
      </c>
      <c r="C21" s="18">
        <f t="shared" ref="C21:R21" si="1">SUM(C17:C20)</f>
        <v>0</v>
      </c>
      <c r="D21" s="18">
        <f t="shared" si="1"/>
        <v>0</v>
      </c>
      <c r="E21" s="18">
        <f t="shared" si="1"/>
        <v>0</v>
      </c>
      <c r="F21" s="18">
        <f t="shared" si="1"/>
        <v>0</v>
      </c>
      <c r="G21" s="18">
        <f t="shared" si="1"/>
        <v>0</v>
      </c>
      <c r="H21" s="18">
        <f t="shared" si="1"/>
        <v>0</v>
      </c>
      <c r="I21" s="18">
        <f t="shared" si="1"/>
        <v>0</v>
      </c>
      <c r="J21" s="18">
        <f t="shared" si="1"/>
        <v>0</v>
      </c>
      <c r="K21" s="18">
        <f t="shared" si="1"/>
        <v>0</v>
      </c>
      <c r="L21" s="18">
        <f t="shared" si="1"/>
        <v>0</v>
      </c>
      <c r="M21" s="18">
        <f t="shared" si="1"/>
        <v>0</v>
      </c>
      <c r="N21" s="18">
        <f t="shared" si="1"/>
        <v>0</v>
      </c>
      <c r="O21" s="18">
        <f t="shared" si="1"/>
        <v>0</v>
      </c>
      <c r="P21" s="18">
        <f t="shared" si="1"/>
        <v>0</v>
      </c>
      <c r="Q21" s="18">
        <f t="shared" si="1"/>
        <v>0</v>
      </c>
      <c r="R21" s="18">
        <f t="shared" si="1"/>
        <v>0</v>
      </c>
    </row>
    <row r="22" spans="1:20" ht="15.75" customHeight="1" thickBot="1" x14ac:dyDescent="0.35">
      <c r="A22" s="38" t="s">
        <v>42</v>
      </c>
      <c r="B22" s="121">
        <f>SUM(B21+D21+F21+H21+J21+L21+N21+P21)+R21</f>
        <v>0</v>
      </c>
      <c r="C22" s="122"/>
      <c r="D22" s="122"/>
      <c r="E22" s="122"/>
      <c r="F22" s="122"/>
      <c r="G22" s="122"/>
      <c r="H22" s="122"/>
      <c r="I22" s="39" t="s">
        <v>43</v>
      </c>
      <c r="J22" s="122">
        <f>C21+E21+G21+I21+K21+M21+O21+Q21</f>
        <v>0</v>
      </c>
      <c r="K22" s="122"/>
      <c r="L22" s="122"/>
      <c r="M22" s="122"/>
      <c r="N22" s="122"/>
      <c r="O22" s="122"/>
      <c r="P22" s="122"/>
      <c r="Q22" s="122"/>
      <c r="R22" s="123"/>
    </row>
    <row r="23" spans="1:20" ht="15.75" customHeight="1" thickBot="1" x14ac:dyDescent="0.35">
      <c r="A23" s="124" t="s">
        <v>6</v>
      </c>
      <c r="B23" s="125"/>
      <c r="C23" s="125"/>
      <c r="D23" s="125"/>
      <c r="E23" s="125"/>
      <c r="F23" s="126"/>
      <c r="G23" s="127" t="s">
        <v>44</v>
      </c>
      <c r="H23" s="128"/>
      <c r="I23" s="128"/>
      <c r="J23" s="128"/>
      <c r="K23" s="128"/>
      <c r="L23" s="128"/>
      <c r="M23" s="128"/>
      <c r="N23" s="128"/>
      <c r="O23" s="121" t="s">
        <v>45</v>
      </c>
      <c r="P23" s="122"/>
      <c r="Q23" s="122"/>
      <c r="R23" s="122"/>
      <c r="S23" s="123"/>
      <c r="T23" s="28"/>
    </row>
    <row r="24" spans="1:20" ht="15.75" customHeight="1" thickBot="1" x14ac:dyDescent="0.35">
      <c r="A24" s="40" t="s">
        <v>27</v>
      </c>
      <c r="B24" s="41" t="s">
        <v>29</v>
      </c>
      <c r="C24" s="42" t="s">
        <v>30</v>
      </c>
      <c r="D24" s="42" t="s">
        <v>31</v>
      </c>
      <c r="E24" s="42" t="s">
        <v>32</v>
      </c>
      <c r="F24" s="43" t="s">
        <v>33</v>
      </c>
      <c r="G24" s="40"/>
      <c r="H24" s="41" t="s">
        <v>29</v>
      </c>
      <c r="I24" s="42" t="s">
        <v>30</v>
      </c>
      <c r="J24" s="42" t="s">
        <v>31</v>
      </c>
      <c r="K24" s="42" t="s">
        <v>32</v>
      </c>
      <c r="L24" s="44" t="s">
        <v>33</v>
      </c>
      <c r="M24" s="45" t="s">
        <v>35</v>
      </c>
      <c r="N24" s="46" t="s">
        <v>34</v>
      </c>
      <c r="O24" s="47" t="s">
        <v>29</v>
      </c>
      <c r="P24" s="48" t="s">
        <v>30</v>
      </c>
      <c r="Q24" s="49" t="s">
        <v>31</v>
      </c>
      <c r="R24" s="49" t="s">
        <v>32</v>
      </c>
      <c r="S24" s="50" t="s">
        <v>33</v>
      </c>
    </row>
    <row r="25" spans="1:20" ht="15.75" customHeight="1" x14ac:dyDescent="0.3">
      <c r="A25" s="8" t="s">
        <v>39</v>
      </c>
      <c r="B25" s="51"/>
      <c r="C25" s="52"/>
      <c r="D25" s="52"/>
      <c r="E25" s="52"/>
      <c r="F25" s="35"/>
      <c r="G25" s="8" t="s">
        <v>39</v>
      </c>
      <c r="H25" s="51"/>
      <c r="I25" s="52"/>
      <c r="J25" s="52"/>
      <c r="K25" s="52"/>
      <c r="L25" s="53"/>
      <c r="M25" s="52"/>
      <c r="N25" s="53"/>
      <c r="O25" s="36"/>
      <c r="P25" s="51"/>
      <c r="Q25" s="52"/>
      <c r="R25" s="52"/>
      <c r="S25" s="35"/>
    </row>
    <row r="26" spans="1:20" ht="15.75" customHeight="1" x14ac:dyDescent="0.3">
      <c r="A26" s="8" t="s">
        <v>40</v>
      </c>
      <c r="B26" s="5"/>
      <c r="C26" s="6"/>
      <c r="D26" s="6"/>
      <c r="E26" s="6"/>
      <c r="F26" s="7"/>
      <c r="G26" s="8" t="s">
        <v>40</v>
      </c>
      <c r="H26" s="5"/>
      <c r="I26" s="6"/>
      <c r="J26" s="6"/>
      <c r="K26" s="6"/>
      <c r="L26" s="54"/>
      <c r="M26" s="6"/>
      <c r="N26" s="54"/>
      <c r="O26" s="8"/>
      <c r="P26" s="5"/>
      <c r="Q26" s="6"/>
      <c r="R26" s="6"/>
      <c r="S26" s="7"/>
    </row>
    <row r="27" spans="1:20" ht="15.75" customHeight="1" thickBot="1" x14ac:dyDescent="0.35">
      <c r="A27" s="33" t="s">
        <v>41</v>
      </c>
      <c r="B27" s="55"/>
      <c r="C27" s="19"/>
      <c r="D27" s="19"/>
      <c r="E27" s="19"/>
      <c r="F27" s="20"/>
      <c r="G27" s="56" t="s">
        <v>41</v>
      </c>
      <c r="H27" s="55"/>
      <c r="I27" s="19"/>
      <c r="J27" s="19"/>
      <c r="K27" s="19"/>
      <c r="L27" s="57"/>
      <c r="M27" s="19"/>
      <c r="N27" s="57"/>
      <c r="O27" s="56"/>
      <c r="P27" s="55"/>
      <c r="Q27" s="19"/>
      <c r="R27" s="19"/>
      <c r="S27" s="20"/>
    </row>
    <row r="28" spans="1:20" ht="15.75" customHeight="1" thickBot="1" x14ac:dyDescent="0.35">
      <c r="A28" s="58" t="s">
        <v>24</v>
      </c>
      <c r="B28" s="59">
        <f>SUM(B25:B27)</f>
        <v>0</v>
      </c>
      <c r="C28" s="59">
        <f>SUM(C25:C27)</f>
        <v>0</v>
      </c>
      <c r="D28" s="59">
        <f>SUM(D25:D27)</f>
        <v>0</v>
      </c>
      <c r="E28" s="59">
        <f>SUM(E25:E27)</f>
        <v>0</v>
      </c>
      <c r="F28" s="59">
        <f>SUM(F25:F27)</f>
        <v>0</v>
      </c>
      <c r="G28" s="60"/>
      <c r="H28" s="60">
        <f>SUM(H25:H27)</f>
        <v>0</v>
      </c>
      <c r="I28" s="60">
        <f t="shared" ref="I28:S28" si="2">SUM(I25:I27)</f>
        <v>0</v>
      </c>
      <c r="J28" s="60">
        <f t="shared" si="2"/>
        <v>0</v>
      </c>
      <c r="K28" s="60">
        <f t="shared" si="2"/>
        <v>0</v>
      </c>
      <c r="L28" s="60">
        <f t="shared" si="2"/>
        <v>0</v>
      </c>
      <c r="M28" s="60">
        <f t="shared" si="2"/>
        <v>0</v>
      </c>
      <c r="N28" s="60">
        <f t="shared" si="2"/>
        <v>0</v>
      </c>
      <c r="O28" s="60">
        <f t="shared" si="2"/>
        <v>0</v>
      </c>
      <c r="P28" s="60">
        <f t="shared" si="2"/>
        <v>0</v>
      </c>
      <c r="Q28" s="60">
        <f t="shared" si="2"/>
        <v>0</v>
      </c>
      <c r="R28" s="60">
        <f t="shared" si="2"/>
        <v>0</v>
      </c>
      <c r="S28" s="60">
        <f t="shared" si="2"/>
        <v>0</v>
      </c>
    </row>
  </sheetData>
  <mergeCells count="30">
    <mergeCell ref="B12:C12"/>
    <mergeCell ref="D12:E13"/>
    <mergeCell ref="B13:C13"/>
    <mergeCell ref="N8:O8"/>
    <mergeCell ref="N9:O9"/>
    <mergeCell ref="N10:O10"/>
    <mergeCell ref="N11:O11"/>
    <mergeCell ref="D2:M2"/>
    <mergeCell ref="H3:I3"/>
    <mergeCell ref="L3:M3"/>
    <mergeCell ref="N7:O7"/>
    <mergeCell ref="N5:O5"/>
    <mergeCell ref="N6:O6"/>
    <mergeCell ref="D3:E3"/>
    <mergeCell ref="F3:G3"/>
    <mergeCell ref="B14:Q14"/>
    <mergeCell ref="A15:A16"/>
    <mergeCell ref="B15:C15"/>
    <mergeCell ref="D15:E15"/>
    <mergeCell ref="F15:G15"/>
    <mergeCell ref="H15:I15"/>
    <mergeCell ref="J15:K15"/>
    <mergeCell ref="L15:M15"/>
    <mergeCell ref="N15:O15"/>
    <mergeCell ref="P15:Q15"/>
    <mergeCell ref="B22:H22"/>
    <mergeCell ref="J22:R22"/>
    <mergeCell ref="A23:F23"/>
    <mergeCell ref="G23:N23"/>
    <mergeCell ref="O23:S23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workbookViewId="0">
      <selection activeCell="M6" sqref="M6"/>
    </sheetView>
  </sheetViews>
  <sheetFormatPr defaultRowHeight="14.4" x14ac:dyDescent="0.3"/>
  <cols>
    <col min="1" max="1" width="25.44140625" customWidth="1"/>
    <col min="2" max="2" width="11.77734375" customWidth="1"/>
    <col min="3" max="3" width="11.5546875" customWidth="1"/>
    <col min="4" max="4" width="10.5546875" customWidth="1"/>
    <col min="5" max="6" width="10.21875" customWidth="1"/>
    <col min="7" max="7" width="9.77734375" customWidth="1"/>
    <col min="10" max="10" width="10" customWidth="1"/>
    <col min="11" max="11" width="9.77734375" customWidth="1"/>
  </cols>
  <sheetData>
    <row r="1" spans="1:18" ht="15.75" customHeight="1" thickBot="1" x14ac:dyDescent="0.35">
      <c r="B1" s="71" t="s">
        <v>47</v>
      </c>
      <c r="C1" s="64" t="s">
        <v>46</v>
      </c>
      <c r="D1">
        <f>B2-2000</f>
        <v>-2000</v>
      </c>
    </row>
    <row r="2" spans="1:18" ht="15.75" customHeight="1" thickBot="1" x14ac:dyDescent="0.4">
      <c r="A2" s="1" t="s">
        <v>0</v>
      </c>
      <c r="B2" s="68"/>
      <c r="C2" s="65">
        <v>4872</v>
      </c>
      <c r="D2" s="136" t="s">
        <v>1</v>
      </c>
      <c r="E2" s="136"/>
      <c r="F2" s="136"/>
      <c r="G2" s="136"/>
      <c r="H2" s="136"/>
      <c r="I2" s="136"/>
      <c r="J2" s="136"/>
      <c r="K2" s="136"/>
      <c r="L2" s="136"/>
      <c r="M2" s="137"/>
    </row>
    <row r="3" spans="1:18" ht="20.25" customHeight="1" x14ac:dyDescent="0.35">
      <c r="A3" s="1" t="s">
        <v>2</v>
      </c>
      <c r="B3" s="69">
        <v>50</v>
      </c>
      <c r="C3" s="66">
        <v>10275</v>
      </c>
      <c r="D3" s="134" t="s">
        <v>74</v>
      </c>
      <c r="E3" s="145"/>
      <c r="F3" s="146" t="s">
        <v>75</v>
      </c>
      <c r="G3" s="135"/>
      <c r="H3" s="138" t="s">
        <v>3</v>
      </c>
      <c r="I3" s="139"/>
      <c r="J3" s="2" t="s">
        <v>4</v>
      </c>
      <c r="K3" s="3"/>
      <c r="L3" s="138" t="s">
        <v>66</v>
      </c>
      <c r="M3" s="139"/>
      <c r="O3">
        <f>'13'!C2+'14'!C2+'15'!C2+'16'!C2+'17'!C2+'18'!C2+2240-450</f>
        <v>16503</v>
      </c>
      <c r="P3" t="e">
        <f>C2+#REF!+#REF!+#REF!+#REF!+#REF!+1750</f>
        <v>#REF!</v>
      </c>
    </row>
    <row r="4" spans="1:18" ht="15.75" customHeight="1" x14ac:dyDescent="0.35">
      <c r="A4" s="1" t="s">
        <v>5</v>
      </c>
      <c r="B4" s="69"/>
      <c r="C4" s="66"/>
      <c r="D4" s="4" t="s">
        <v>12</v>
      </c>
      <c r="E4" s="5" t="s">
        <v>76</v>
      </c>
      <c r="F4" s="6" t="s">
        <v>77</v>
      </c>
      <c r="G4" s="7" t="s">
        <v>78</v>
      </c>
      <c r="H4" s="4" t="s">
        <v>7</v>
      </c>
      <c r="I4" s="7" t="s">
        <v>8</v>
      </c>
      <c r="J4" s="8" t="s">
        <v>9</v>
      </c>
      <c r="K4" s="9" t="s">
        <v>10</v>
      </c>
      <c r="L4" s="4" t="s">
        <v>11</v>
      </c>
      <c r="M4" s="7" t="s">
        <v>12</v>
      </c>
    </row>
    <row r="5" spans="1:18" ht="15.75" customHeight="1" x14ac:dyDescent="0.35">
      <c r="A5" s="1" t="s">
        <v>13</v>
      </c>
      <c r="B5" s="69"/>
      <c r="C5" s="66"/>
      <c r="D5" s="10">
        <v>38141</v>
      </c>
      <c r="E5" s="11">
        <v>110892</v>
      </c>
      <c r="F5" s="12"/>
      <c r="G5" s="13"/>
      <c r="H5" s="10">
        <v>291347</v>
      </c>
      <c r="I5" s="13">
        <v>65365</v>
      </c>
      <c r="J5" s="14">
        <v>8311.2999999999993</v>
      </c>
      <c r="K5" s="15">
        <v>130224</v>
      </c>
      <c r="L5" s="10">
        <v>1192</v>
      </c>
      <c r="M5" s="16">
        <v>2143154</v>
      </c>
      <c r="N5" s="142">
        <v>8</v>
      </c>
      <c r="O5" s="142"/>
      <c r="P5" s="72"/>
    </row>
    <row r="6" spans="1:18" ht="15.75" customHeight="1" x14ac:dyDescent="0.35">
      <c r="A6" s="1" t="s">
        <v>14</v>
      </c>
      <c r="B6" s="69"/>
      <c r="C6" s="66"/>
      <c r="D6" s="10">
        <f>'21'!D5</f>
        <v>38019</v>
      </c>
      <c r="E6" s="11">
        <f>'21'!E5</f>
        <v>110345</v>
      </c>
      <c r="F6" s="12">
        <f>'21'!F5</f>
        <v>0</v>
      </c>
      <c r="G6" s="13">
        <f>'21'!G5</f>
        <v>0</v>
      </c>
      <c r="H6" s="10">
        <f>'21'!H5</f>
        <v>291093</v>
      </c>
      <c r="I6" s="13">
        <f>'21'!I5</f>
        <v>65307</v>
      </c>
      <c r="J6" s="14">
        <f>'21'!J5</f>
        <v>8307.7000000000007</v>
      </c>
      <c r="K6" s="15">
        <f>'21'!K5</f>
        <v>130166</v>
      </c>
      <c r="L6" s="10">
        <f>'21'!L5</f>
        <v>1185</v>
      </c>
      <c r="M6" s="16">
        <f>'21'!M5</f>
        <v>2142233</v>
      </c>
      <c r="N6" s="143" t="s">
        <v>15</v>
      </c>
      <c r="O6" s="144"/>
      <c r="Q6">
        <v>10981</v>
      </c>
    </row>
    <row r="7" spans="1:18" ht="15.75" customHeight="1" x14ac:dyDescent="0.35">
      <c r="A7" s="1" t="s">
        <v>16</v>
      </c>
      <c r="B7" s="73">
        <f>B2-B4</f>
        <v>0</v>
      </c>
      <c r="C7" s="74">
        <f>C2-C4</f>
        <v>4872</v>
      </c>
      <c r="D7" s="4">
        <f t="shared" ref="D7:M7" si="0">D5-D6</f>
        <v>122</v>
      </c>
      <c r="E7" s="75">
        <f t="shared" si="0"/>
        <v>547</v>
      </c>
      <c r="F7" s="6">
        <f t="shared" si="0"/>
        <v>0</v>
      </c>
      <c r="G7" s="6">
        <f t="shared" si="0"/>
        <v>0</v>
      </c>
      <c r="H7" s="6">
        <f t="shared" si="0"/>
        <v>254</v>
      </c>
      <c r="I7" s="6">
        <f t="shared" si="0"/>
        <v>58</v>
      </c>
      <c r="J7" s="6">
        <f t="shared" si="0"/>
        <v>3.5999999999985448</v>
      </c>
      <c r="K7" s="6">
        <f t="shared" si="0"/>
        <v>58</v>
      </c>
      <c r="L7" s="6">
        <f t="shared" si="0"/>
        <v>7</v>
      </c>
      <c r="M7" s="7">
        <f t="shared" si="0"/>
        <v>921</v>
      </c>
      <c r="N7" s="140" t="s">
        <v>17</v>
      </c>
      <c r="O7" s="141"/>
      <c r="Q7">
        <f>10600+502</f>
        <v>11102</v>
      </c>
    </row>
    <row r="8" spans="1:18" ht="15.75" customHeight="1" x14ac:dyDescent="0.35">
      <c r="A8" s="1" t="s">
        <v>18</v>
      </c>
      <c r="B8" s="69">
        <f>B3-B5</f>
        <v>50</v>
      </c>
      <c r="C8" s="66">
        <f>C3-C5</f>
        <v>10275</v>
      </c>
      <c r="D8" s="4">
        <f>D7+E7</f>
        <v>669</v>
      </c>
      <c r="E8" s="76" t="s">
        <v>52</v>
      </c>
      <c r="F8" s="6"/>
      <c r="G8" s="6"/>
      <c r="H8" s="6">
        <f>C28</f>
        <v>0</v>
      </c>
      <c r="I8" s="6"/>
      <c r="J8" s="6"/>
      <c r="K8" s="6"/>
      <c r="L8" s="6"/>
      <c r="M8" s="7">
        <f>E28</f>
        <v>0</v>
      </c>
      <c r="N8" s="140" t="s">
        <v>19</v>
      </c>
      <c r="O8" s="141"/>
      <c r="Q8">
        <f>Q7-Q6</f>
        <v>121</v>
      </c>
    </row>
    <row r="9" spans="1:18" ht="15.75" customHeight="1" x14ac:dyDescent="0.35">
      <c r="A9" s="17" t="s">
        <v>20</v>
      </c>
      <c r="B9" s="69"/>
      <c r="C9" s="66"/>
      <c r="D9" s="18">
        <f>C9+B9</f>
        <v>0</v>
      </c>
      <c r="E9" s="76"/>
      <c r="F9" s="19"/>
      <c r="G9" s="19"/>
      <c r="H9" s="19">
        <f>I28+P28</f>
        <v>0</v>
      </c>
      <c r="I9" s="19"/>
      <c r="J9" s="19"/>
      <c r="K9" s="19"/>
      <c r="L9" s="19"/>
      <c r="M9" s="20">
        <f>K28+R28</f>
        <v>0</v>
      </c>
      <c r="N9" s="150" t="s">
        <v>21</v>
      </c>
      <c r="O9" s="151"/>
    </row>
    <row r="10" spans="1:18" ht="15.75" customHeight="1" thickBot="1" x14ac:dyDescent="0.4">
      <c r="A10" s="21" t="s">
        <v>22</v>
      </c>
      <c r="B10" s="69">
        <v>2</v>
      </c>
      <c r="C10" s="66">
        <v>78</v>
      </c>
      <c r="D10" s="78">
        <f>B28-D8</f>
        <v>-669</v>
      </c>
      <c r="E10" s="77"/>
      <c r="F10" s="22"/>
      <c r="G10" s="22"/>
      <c r="H10" s="78">
        <f>(H9+H8)-H7</f>
        <v>-254</v>
      </c>
      <c r="I10" s="22"/>
      <c r="J10" s="22"/>
      <c r="K10" s="22"/>
      <c r="L10" s="22"/>
      <c r="M10" s="22">
        <f>(M9+M8)-M7</f>
        <v>-921</v>
      </c>
      <c r="N10" s="152" t="s">
        <v>23</v>
      </c>
      <c r="O10" s="152"/>
      <c r="Q10">
        <f>7000+600+900+650</f>
        <v>9150</v>
      </c>
    </row>
    <row r="11" spans="1:18" ht="15.75" customHeight="1" thickBot="1" x14ac:dyDescent="0.4">
      <c r="A11" s="23" t="s">
        <v>24</v>
      </c>
      <c r="B11" s="70">
        <f>B7+B8</f>
        <v>50</v>
      </c>
      <c r="C11" s="67">
        <f>C7+C8</f>
        <v>15147</v>
      </c>
      <c r="D11" s="24">
        <f>C10+B10</f>
        <v>80</v>
      </c>
      <c r="E11" s="25"/>
      <c r="F11" s="25"/>
      <c r="G11" s="25"/>
      <c r="H11" s="25"/>
      <c r="I11" s="25"/>
      <c r="J11" s="25"/>
      <c r="K11" s="25"/>
      <c r="L11" s="25"/>
      <c r="M11" s="26">
        <f>B22</f>
        <v>0</v>
      </c>
      <c r="N11" s="142" t="s">
        <v>25</v>
      </c>
      <c r="O11" s="142"/>
    </row>
    <row r="12" spans="1:18" ht="15.75" customHeight="1" thickBot="1" x14ac:dyDescent="0.4">
      <c r="A12" s="27" t="s">
        <v>48</v>
      </c>
      <c r="B12" s="147">
        <f>B7+C7</f>
        <v>4872</v>
      </c>
      <c r="C12" s="147"/>
      <c r="D12" s="148">
        <f>B12+B13</f>
        <v>15197</v>
      </c>
      <c r="E12" s="148"/>
      <c r="I12">
        <f>D12-M11-B6</f>
        <v>15197</v>
      </c>
    </row>
    <row r="13" spans="1:18" ht="15.75" customHeight="1" thickBot="1" x14ac:dyDescent="0.4">
      <c r="A13" s="27" t="s">
        <v>49</v>
      </c>
      <c r="B13" s="147">
        <f>B8+C8</f>
        <v>10325</v>
      </c>
      <c r="C13" s="147"/>
      <c r="D13" s="149"/>
      <c r="E13" s="149"/>
    </row>
    <row r="14" spans="1:18" ht="15.75" customHeight="1" thickBot="1" x14ac:dyDescent="0.35">
      <c r="A14" s="29">
        <v>43647</v>
      </c>
      <c r="B14" s="129" t="s">
        <v>26</v>
      </c>
      <c r="C14" s="130"/>
      <c r="D14" s="130"/>
      <c r="E14" s="130"/>
      <c r="F14" s="130"/>
      <c r="G14" s="130"/>
      <c r="H14" s="130"/>
      <c r="I14" s="130"/>
      <c r="J14" s="130"/>
      <c r="K14" s="130"/>
      <c r="L14" s="130"/>
      <c r="M14" s="130"/>
      <c r="N14" s="130"/>
      <c r="O14" s="130"/>
      <c r="P14" s="130"/>
      <c r="Q14" s="131"/>
      <c r="R14" s="30"/>
    </row>
    <row r="15" spans="1:18" ht="15.75" customHeight="1" x14ac:dyDescent="0.3">
      <c r="A15" s="132" t="s">
        <v>27</v>
      </c>
      <c r="B15" s="134" t="s">
        <v>28</v>
      </c>
      <c r="C15" s="135"/>
      <c r="D15" s="134" t="s">
        <v>29</v>
      </c>
      <c r="E15" s="135"/>
      <c r="F15" s="134" t="s">
        <v>30</v>
      </c>
      <c r="G15" s="135"/>
      <c r="H15" s="134" t="s">
        <v>31</v>
      </c>
      <c r="I15" s="135"/>
      <c r="J15" s="134" t="s">
        <v>32</v>
      </c>
      <c r="K15" s="135"/>
      <c r="L15" s="134" t="s">
        <v>33</v>
      </c>
      <c r="M15" s="135"/>
      <c r="N15" s="134" t="s">
        <v>34</v>
      </c>
      <c r="O15" s="135"/>
      <c r="P15" s="134" t="s">
        <v>35</v>
      </c>
      <c r="Q15" s="135"/>
      <c r="R15" s="2" t="s">
        <v>36</v>
      </c>
    </row>
    <row r="16" spans="1:18" ht="15.75" customHeight="1" thickBot="1" x14ac:dyDescent="0.35">
      <c r="A16" s="133"/>
      <c r="B16" s="31" t="s">
        <v>0</v>
      </c>
      <c r="C16" s="32" t="s">
        <v>37</v>
      </c>
      <c r="D16" s="31" t="s">
        <v>0</v>
      </c>
      <c r="E16" s="32" t="s">
        <v>37</v>
      </c>
      <c r="F16" s="31" t="s">
        <v>0</v>
      </c>
      <c r="G16" s="32" t="s">
        <v>37</v>
      </c>
      <c r="H16" s="31" t="s">
        <v>38</v>
      </c>
      <c r="I16" s="32" t="s">
        <v>37</v>
      </c>
      <c r="J16" s="31" t="s">
        <v>38</v>
      </c>
      <c r="K16" s="32" t="s">
        <v>37</v>
      </c>
      <c r="L16" s="31" t="s">
        <v>38</v>
      </c>
      <c r="M16" s="32" t="s">
        <v>37</v>
      </c>
      <c r="N16" s="31" t="s">
        <v>38</v>
      </c>
      <c r="O16" s="32" t="s">
        <v>37</v>
      </c>
      <c r="P16" s="31" t="s">
        <v>38</v>
      </c>
      <c r="Q16" s="32" t="s">
        <v>37</v>
      </c>
      <c r="R16" s="33"/>
    </row>
    <row r="17" spans="1:20" ht="15.75" customHeight="1" x14ac:dyDescent="0.3">
      <c r="A17" s="9" t="s">
        <v>39</v>
      </c>
      <c r="B17" s="34"/>
      <c r="C17" s="35"/>
      <c r="D17" s="34"/>
      <c r="E17" s="35"/>
      <c r="F17" s="34"/>
      <c r="G17" s="35"/>
      <c r="H17" s="34"/>
      <c r="I17" s="35"/>
      <c r="J17" s="34"/>
      <c r="K17" s="35"/>
      <c r="L17" s="34"/>
      <c r="M17" s="35"/>
      <c r="N17" s="34"/>
      <c r="O17" s="35"/>
      <c r="P17" s="34"/>
      <c r="Q17" s="35"/>
      <c r="R17" s="36"/>
    </row>
    <row r="18" spans="1:20" ht="15.75" customHeight="1" x14ac:dyDescent="0.3">
      <c r="A18" s="9" t="s">
        <v>40</v>
      </c>
      <c r="B18" s="4"/>
      <c r="C18" s="7"/>
      <c r="D18" s="4"/>
      <c r="E18" s="7"/>
      <c r="F18" s="4"/>
      <c r="G18" s="7"/>
      <c r="H18" s="4"/>
      <c r="I18" s="7"/>
      <c r="J18" s="4"/>
      <c r="K18" s="7"/>
      <c r="L18" s="4"/>
      <c r="M18" s="7"/>
      <c r="N18" s="4"/>
      <c r="O18" s="7"/>
      <c r="P18" s="4"/>
      <c r="Q18" s="7"/>
      <c r="R18" s="8"/>
    </row>
    <row r="19" spans="1:20" ht="15.75" customHeight="1" x14ac:dyDescent="0.3">
      <c r="A19" s="9" t="s">
        <v>41</v>
      </c>
      <c r="B19" s="4"/>
      <c r="C19" s="7"/>
      <c r="D19" s="4"/>
      <c r="E19" s="7"/>
      <c r="F19" s="4"/>
      <c r="G19" s="7"/>
      <c r="H19" s="4"/>
      <c r="I19" s="7"/>
      <c r="J19" s="4"/>
      <c r="K19" s="7"/>
      <c r="L19" s="4"/>
      <c r="M19" s="7"/>
      <c r="N19" s="4"/>
      <c r="O19" s="7"/>
      <c r="P19" s="4"/>
      <c r="Q19" s="7"/>
      <c r="R19" s="8"/>
    </row>
    <row r="20" spans="1:20" ht="15.75" customHeight="1" x14ac:dyDescent="0.3">
      <c r="A20" s="9"/>
      <c r="B20" s="4"/>
      <c r="C20" s="7"/>
      <c r="D20" s="4"/>
      <c r="E20" s="7"/>
      <c r="F20" s="4"/>
      <c r="G20" s="7"/>
      <c r="H20" s="4"/>
      <c r="I20" s="7"/>
      <c r="J20" s="4"/>
      <c r="K20" s="7"/>
      <c r="L20" s="4"/>
      <c r="M20" s="7"/>
      <c r="N20" s="4"/>
      <c r="O20" s="7"/>
      <c r="P20" s="4"/>
      <c r="Q20" s="7"/>
      <c r="R20" s="8"/>
    </row>
    <row r="21" spans="1:20" ht="15.75" customHeight="1" thickBot="1" x14ac:dyDescent="0.35">
      <c r="A21" s="37" t="s">
        <v>24</v>
      </c>
      <c r="B21" s="18">
        <f>SUM(B17:B20)</f>
        <v>0</v>
      </c>
      <c r="C21" s="18">
        <f t="shared" ref="C21:R21" si="1">SUM(C17:C20)</f>
        <v>0</v>
      </c>
      <c r="D21" s="18">
        <f t="shared" si="1"/>
        <v>0</v>
      </c>
      <c r="E21" s="18">
        <f t="shared" si="1"/>
        <v>0</v>
      </c>
      <c r="F21" s="18">
        <f t="shared" si="1"/>
        <v>0</v>
      </c>
      <c r="G21" s="18">
        <f t="shared" si="1"/>
        <v>0</v>
      </c>
      <c r="H21" s="18">
        <f t="shared" si="1"/>
        <v>0</v>
      </c>
      <c r="I21" s="18">
        <f t="shared" si="1"/>
        <v>0</v>
      </c>
      <c r="J21" s="18">
        <f t="shared" si="1"/>
        <v>0</v>
      </c>
      <c r="K21" s="18">
        <f t="shared" si="1"/>
        <v>0</v>
      </c>
      <c r="L21" s="18">
        <f t="shared" si="1"/>
        <v>0</v>
      </c>
      <c r="M21" s="18">
        <f t="shared" si="1"/>
        <v>0</v>
      </c>
      <c r="N21" s="18">
        <f t="shared" si="1"/>
        <v>0</v>
      </c>
      <c r="O21" s="18">
        <f t="shared" si="1"/>
        <v>0</v>
      </c>
      <c r="P21" s="18">
        <f t="shared" si="1"/>
        <v>0</v>
      </c>
      <c r="Q21" s="18">
        <f t="shared" si="1"/>
        <v>0</v>
      </c>
      <c r="R21" s="18">
        <f t="shared" si="1"/>
        <v>0</v>
      </c>
    </row>
    <row r="22" spans="1:20" ht="15.75" customHeight="1" thickBot="1" x14ac:dyDescent="0.35">
      <c r="A22" s="38" t="s">
        <v>42</v>
      </c>
      <c r="B22" s="121">
        <f>SUM(B21+D21+F21+H21+J21+L21+N21+P21)+R21</f>
        <v>0</v>
      </c>
      <c r="C22" s="122"/>
      <c r="D22" s="122"/>
      <c r="E22" s="122"/>
      <c r="F22" s="122"/>
      <c r="G22" s="122"/>
      <c r="H22" s="122"/>
      <c r="I22" s="39" t="s">
        <v>43</v>
      </c>
      <c r="J22" s="122">
        <f>C21+E21+G21+I21+K21+M21+O21+Q21</f>
        <v>0</v>
      </c>
      <c r="K22" s="122"/>
      <c r="L22" s="122"/>
      <c r="M22" s="122"/>
      <c r="N22" s="122"/>
      <c r="O22" s="122"/>
      <c r="P22" s="122"/>
      <c r="Q22" s="122"/>
      <c r="R22" s="123"/>
    </row>
    <row r="23" spans="1:20" ht="15.75" customHeight="1" thickBot="1" x14ac:dyDescent="0.35">
      <c r="A23" s="124" t="s">
        <v>6</v>
      </c>
      <c r="B23" s="125"/>
      <c r="C23" s="125"/>
      <c r="D23" s="125"/>
      <c r="E23" s="125"/>
      <c r="F23" s="126"/>
      <c r="G23" s="127" t="s">
        <v>44</v>
      </c>
      <c r="H23" s="128"/>
      <c r="I23" s="128"/>
      <c r="J23" s="128"/>
      <c r="K23" s="128"/>
      <c r="L23" s="128"/>
      <c r="M23" s="128"/>
      <c r="N23" s="128"/>
      <c r="O23" s="121" t="s">
        <v>45</v>
      </c>
      <c r="P23" s="122"/>
      <c r="Q23" s="122"/>
      <c r="R23" s="122"/>
      <c r="S23" s="123"/>
      <c r="T23" s="28"/>
    </row>
    <row r="24" spans="1:20" ht="15.75" customHeight="1" thickBot="1" x14ac:dyDescent="0.35">
      <c r="A24" s="40" t="s">
        <v>27</v>
      </c>
      <c r="B24" s="41" t="s">
        <v>29</v>
      </c>
      <c r="C24" s="42" t="s">
        <v>30</v>
      </c>
      <c r="D24" s="42" t="s">
        <v>31</v>
      </c>
      <c r="E24" s="42" t="s">
        <v>32</v>
      </c>
      <c r="F24" s="43" t="s">
        <v>33</v>
      </c>
      <c r="G24" s="40"/>
      <c r="H24" s="41" t="s">
        <v>29</v>
      </c>
      <c r="I24" s="42" t="s">
        <v>30</v>
      </c>
      <c r="J24" s="42" t="s">
        <v>31</v>
      </c>
      <c r="K24" s="42" t="s">
        <v>32</v>
      </c>
      <c r="L24" s="44" t="s">
        <v>33</v>
      </c>
      <c r="M24" s="45" t="s">
        <v>35</v>
      </c>
      <c r="N24" s="46" t="s">
        <v>34</v>
      </c>
      <c r="O24" s="47" t="s">
        <v>29</v>
      </c>
      <c r="P24" s="48" t="s">
        <v>30</v>
      </c>
      <c r="Q24" s="49" t="s">
        <v>31</v>
      </c>
      <c r="R24" s="49" t="s">
        <v>32</v>
      </c>
      <c r="S24" s="50" t="s">
        <v>33</v>
      </c>
    </row>
    <row r="25" spans="1:20" ht="15.75" customHeight="1" x14ac:dyDescent="0.3">
      <c r="A25" s="8" t="s">
        <v>39</v>
      </c>
      <c r="B25" s="51"/>
      <c r="C25" s="52"/>
      <c r="D25" s="52"/>
      <c r="E25" s="52"/>
      <c r="F25" s="35"/>
      <c r="G25" s="8" t="s">
        <v>39</v>
      </c>
      <c r="H25" s="51"/>
      <c r="I25" s="52"/>
      <c r="J25" s="52"/>
      <c r="K25" s="52"/>
      <c r="L25" s="53"/>
      <c r="M25" s="52"/>
      <c r="N25" s="53"/>
      <c r="O25" s="36"/>
      <c r="P25" s="51"/>
      <c r="Q25" s="52"/>
      <c r="R25" s="52"/>
      <c r="S25" s="35"/>
    </row>
    <row r="26" spans="1:20" ht="15.75" customHeight="1" x14ac:dyDescent="0.3">
      <c r="A26" s="8" t="s">
        <v>40</v>
      </c>
      <c r="B26" s="5"/>
      <c r="C26" s="6"/>
      <c r="D26" s="6"/>
      <c r="E26" s="6"/>
      <c r="F26" s="7"/>
      <c r="G26" s="8" t="s">
        <v>40</v>
      </c>
      <c r="H26" s="5"/>
      <c r="I26" s="6"/>
      <c r="J26" s="6"/>
      <c r="K26" s="6"/>
      <c r="L26" s="54"/>
      <c r="M26" s="6"/>
      <c r="N26" s="54"/>
      <c r="O26" s="8"/>
      <c r="P26" s="5"/>
      <c r="Q26" s="6"/>
      <c r="R26" s="6"/>
      <c r="S26" s="7"/>
    </row>
    <row r="27" spans="1:20" ht="15.75" customHeight="1" thickBot="1" x14ac:dyDescent="0.35">
      <c r="A27" s="33" t="s">
        <v>41</v>
      </c>
      <c r="B27" s="55"/>
      <c r="C27" s="19"/>
      <c r="D27" s="19"/>
      <c r="E27" s="19"/>
      <c r="F27" s="20"/>
      <c r="G27" s="56" t="s">
        <v>41</v>
      </c>
      <c r="H27" s="55"/>
      <c r="I27" s="19"/>
      <c r="J27" s="19"/>
      <c r="K27" s="19"/>
      <c r="L27" s="57"/>
      <c r="M27" s="19"/>
      <c r="N27" s="57"/>
      <c r="O27" s="56"/>
      <c r="P27" s="55"/>
      <c r="Q27" s="19"/>
      <c r="R27" s="19"/>
      <c r="S27" s="20"/>
    </row>
    <row r="28" spans="1:20" ht="15.75" customHeight="1" thickBot="1" x14ac:dyDescent="0.35">
      <c r="A28" s="58" t="s">
        <v>24</v>
      </c>
      <c r="B28" s="59">
        <f>SUM(B25:B27)</f>
        <v>0</v>
      </c>
      <c r="C28" s="59">
        <f>SUM(C25:C27)</f>
        <v>0</v>
      </c>
      <c r="D28" s="59">
        <f>SUM(D25:D27)</f>
        <v>0</v>
      </c>
      <c r="E28" s="59">
        <f>SUM(E25:E27)</f>
        <v>0</v>
      </c>
      <c r="F28" s="59">
        <f>SUM(F25:F27)</f>
        <v>0</v>
      </c>
      <c r="G28" s="60"/>
      <c r="H28" s="60">
        <f>SUM(H25:H27)</f>
        <v>0</v>
      </c>
      <c r="I28" s="60">
        <f t="shared" ref="I28:S28" si="2">SUM(I25:I27)</f>
        <v>0</v>
      </c>
      <c r="J28" s="60">
        <f t="shared" si="2"/>
        <v>0</v>
      </c>
      <c r="K28" s="60">
        <f t="shared" si="2"/>
        <v>0</v>
      </c>
      <c r="L28" s="60">
        <f t="shared" si="2"/>
        <v>0</v>
      </c>
      <c r="M28" s="60">
        <f t="shared" si="2"/>
        <v>0</v>
      </c>
      <c r="N28" s="60">
        <f t="shared" si="2"/>
        <v>0</v>
      </c>
      <c r="O28" s="60">
        <f t="shared" si="2"/>
        <v>0</v>
      </c>
      <c r="P28" s="60">
        <f t="shared" si="2"/>
        <v>0</v>
      </c>
      <c r="Q28" s="60">
        <f t="shared" si="2"/>
        <v>0</v>
      </c>
      <c r="R28" s="60">
        <f t="shared" si="2"/>
        <v>0</v>
      </c>
      <c r="S28" s="60">
        <f t="shared" si="2"/>
        <v>0</v>
      </c>
    </row>
  </sheetData>
  <mergeCells count="30">
    <mergeCell ref="B12:C12"/>
    <mergeCell ref="D12:E13"/>
    <mergeCell ref="B13:C13"/>
    <mergeCell ref="N8:O8"/>
    <mergeCell ref="N9:O9"/>
    <mergeCell ref="N10:O10"/>
    <mergeCell ref="N11:O11"/>
    <mergeCell ref="D2:M2"/>
    <mergeCell ref="H3:I3"/>
    <mergeCell ref="L3:M3"/>
    <mergeCell ref="N7:O7"/>
    <mergeCell ref="N5:O5"/>
    <mergeCell ref="N6:O6"/>
    <mergeCell ref="D3:E3"/>
    <mergeCell ref="F3:G3"/>
    <mergeCell ref="B14:Q14"/>
    <mergeCell ref="A15:A16"/>
    <mergeCell ref="B15:C15"/>
    <mergeCell ref="D15:E15"/>
    <mergeCell ref="F15:G15"/>
    <mergeCell ref="H15:I15"/>
    <mergeCell ref="J15:K15"/>
    <mergeCell ref="L15:M15"/>
    <mergeCell ref="N15:O15"/>
    <mergeCell ref="P15:Q15"/>
    <mergeCell ref="B22:H22"/>
    <mergeCell ref="J22:R22"/>
    <mergeCell ref="A23:F23"/>
    <mergeCell ref="G23:N23"/>
    <mergeCell ref="O23:S23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workbookViewId="0">
      <selection activeCell="J11" sqref="J11"/>
    </sheetView>
  </sheetViews>
  <sheetFormatPr defaultRowHeight="14.4" x14ac:dyDescent="0.3"/>
  <cols>
    <col min="1" max="1" width="25.44140625" customWidth="1"/>
    <col min="2" max="2" width="11.77734375" customWidth="1"/>
    <col min="3" max="3" width="11.5546875" customWidth="1"/>
    <col min="4" max="4" width="10.5546875" customWidth="1"/>
    <col min="5" max="6" width="10.21875" customWidth="1"/>
    <col min="7" max="7" width="9.77734375" customWidth="1"/>
    <col min="10" max="10" width="10" customWidth="1"/>
    <col min="11" max="11" width="9.77734375" customWidth="1"/>
  </cols>
  <sheetData>
    <row r="1" spans="1:18" ht="15.75" customHeight="1" thickBot="1" x14ac:dyDescent="0.35">
      <c r="B1" s="71" t="s">
        <v>47</v>
      </c>
      <c r="C1" s="64" t="s">
        <v>46</v>
      </c>
      <c r="D1">
        <f>B2-2000</f>
        <v>-2000</v>
      </c>
    </row>
    <row r="2" spans="1:18" ht="15.75" customHeight="1" thickBot="1" x14ac:dyDescent="0.4">
      <c r="A2" s="1" t="s">
        <v>0</v>
      </c>
      <c r="B2" s="68"/>
      <c r="C2" s="65">
        <v>1497</v>
      </c>
      <c r="D2" s="136" t="s">
        <v>1</v>
      </c>
      <c r="E2" s="136"/>
      <c r="F2" s="136"/>
      <c r="G2" s="136"/>
      <c r="H2" s="136"/>
      <c r="I2" s="136"/>
      <c r="J2" s="136"/>
      <c r="K2" s="136"/>
      <c r="L2" s="136"/>
      <c r="M2" s="137"/>
    </row>
    <row r="3" spans="1:18" ht="20.25" customHeight="1" x14ac:dyDescent="0.35">
      <c r="A3" s="1" t="s">
        <v>2</v>
      </c>
      <c r="B3" s="69">
        <v>882</v>
      </c>
      <c r="C3" s="66">
        <v>8652</v>
      </c>
      <c r="D3" s="134" t="s">
        <v>74</v>
      </c>
      <c r="E3" s="145"/>
      <c r="F3" s="146" t="s">
        <v>75</v>
      </c>
      <c r="G3" s="135"/>
      <c r="H3" s="138" t="s">
        <v>3</v>
      </c>
      <c r="I3" s="139"/>
      <c r="J3" s="2" t="s">
        <v>4</v>
      </c>
      <c r="K3" s="3"/>
      <c r="L3" s="138" t="s">
        <v>66</v>
      </c>
      <c r="M3" s="139"/>
      <c r="N3" t="s">
        <v>53</v>
      </c>
      <c r="O3">
        <f>'20'!C2+'21'!C2+'22'!C2+'23'!C2</f>
        <v>10767</v>
      </c>
    </row>
    <row r="4" spans="1:18" ht="15.75" customHeight="1" x14ac:dyDescent="0.35">
      <c r="A4" s="1" t="s">
        <v>5</v>
      </c>
      <c r="B4" s="69"/>
      <c r="C4" s="66"/>
      <c r="D4" s="4" t="s">
        <v>12</v>
      </c>
      <c r="E4" s="5" t="s">
        <v>76</v>
      </c>
      <c r="F4" s="6" t="s">
        <v>77</v>
      </c>
      <c r="G4" s="7" t="s">
        <v>78</v>
      </c>
      <c r="H4" s="4" t="s">
        <v>7</v>
      </c>
      <c r="I4" s="7" t="s">
        <v>8</v>
      </c>
      <c r="J4" s="8" t="s">
        <v>9</v>
      </c>
      <c r="K4" s="9" t="s">
        <v>10</v>
      </c>
      <c r="L4" s="4" t="s">
        <v>11</v>
      </c>
      <c r="M4" s="7" t="s">
        <v>12</v>
      </c>
      <c r="N4" s="79" t="s">
        <v>54</v>
      </c>
      <c r="O4">
        <f>B2+'22'!B2+'21'!B2+'20'!B2</f>
        <v>0</v>
      </c>
    </row>
    <row r="5" spans="1:18" ht="15.75" customHeight="1" x14ac:dyDescent="0.35">
      <c r="A5" s="1" t="s">
        <v>13</v>
      </c>
      <c r="B5" s="69"/>
      <c r="C5" s="66"/>
      <c r="D5" s="10">
        <v>38281</v>
      </c>
      <c r="E5" s="11">
        <v>111535</v>
      </c>
      <c r="F5" s="12"/>
      <c r="G5" s="13"/>
      <c r="H5" s="10">
        <v>291491</v>
      </c>
      <c r="I5" s="13">
        <v>65408</v>
      </c>
      <c r="J5" s="14">
        <v>8312.9</v>
      </c>
      <c r="K5" s="15">
        <v>130247</v>
      </c>
      <c r="L5" s="10">
        <v>1192</v>
      </c>
      <c r="M5" s="16">
        <v>2143154</v>
      </c>
      <c r="N5" s="142">
        <v>8</v>
      </c>
      <c r="O5" s="142"/>
      <c r="P5" s="72"/>
    </row>
    <row r="6" spans="1:18" ht="15.75" customHeight="1" x14ac:dyDescent="0.35">
      <c r="A6" s="1" t="s">
        <v>14</v>
      </c>
      <c r="B6" s="69"/>
      <c r="C6" s="66"/>
      <c r="D6" s="10">
        <f>'22'!D5</f>
        <v>38141</v>
      </c>
      <c r="E6" s="11">
        <f>'22'!E5</f>
        <v>110892</v>
      </c>
      <c r="F6" s="12">
        <f>'22'!F5</f>
        <v>0</v>
      </c>
      <c r="G6" s="13">
        <f>'22'!G5</f>
        <v>0</v>
      </c>
      <c r="H6" s="10">
        <f>'22'!H5</f>
        <v>291347</v>
      </c>
      <c r="I6" s="13">
        <f>'22'!I5</f>
        <v>65365</v>
      </c>
      <c r="J6" s="14">
        <f>'22'!J5</f>
        <v>8311.2999999999993</v>
      </c>
      <c r="K6" s="15">
        <f>'22'!K5</f>
        <v>130224</v>
      </c>
      <c r="L6" s="10">
        <f>'22'!L5</f>
        <v>1192</v>
      </c>
      <c r="M6" s="16">
        <f>'22'!M5</f>
        <v>2143154</v>
      </c>
      <c r="N6" s="143" t="s">
        <v>15</v>
      </c>
      <c r="O6" s="144"/>
      <c r="Q6">
        <v>10981</v>
      </c>
    </row>
    <row r="7" spans="1:18" ht="15.75" customHeight="1" x14ac:dyDescent="0.35">
      <c r="A7" s="1" t="s">
        <v>16</v>
      </c>
      <c r="B7" s="73">
        <f>B2-B4</f>
        <v>0</v>
      </c>
      <c r="C7" s="74">
        <f>C2-C4</f>
        <v>1497</v>
      </c>
      <c r="D7" s="4">
        <f t="shared" ref="D7:M7" si="0">D5-D6</f>
        <v>140</v>
      </c>
      <c r="E7" s="75">
        <f t="shared" si="0"/>
        <v>643</v>
      </c>
      <c r="F7" s="6">
        <f t="shared" si="0"/>
        <v>0</v>
      </c>
      <c r="G7" s="6">
        <f t="shared" si="0"/>
        <v>0</v>
      </c>
      <c r="H7" s="6">
        <f t="shared" si="0"/>
        <v>144</v>
      </c>
      <c r="I7" s="6">
        <f t="shared" si="0"/>
        <v>43</v>
      </c>
      <c r="J7" s="6">
        <f t="shared" si="0"/>
        <v>1.6000000000003638</v>
      </c>
      <c r="K7" s="6">
        <f t="shared" si="0"/>
        <v>23</v>
      </c>
      <c r="L7" s="6">
        <f t="shared" si="0"/>
        <v>0</v>
      </c>
      <c r="M7" s="7">
        <f t="shared" si="0"/>
        <v>0</v>
      </c>
      <c r="N7" s="140" t="s">
        <v>17</v>
      </c>
      <c r="O7" s="141"/>
      <c r="Q7">
        <f>10600+502</f>
        <v>11102</v>
      </c>
    </row>
    <row r="8" spans="1:18" ht="15.75" customHeight="1" x14ac:dyDescent="0.35">
      <c r="A8" s="1" t="s">
        <v>18</v>
      </c>
      <c r="B8" s="69">
        <f>B3-B5</f>
        <v>882</v>
      </c>
      <c r="C8" s="66">
        <f>C3-C5</f>
        <v>8652</v>
      </c>
      <c r="D8" s="4">
        <f>D7+E7</f>
        <v>783</v>
      </c>
      <c r="E8" s="76" t="s">
        <v>52</v>
      </c>
      <c r="F8" s="6"/>
      <c r="G8" s="6"/>
      <c r="H8" s="6">
        <f>C28</f>
        <v>0</v>
      </c>
      <c r="I8" s="6"/>
      <c r="J8" s="6"/>
      <c r="K8" s="6"/>
      <c r="L8" s="6"/>
      <c r="M8" s="7">
        <f>E28</f>
        <v>0</v>
      </c>
      <c r="N8" s="140" t="s">
        <v>19</v>
      </c>
      <c r="O8" s="141"/>
      <c r="Q8">
        <f>Q7-Q6</f>
        <v>121</v>
      </c>
    </row>
    <row r="9" spans="1:18" ht="15.75" customHeight="1" x14ac:dyDescent="0.35">
      <c r="A9" s="17" t="s">
        <v>20</v>
      </c>
      <c r="B9" s="69"/>
      <c r="C9" s="66"/>
      <c r="D9" s="18">
        <f>C9+B9</f>
        <v>0</v>
      </c>
      <c r="E9" s="76"/>
      <c r="F9" s="19"/>
      <c r="G9" s="19"/>
      <c r="H9" s="19">
        <f>I28+P28</f>
        <v>0</v>
      </c>
      <c r="I9" s="19"/>
      <c r="J9" s="19"/>
      <c r="K9" s="19"/>
      <c r="L9" s="19"/>
      <c r="M9" s="20">
        <f>K28+R28</f>
        <v>0</v>
      </c>
      <c r="N9" s="150" t="s">
        <v>21</v>
      </c>
      <c r="O9" s="151"/>
    </row>
    <row r="10" spans="1:18" ht="15.75" customHeight="1" thickBot="1" x14ac:dyDescent="0.4">
      <c r="A10" s="21" t="s">
        <v>22</v>
      </c>
      <c r="B10" s="69">
        <v>2</v>
      </c>
      <c r="C10" s="66">
        <v>61</v>
      </c>
      <c r="D10" s="78">
        <f>B28-D8</f>
        <v>-783</v>
      </c>
      <c r="E10" s="77"/>
      <c r="F10" s="22"/>
      <c r="G10" s="22"/>
      <c r="H10" s="78">
        <f>(H9+H8)-H7</f>
        <v>-144</v>
      </c>
      <c r="I10" s="22"/>
      <c r="J10" s="22"/>
      <c r="K10" s="22"/>
      <c r="L10" s="22"/>
      <c r="M10" s="22">
        <f>(M9+M8)-M7</f>
        <v>0</v>
      </c>
      <c r="N10" s="152" t="s">
        <v>23</v>
      </c>
      <c r="O10" s="152"/>
      <c r="Q10">
        <f>7000+600+900+650</f>
        <v>9150</v>
      </c>
    </row>
    <row r="11" spans="1:18" ht="15.75" customHeight="1" thickBot="1" x14ac:dyDescent="0.4">
      <c r="A11" s="23" t="s">
        <v>24</v>
      </c>
      <c r="B11" s="70">
        <f>B7+B8</f>
        <v>882</v>
      </c>
      <c r="C11" s="67">
        <f>C7+C8</f>
        <v>10149</v>
      </c>
      <c r="D11" s="24">
        <f>C10+B10</f>
        <v>63</v>
      </c>
      <c r="E11" s="25"/>
      <c r="F11" s="25"/>
      <c r="G11" s="25"/>
      <c r="H11" s="25"/>
      <c r="I11" s="25"/>
      <c r="J11" s="25"/>
      <c r="K11" s="25"/>
      <c r="L11" s="25"/>
      <c r="M11" s="26">
        <f>B22</f>
        <v>0</v>
      </c>
      <c r="N11" s="142" t="s">
        <v>25</v>
      </c>
      <c r="O11" s="142"/>
    </row>
    <row r="12" spans="1:18" ht="15.75" customHeight="1" thickBot="1" x14ac:dyDescent="0.4">
      <c r="A12" s="27" t="s">
        <v>48</v>
      </c>
      <c r="B12" s="147">
        <f>B7+C7</f>
        <v>1497</v>
      </c>
      <c r="C12" s="147"/>
      <c r="D12" s="148">
        <f>B12+B13</f>
        <v>11031</v>
      </c>
      <c r="E12" s="148"/>
      <c r="I12">
        <f>D12-M11-B6</f>
        <v>11031</v>
      </c>
    </row>
    <row r="13" spans="1:18" ht="15.75" customHeight="1" thickBot="1" x14ac:dyDescent="0.4">
      <c r="A13" s="27" t="s">
        <v>49</v>
      </c>
      <c r="B13" s="147">
        <f>B8+C8</f>
        <v>9534</v>
      </c>
      <c r="C13" s="147"/>
      <c r="D13" s="149"/>
      <c r="E13" s="149"/>
    </row>
    <row r="14" spans="1:18" ht="15.75" customHeight="1" thickBot="1" x14ac:dyDescent="0.35">
      <c r="A14" s="29">
        <v>43647</v>
      </c>
      <c r="B14" s="129" t="s">
        <v>26</v>
      </c>
      <c r="C14" s="130"/>
      <c r="D14" s="130"/>
      <c r="E14" s="130"/>
      <c r="F14" s="130"/>
      <c r="G14" s="130"/>
      <c r="H14" s="130"/>
      <c r="I14" s="130"/>
      <c r="J14" s="130"/>
      <c r="K14" s="130"/>
      <c r="L14" s="130"/>
      <c r="M14" s="130"/>
      <c r="N14" s="130"/>
      <c r="O14" s="130"/>
      <c r="P14" s="130"/>
      <c r="Q14" s="131"/>
      <c r="R14" s="30"/>
    </row>
    <row r="15" spans="1:18" ht="15.75" customHeight="1" x14ac:dyDescent="0.3">
      <c r="A15" s="132" t="s">
        <v>27</v>
      </c>
      <c r="B15" s="134" t="s">
        <v>28</v>
      </c>
      <c r="C15" s="135"/>
      <c r="D15" s="134" t="s">
        <v>29</v>
      </c>
      <c r="E15" s="135"/>
      <c r="F15" s="134" t="s">
        <v>30</v>
      </c>
      <c r="G15" s="135"/>
      <c r="H15" s="134" t="s">
        <v>31</v>
      </c>
      <c r="I15" s="135"/>
      <c r="J15" s="134" t="s">
        <v>32</v>
      </c>
      <c r="K15" s="135"/>
      <c r="L15" s="134" t="s">
        <v>33</v>
      </c>
      <c r="M15" s="135"/>
      <c r="N15" s="134" t="s">
        <v>34</v>
      </c>
      <c r="O15" s="135"/>
      <c r="P15" s="134" t="s">
        <v>35</v>
      </c>
      <c r="Q15" s="135"/>
      <c r="R15" s="2" t="s">
        <v>36</v>
      </c>
    </row>
    <row r="16" spans="1:18" ht="15.75" customHeight="1" thickBot="1" x14ac:dyDescent="0.35">
      <c r="A16" s="133"/>
      <c r="B16" s="31" t="s">
        <v>0</v>
      </c>
      <c r="C16" s="32" t="s">
        <v>37</v>
      </c>
      <c r="D16" s="31" t="s">
        <v>0</v>
      </c>
      <c r="E16" s="32" t="s">
        <v>37</v>
      </c>
      <c r="F16" s="31" t="s">
        <v>0</v>
      </c>
      <c r="G16" s="32" t="s">
        <v>37</v>
      </c>
      <c r="H16" s="31" t="s">
        <v>38</v>
      </c>
      <c r="I16" s="32" t="s">
        <v>37</v>
      </c>
      <c r="J16" s="31" t="s">
        <v>38</v>
      </c>
      <c r="K16" s="32" t="s">
        <v>37</v>
      </c>
      <c r="L16" s="31" t="s">
        <v>38</v>
      </c>
      <c r="M16" s="32" t="s">
        <v>37</v>
      </c>
      <c r="N16" s="31" t="s">
        <v>38</v>
      </c>
      <c r="O16" s="32" t="s">
        <v>37</v>
      </c>
      <c r="P16" s="31" t="s">
        <v>38</v>
      </c>
      <c r="Q16" s="32" t="s">
        <v>37</v>
      </c>
      <c r="R16" s="33"/>
    </row>
    <row r="17" spans="1:20" ht="15.75" customHeight="1" x14ac:dyDescent="0.3">
      <c r="A17" s="9" t="s">
        <v>39</v>
      </c>
      <c r="B17" s="34"/>
      <c r="C17" s="35"/>
      <c r="D17" s="34"/>
      <c r="E17" s="35"/>
      <c r="F17" s="34"/>
      <c r="G17" s="35"/>
      <c r="H17" s="34"/>
      <c r="I17" s="35"/>
      <c r="J17" s="34"/>
      <c r="K17" s="35"/>
      <c r="L17" s="34"/>
      <c r="M17" s="35"/>
      <c r="N17" s="34"/>
      <c r="O17" s="35"/>
      <c r="P17" s="34"/>
      <c r="Q17" s="35"/>
      <c r="R17" s="36"/>
    </row>
    <row r="18" spans="1:20" ht="15.75" customHeight="1" x14ac:dyDescent="0.3">
      <c r="A18" s="9" t="s">
        <v>40</v>
      </c>
      <c r="B18" s="4"/>
      <c r="C18" s="7"/>
      <c r="D18" s="4"/>
      <c r="E18" s="7"/>
      <c r="F18" s="4"/>
      <c r="G18" s="7"/>
      <c r="H18" s="4"/>
      <c r="I18" s="7"/>
      <c r="J18" s="4"/>
      <c r="K18" s="7"/>
      <c r="L18" s="4"/>
      <c r="M18" s="7"/>
      <c r="N18" s="4"/>
      <c r="O18" s="7"/>
      <c r="P18" s="4"/>
      <c r="Q18" s="7"/>
      <c r="R18" s="8"/>
    </row>
    <row r="19" spans="1:20" ht="15.75" customHeight="1" x14ac:dyDescent="0.3">
      <c r="A19" s="9" t="s">
        <v>41</v>
      </c>
      <c r="B19" s="4"/>
      <c r="C19" s="7"/>
      <c r="D19" s="4"/>
      <c r="E19" s="7"/>
      <c r="F19" s="4"/>
      <c r="G19" s="7"/>
      <c r="H19" s="4"/>
      <c r="I19" s="7"/>
      <c r="J19" s="4"/>
      <c r="K19" s="7"/>
      <c r="L19" s="4"/>
      <c r="M19" s="7"/>
      <c r="N19" s="4"/>
      <c r="O19" s="7"/>
      <c r="P19" s="4"/>
      <c r="Q19" s="7"/>
      <c r="R19" s="8"/>
    </row>
    <row r="20" spans="1:20" ht="15.75" customHeight="1" x14ac:dyDescent="0.3">
      <c r="A20" s="9"/>
      <c r="B20" s="4"/>
      <c r="C20" s="7"/>
      <c r="D20" s="4"/>
      <c r="E20" s="7"/>
      <c r="F20" s="4"/>
      <c r="G20" s="7"/>
      <c r="H20" s="4"/>
      <c r="I20" s="7"/>
      <c r="J20" s="4"/>
      <c r="K20" s="7"/>
      <c r="L20" s="4"/>
      <c r="M20" s="7"/>
      <c r="N20" s="4"/>
      <c r="O20" s="7"/>
      <c r="P20" s="4"/>
      <c r="Q20" s="7"/>
      <c r="R20" s="8"/>
    </row>
    <row r="21" spans="1:20" ht="15.75" customHeight="1" thickBot="1" x14ac:dyDescent="0.35">
      <c r="A21" s="37" t="s">
        <v>24</v>
      </c>
      <c r="B21" s="18">
        <f>SUM(B17:B20)</f>
        <v>0</v>
      </c>
      <c r="C21" s="18">
        <f t="shared" ref="C21:R21" si="1">SUM(C17:C20)</f>
        <v>0</v>
      </c>
      <c r="D21" s="18">
        <f t="shared" si="1"/>
        <v>0</v>
      </c>
      <c r="E21" s="18">
        <f t="shared" si="1"/>
        <v>0</v>
      </c>
      <c r="F21" s="18">
        <f t="shared" si="1"/>
        <v>0</v>
      </c>
      <c r="G21" s="18">
        <f t="shared" si="1"/>
        <v>0</v>
      </c>
      <c r="H21" s="18">
        <f t="shared" si="1"/>
        <v>0</v>
      </c>
      <c r="I21" s="18">
        <f t="shared" si="1"/>
        <v>0</v>
      </c>
      <c r="J21" s="18">
        <f t="shared" si="1"/>
        <v>0</v>
      </c>
      <c r="K21" s="18">
        <f t="shared" si="1"/>
        <v>0</v>
      </c>
      <c r="L21" s="18">
        <f t="shared" si="1"/>
        <v>0</v>
      </c>
      <c r="M21" s="18">
        <f t="shared" si="1"/>
        <v>0</v>
      </c>
      <c r="N21" s="18">
        <f t="shared" si="1"/>
        <v>0</v>
      </c>
      <c r="O21" s="18">
        <f t="shared" si="1"/>
        <v>0</v>
      </c>
      <c r="P21" s="18">
        <f t="shared" si="1"/>
        <v>0</v>
      </c>
      <c r="Q21" s="18">
        <f t="shared" si="1"/>
        <v>0</v>
      </c>
      <c r="R21" s="18">
        <f t="shared" si="1"/>
        <v>0</v>
      </c>
    </row>
    <row r="22" spans="1:20" ht="15.75" customHeight="1" thickBot="1" x14ac:dyDescent="0.35">
      <c r="A22" s="38" t="s">
        <v>42</v>
      </c>
      <c r="B22" s="121">
        <f>SUM(B21+D21+F21+H21+J21+L21+N21+P21)+R21</f>
        <v>0</v>
      </c>
      <c r="C22" s="122"/>
      <c r="D22" s="122"/>
      <c r="E22" s="122"/>
      <c r="F22" s="122"/>
      <c r="G22" s="122"/>
      <c r="H22" s="122"/>
      <c r="I22" s="39" t="s">
        <v>43</v>
      </c>
      <c r="J22" s="122">
        <f>C21+E21+G21+I21+K21+M21+O21+Q21</f>
        <v>0</v>
      </c>
      <c r="K22" s="122"/>
      <c r="L22" s="122"/>
      <c r="M22" s="122"/>
      <c r="N22" s="122"/>
      <c r="O22" s="122"/>
      <c r="P22" s="122"/>
      <c r="Q22" s="122"/>
      <c r="R22" s="123"/>
    </row>
    <row r="23" spans="1:20" ht="15.75" customHeight="1" thickBot="1" x14ac:dyDescent="0.35">
      <c r="A23" s="124" t="s">
        <v>6</v>
      </c>
      <c r="B23" s="125"/>
      <c r="C23" s="125"/>
      <c r="D23" s="125"/>
      <c r="E23" s="125"/>
      <c r="F23" s="126"/>
      <c r="G23" s="127" t="s">
        <v>44</v>
      </c>
      <c r="H23" s="128"/>
      <c r="I23" s="128"/>
      <c r="J23" s="128"/>
      <c r="K23" s="128"/>
      <c r="L23" s="128"/>
      <c r="M23" s="128"/>
      <c r="N23" s="128"/>
      <c r="O23" s="121" t="s">
        <v>45</v>
      </c>
      <c r="P23" s="122"/>
      <c r="Q23" s="122"/>
      <c r="R23" s="122"/>
      <c r="S23" s="123"/>
      <c r="T23" s="28"/>
    </row>
    <row r="24" spans="1:20" ht="15.75" customHeight="1" thickBot="1" x14ac:dyDescent="0.35">
      <c r="A24" s="40" t="s">
        <v>27</v>
      </c>
      <c r="B24" s="41" t="s">
        <v>29</v>
      </c>
      <c r="C24" s="42" t="s">
        <v>30</v>
      </c>
      <c r="D24" s="42" t="s">
        <v>31</v>
      </c>
      <c r="E24" s="42" t="s">
        <v>32</v>
      </c>
      <c r="F24" s="43" t="s">
        <v>33</v>
      </c>
      <c r="G24" s="40"/>
      <c r="H24" s="41" t="s">
        <v>29</v>
      </c>
      <c r="I24" s="42" t="s">
        <v>30</v>
      </c>
      <c r="J24" s="42" t="s">
        <v>31</v>
      </c>
      <c r="K24" s="42" t="s">
        <v>32</v>
      </c>
      <c r="L24" s="44" t="s">
        <v>33</v>
      </c>
      <c r="M24" s="45" t="s">
        <v>35</v>
      </c>
      <c r="N24" s="46" t="s">
        <v>34</v>
      </c>
      <c r="O24" s="47" t="s">
        <v>29</v>
      </c>
      <c r="P24" s="48" t="s">
        <v>30</v>
      </c>
      <c r="Q24" s="49" t="s">
        <v>31</v>
      </c>
      <c r="R24" s="49" t="s">
        <v>32</v>
      </c>
      <c r="S24" s="50" t="s">
        <v>33</v>
      </c>
    </row>
    <row r="25" spans="1:20" ht="15.75" customHeight="1" x14ac:dyDescent="0.3">
      <c r="A25" s="8" t="s">
        <v>39</v>
      </c>
      <c r="B25" s="51"/>
      <c r="C25" s="52"/>
      <c r="D25" s="52"/>
      <c r="E25" s="52"/>
      <c r="F25" s="35"/>
      <c r="G25" s="8" t="s">
        <v>39</v>
      </c>
      <c r="H25" s="51"/>
      <c r="I25" s="52"/>
      <c r="J25" s="52"/>
      <c r="K25" s="52"/>
      <c r="L25" s="53"/>
      <c r="M25" s="52"/>
      <c r="N25" s="53"/>
      <c r="O25" s="36"/>
      <c r="P25" s="51"/>
      <c r="Q25" s="52"/>
      <c r="R25" s="52"/>
      <c r="S25" s="35"/>
    </row>
    <row r="26" spans="1:20" ht="15.75" customHeight="1" x14ac:dyDescent="0.3">
      <c r="A26" s="8" t="s">
        <v>40</v>
      </c>
      <c r="B26" s="5"/>
      <c r="C26" s="6"/>
      <c r="D26" s="6"/>
      <c r="E26" s="6"/>
      <c r="F26" s="7"/>
      <c r="G26" s="8" t="s">
        <v>40</v>
      </c>
      <c r="H26" s="5"/>
      <c r="I26" s="6"/>
      <c r="J26" s="6"/>
      <c r="K26" s="6"/>
      <c r="L26" s="54"/>
      <c r="M26" s="6"/>
      <c r="N26" s="54"/>
      <c r="O26" s="8"/>
      <c r="P26" s="5"/>
      <c r="Q26" s="6"/>
      <c r="R26" s="6"/>
      <c r="S26" s="7"/>
    </row>
    <row r="27" spans="1:20" ht="15.75" customHeight="1" thickBot="1" x14ac:dyDescent="0.35">
      <c r="A27" s="33" t="s">
        <v>41</v>
      </c>
      <c r="B27" s="55"/>
      <c r="C27" s="19"/>
      <c r="D27" s="19"/>
      <c r="E27" s="19"/>
      <c r="F27" s="20"/>
      <c r="G27" s="56" t="s">
        <v>41</v>
      </c>
      <c r="H27" s="55"/>
      <c r="I27" s="19"/>
      <c r="J27" s="19"/>
      <c r="K27" s="19"/>
      <c r="L27" s="57"/>
      <c r="M27" s="19"/>
      <c r="N27" s="57"/>
      <c r="O27" s="56"/>
      <c r="P27" s="55"/>
      <c r="Q27" s="19"/>
      <c r="R27" s="19"/>
      <c r="S27" s="20"/>
    </row>
    <row r="28" spans="1:20" ht="15.75" customHeight="1" thickBot="1" x14ac:dyDescent="0.35">
      <c r="A28" s="58" t="s">
        <v>24</v>
      </c>
      <c r="B28" s="59">
        <f>SUM(B25:B27)</f>
        <v>0</v>
      </c>
      <c r="C28" s="59">
        <f>SUM(C25:C27)</f>
        <v>0</v>
      </c>
      <c r="D28" s="59">
        <f>SUM(D25:D27)</f>
        <v>0</v>
      </c>
      <c r="E28" s="59">
        <f>SUM(E25:E27)</f>
        <v>0</v>
      </c>
      <c r="F28" s="59">
        <f>SUM(F25:F27)</f>
        <v>0</v>
      </c>
      <c r="G28" s="60"/>
      <c r="H28" s="60">
        <f>SUM(H25:H27)</f>
        <v>0</v>
      </c>
      <c r="I28" s="60">
        <f t="shared" ref="I28:S28" si="2">SUM(I25:I27)</f>
        <v>0</v>
      </c>
      <c r="J28" s="60">
        <f t="shared" si="2"/>
        <v>0</v>
      </c>
      <c r="K28" s="60">
        <f t="shared" si="2"/>
        <v>0</v>
      </c>
      <c r="L28" s="60">
        <f t="shared" si="2"/>
        <v>0</v>
      </c>
      <c r="M28" s="60">
        <f t="shared" si="2"/>
        <v>0</v>
      </c>
      <c r="N28" s="60">
        <f t="shared" si="2"/>
        <v>0</v>
      </c>
      <c r="O28" s="60">
        <f t="shared" si="2"/>
        <v>0</v>
      </c>
      <c r="P28" s="60">
        <f t="shared" si="2"/>
        <v>0</v>
      </c>
      <c r="Q28" s="60">
        <f t="shared" si="2"/>
        <v>0</v>
      </c>
      <c r="R28" s="60">
        <f t="shared" si="2"/>
        <v>0</v>
      </c>
      <c r="S28" s="60">
        <f t="shared" si="2"/>
        <v>0</v>
      </c>
    </row>
  </sheetData>
  <mergeCells count="30">
    <mergeCell ref="B12:C12"/>
    <mergeCell ref="D12:E13"/>
    <mergeCell ref="B13:C13"/>
    <mergeCell ref="N8:O8"/>
    <mergeCell ref="N9:O9"/>
    <mergeCell ref="N10:O10"/>
    <mergeCell ref="N11:O11"/>
    <mergeCell ref="D2:M2"/>
    <mergeCell ref="H3:I3"/>
    <mergeCell ref="L3:M3"/>
    <mergeCell ref="N7:O7"/>
    <mergeCell ref="N5:O5"/>
    <mergeCell ref="N6:O6"/>
    <mergeCell ref="D3:E3"/>
    <mergeCell ref="F3:G3"/>
    <mergeCell ref="B14:Q14"/>
    <mergeCell ref="A15:A16"/>
    <mergeCell ref="B15:C15"/>
    <mergeCell ref="D15:E15"/>
    <mergeCell ref="F15:G15"/>
    <mergeCell ref="H15:I15"/>
    <mergeCell ref="J15:K15"/>
    <mergeCell ref="L15:M15"/>
    <mergeCell ref="N15:O15"/>
    <mergeCell ref="P15:Q15"/>
    <mergeCell ref="B22:H22"/>
    <mergeCell ref="J22:R22"/>
    <mergeCell ref="A23:F23"/>
    <mergeCell ref="G23:N23"/>
    <mergeCell ref="O23:S23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workbookViewId="0">
      <selection activeCell="N5" sqref="N5:O5"/>
    </sheetView>
  </sheetViews>
  <sheetFormatPr defaultRowHeight="14.4" x14ac:dyDescent="0.3"/>
  <cols>
    <col min="1" max="1" width="25.44140625" customWidth="1"/>
    <col min="2" max="2" width="11.77734375" customWidth="1"/>
    <col min="3" max="3" width="11.5546875" customWidth="1"/>
    <col min="4" max="4" width="10.5546875" customWidth="1"/>
    <col min="5" max="6" width="10.21875" customWidth="1"/>
    <col min="7" max="7" width="9.77734375" customWidth="1"/>
    <col min="10" max="10" width="10" customWidth="1"/>
    <col min="11" max="11" width="9.77734375" customWidth="1"/>
  </cols>
  <sheetData>
    <row r="1" spans="1:18" ht="15.75" customHeight="1" thickBot="1" x14ac:dyDescent="0.35">
      <c r="B1" s="71" t="s">
        <v>47</v>
      </c>
      <c r="C1" s="64" t="s">
        <v>46</v>
      </c>
      <c r="D1">
        <f>B2-2000</f>
        <v>-1860</v>
      </c>
    </row>
    <row r="2" spans="1:18" ht="15.75" customHeight="1" thickBot="1" x14ac:dyDescent="0.4">
      <c r="A2" s="1" t="s">
        <v>0</v>
      </c>
      <c r="B2" s="68">
        <v>140</v>
      </c>
      <c r="C2" s="65">
        <v>2918</v>
      </c>
      <c r="D2" s="136" t="s">
        <v>1</v>
      </c>
      <c r="E2" s="136"/>
      <c r="F2" s="136"/>
      <c r="G2" s="136"/>
      <c r="H2" s="136"/>
      <c r="I2" s="136"/>
      <c r="J2" s="136"/>
      <c r="K2" s="136"/>
      <c r="L2" s="136"/>
      <c r="M2" s="137"/>
    </row>
    <row r="3" spans="1:18" ht="20.25" customHeight="1" x14ac:dyDescent="0.35">
      <c r="A3" s="1" t="s">
        <v>2</v>
      </c>
      <c r="B3" s="69"/>
      <c r="C3" s="66">
        <v>8020</v>
      </c>
      <c r="D3" s="134" t="s">
        <v>74</v>
      </c>
      <c r="E3" s="145"/>
      <c r="F3" s="146" t="s">
        <v>75</v>
      </c>
      <c r="G3" s="135"/>
      <c r="H3" s="138" t="s">
        <v>3</v>
      </c>
      <c r="I3" s="139"/>
      <c r="J3" s="2" t="s">
        <v>4</v>
      </c>
      <c r="K3" s="3"/>
      <c r="L3" s="138" t="s">
        <v>66</v>
      </c>
      <c r="M3" s="139"/>
      <c r="N3" t="s">
        <v>53</v>
      </c>
      <c r="O3">
        <f>'20'!C2+'21'!C2+'22'!C2+'23'!C2</f>
        <v>10767</v>
      </c>
    </row>
    <row r="4" spans="1:18" ht="15.75" customHeight="1" x14ac:dyDescent="0.35">
      <c r="A4" s="1" t="s">
        <v>5</v>
      </c>
      <c r="B4" s="69"/>
      <c r="C4" s="66"/>
      <c r="D4" s="4" t="s">
        <v>12</v>
      </c>
      <c r="E4" s="5" t="s">
        <v>76</v>
      </c>
      <c r="F4" s="6" t="s">
        <v>77</v>
      </c>
      <c r="G4" s="7" t="s">
        <v>78</v>
      </c>
      <c r="H4" s="4" t="s">
        <v>7</v>
      </c>
      <c r="I4" s="7" t="s">
        <v>8</v>
      </c>
      <c r="J4" s="8" t="s">
        <v>9</v>
      </c>
      <c r="K4" s="9" t="s">
        <v>10</v>
      </c>
      <c r="L4" s="4" t="s">
        <v>11</v>
      </c>
      <c r="M4" s="7" t="s">
        <v>12</v>
      </c>
      <c r="N4" s="79" t="s">
        <v>54</v>
      </c>
      <c r="O4">
        <f>B2+'22'!B2+'21'!B2+'20'!B2</f>
        <v>140</v>
      </c>
    </row>
    <row r="5" spans="1:18" ht="15.75" customHeight="1" x14ac:dyDescent="0.35">
      <c r="A5" s="1" t="s">
        <v>13</v>
      </c>
      <c r="B5" s="69"/>
      <c r="C5" s="66"/>
      <c r="D5" s="10">
        <v>38425</v>
      </c>
      <c r="E5" s="11">
        <v>112054</v>
      </c>
      <c r="F5" s="12"/>
      <c r="G5" s="13"/>
      <c r="H5" s="10">
        <v>291796</v>
      </c>
      <c r="I5" s="13">
        <v>65429</v>
      </c>
      <c r="J5" s="14">
        <v>8319.7999999999993</v>
      </c>
      <c r="K5" s="15">
        <v>130357</v>
      </c>
      <c r="L5" s="10">
        <v>1192</v>
      </c>
      <c r="M5" s="16">
        <v>2143154</v>
      </c>
      <c r="N5" s="142">
        <v>8</v>
      </c>
      <c r="O5" s="142"/>
      <c r="P5" s="72"/>
    </row>
    <row r="6" spans="1:18" ht="15.75" customHeight="1" x14ac:dyDescent="0.35">
      <c r="A6" s="1" t="s">
        <v>14</v>
      </c>
      <c r="B6" s="69"/>
      <c r="C6" s="66"/>
      <c r="D6" s="10">
        <f>'23'!D5</f>
        <v>38281</v>
      </c>
      <c r="E6" s="11">
        <f>'23'!E5</f>
        <v>111535</v>
      </c>
      <c r="F6" s="12">
        <f>'23'!F5</f>
        <v>0</v>
      </c>
      <c r="G6" s="13">
        <f>'23'!G5</f>
        <v>0</v>
      </c>
      <c r="H6" s="10">
        <f>'23'!H5</f>
        <v>291491</v>
      </c>
      <c r="I6" s="13">
        <f>'23'!I5</f>
        <v>65408</v>
      </c>
      <c r="J6" s="14">
        <f>'23'!J5</f>
        <v>8312.9</v>
      </c>
      <c r="K6" s="15">
        <f>'23'!K5</f>
        <v>130247</v>
      </c>
      <c r="L6" s="10">
        <f>'23'!L5</f>
        <v>1192</v>
      </c>
      <c r="M6" s="16">
        <f>'23'!M5</f>
        <v>2143154</v>
      </c>
      <c r="N6" s="143" t="s">
        <v>15</v>
      </c>
      <c r="O6" s="144"/>
      <c r="Q6">
        <v>10981</v>
      </c>
    </row>
    <row r="7" spans="1:18" ht="15.75" customHeight="1" x14ac:dyDescent="0.35">
      <c r="A7" s="1" t="s">
        <v>16</v>
      </c>
      <c r="B7" s="73">
        <f>B2-B4</f>
        <v>140</v>
      </c>
      <c r="C7" s="74">
        <f>C2-C4</f>
        <v>2918</v>
      </c>
      <c r="D7" s="4">
        <f t="shared" ref="D7:M7" si="0">D5-D6</f>
        <v>144</v>
      </c>
      <c r="E7" s="75">
        <f t="shared" si="0"/>
        <v>519</v>
      </c>
      <c r="F7" s="6">
        <f t="shared" si="0"/>
        <v>0</v>
      </c>
      <c r="G7" s="6">
        <f t="shared" si="0"/>
        <v>0</v>
      </c>
      <c r="H7" s="6">
        <f t="shared" si="0"/>
        <v>305</v>
      </c>
      <c r="I7" s="6">
        <f t="shared" si="0"/>
        <v>21</v>
      </c>
      <c r="J7" s="6">
        <f t="shared" si="0"/>
        <v>6.8999999999996362</v>
      </c>
      <c r="K7" s="6">
        <f t="shared" si="0"/>
        <v>110</v>
      </c>
      <c r="L7" s="6">
        <f t="shared" si="0"/>
        <v>0</v>
      </c>
      <c r="M7" s="7">
        <f t="shared" si="0"/>
        <v>0</v>
      </c>
      <c r="N7" s="140" t="s">
        <v>17</v>
      </c>
      <c r="O7" s="141"/>
      <c r="Q7">
        <f>10600+502</f>
        <v>11102</v>
      </c>
    </row>
    <row r="8" spans="1:18" ht="15.75" customHeight="1" x14ac:dyDescent="0.35">
      <c r="A8" s="1" t="s">
        <v>18</v>
      </c>
      <c r="B8" s="69">
        <f>B3-B5</f>
        <v>0</v>
      </c>
      <c r="C8" s="66">
        <f>C3-C5</f>
        <v>8020</v>
      </c>
      <c r="D8" s="4">
        <f>D7+E7</f>
        <v>663</v>
      </c>
      <c r="E8" s="76" t="s">
        <v>52</v>
      </c>
      <c r="F8" s="6"/>
      <c r="G8" s="6"/>
      <c r="H8" s="6">
        <f>C28</f>
        <v>0</v>
      </c>
      <c r="I8" s="6"/>
      <c r="J8" s="6"/>
      <c r="K8" s="6"/>
      <c r="L8" s="6"/>
      <c r="M8" s="7">
        <f>E28</f>
        <v>0</v>
      </c>
      <c r="N8" s="140" t="s">
        <v>19</v>
      </c>
      <c r="O8" s="141"/>
      <c r="Q8">
        <f>Q7-Q6</f>
        <v>121</v>
      </c>
    </row>
    <row r="9" spans="1:18" ht="15.75" customHeight="1" x14ac:dyDescent="0.35">
      <c r="A9" s="17" t="s">
        <v>20</v>
      </c>
      <c r="B9" s="69"/>
      <c r="C9" s="66"/>
      <c r="D9" s="18">
        <f>C9+B9</f>
        <v>0</v>
      </c>
      <c r="E9" s="76"/>
      <c r="F9" s="19"/>
      <c r="G9" s="19"/>
      <c r="H9" s="19">
        <f>I28+P28</f>
        <v>0</v>
      </c>
      <c r="I9" s="19"/>
      <c r="J9" s="19"/>
      <c r="K9" s="19"/>
      <c r="L9" s="19"/>
      <c r="M9" s="20">
        <f>K28+R28</f>
        <v>0</v>
      </c>
      <c r="N9" s="150" t="s">
        <v>21</v>
      </c>
      <c r="O9" s="151"/>
    </row>
    <row r="10" spans="1:18" ht="15.75" customHeight="1" thickBot="1" x14ac:dyDescent="0.4">
      <c r="A10" s="21" t="s">
        <v>22</v>
      </c>
      <c r="B10" s="69">
        <v>2</v>
      </c>
      <c r="C10" s="66">
        <v>80</v>
      </c>
      <c r="D10" s="78">
        <f>B28-D8</f>
        <v>-663</v>
      </c>
      <c r="E10" s="77"/>
      <c r="F10" s="22"/>
      <c r="G10" s="22"/>
      <c r="H10" s="78">
        <f>(H9+H8)-H7</f>
        <v>-305</v>
      </c>
      <c r="I10" s="22"/>
      <c r="J10" s="22"/>
      <c r="K10" s="22"/>
      <c r="L10" s="22"/>
      <c r="M10" s="22">
        <f>(M9+M8)-M7</f>
        <v>0</v>
      </c>
      <c r="N10" s="152" t="s">
        <v>23</v>
      </c>
      <c r="O10" s="152"/>
      <c r="Q10">
        <f>7000+600+900+650</f>
        <v>9150</v>
      </c>
    </row>
    <row r="11" spans="1:18" ht="15.75" customHeight="1" thickBot="1" x14ac:dyDescent="0.4">
      <c r="A11" s="23" t="s">
        <v>24</v>
      </c>
      <c r="B11" s="70">
        <f>B7+B8</f>
        <v>140</v>
      </c>
      <c r="C11" s="67">
        <f>C7+C8</f>
        <v>10938</v>
      </c>
      <c r="D11" s="24">
        <f>C10+B10</f>
        <v>82</v>
      </c>
      <c r="E11" s="25"/>
      <c r="F11" s="25"/>
      <c r="G11" s="25"/>
      <c r="H11" s="25"/>
      <c r="I11" s="25"/>
      <c r="J11" s="25"/>
      <c r="K11" s="25"/>
      <c r="L11" s="25"/>
      <c r="M11" s="26">
        <f>B22</f>
        <v>0</v>
      </c>
      <c r="N11" s="142" t="s">
        <v>25</v>
      </c>
      <c r="O11" s="142"/>
    </row>
    <row r="12" spans="1:18" ht="15.75" customHeight="1" thickBot="1" x14ac:dyDescent="0.4">
      <c r="A12" s="27" t="s">
        <v>48</v>
      </c>
      <c r="B12" s="147">
        <f>B7+C7</f>
        <v>3058</v>
      </c>
      <c r="C12" s="147"/>
      <c r="D12" s="148">
        <f>B12+B13</f>
        <v>11078</v>
      </c>
      <c r="E12" s="148"/>
      <c r="I12">
        <f>D12-M11-B6</f>
        <v>11078</v>
      </c>
    </row>
    <row r="13" spans="1:18" ht="15.75" customHeight="1" thickBot="1" x14ac:dyDescent="0.4">
      <c r="A13" s="27" t="s">
        <v>49</v>
      </c>
      <c r="B13" s="147">
        <f>B8+C8</f>
        <v>8020</v>
      </c>
      <c r="C13" s="147"/>
      <c r="D13" s="149"/>
      <c r="E13" s="149"/>
    </row>
    <row r="14" spans="1:18" ht="15.75" customHeight="1" thickBot="1" x14ac:dyDescent="0.35">
      <c r="A14" s="29">
        <v>43647</v>
      </c>
      <c r="B14" s="129" t="s">
        <v>26</v>
      </c>
      <c r="C14" s="130"/>
      <c r="D14" s="130"/>
      <c r="E14" s="130"/>
      <c r="F14" s="130"/>
      <c r="G14" s="130"/>
      <c r="H14" s="130"/>
      <c r="I14" s="130"/>
      <c r="J14" s="130"/>
      <c r="K14" s="130"/>
      <c r="L14" s="130"/>
      <c r="M14" s="130"/>
      <c r="N14" s="130"/>
      <c r="O14" s="130"/>
      <c r="P14" s="130"/>
      <c r="Q14" s="131"/>
      <c r="R14" s="30"/>
    </row>
    <row r="15" spans="1:18" ht="15.75" customHeight="1" x14ac:dyDescent="0.3">
      <c r="A15" s="132" t="s">
        <v>27</v>
      </c>
      <c r="B15" s="134" t="s">
        <v>28</v>
      </c>
      <c r="C15" s="135"/>
      <c r="D15" s="134" t="s">
        <v>29</v>
      </c>
      <c r="E15" s="135"/>
      <c r="F15" s="134" t="s">
        <v>30</v>
      </c>
      <c r="G15" s="135"/>
      <c r="H15" s="134" t="s">
        <v>31</v>
      </c>
      <c r="I15" s="135"/>
      <c r="J15" s="134" t="s">
        <v>32</v>
      </c>
      <c r="K15" s="135"/>
      <c r="L15" s="134" t="s">
        <v>33</v>
      </c>
      <c r="M15" s="135"/>
      <c r="N15" s="134" t="s">
        <v>34</v>
      </c>
      <c r="O15" s="135"/>
      <c r="P15" s="134" t="s">
        <v>35</v>
      </c>
      <c r="Q15" s="135"/>
      <c r="R15" s="2" t="s">
        <v>36</v>
      </c>
    </row>
    <row r="16" spans="1:18" ht="15.75" customHeight="1" thickBot="1" x14ac:dyDescent="0.35">
      <c r="A16" s="133"/>
      <c r="B16" s="31" t="s">
        <v>0</v>
      </c>
      <c r="C16" s="32" t="s">
        <v>37</v>
      </c>
      <c r="D16" s="31" t="s">
        <v>0</v>
      </c>
      <c r="E16" s="32" t="s">
        <v>37</v>
      </c>
      <c r="F16" s="31" t="s">
        <v>0</v>
      </c>
      <c r="G16" s="32" t="s">
        <v>37</v>
      </c>
      <c r="H16" s="31" t="s">
        <v>38</v>
      </c>
      <c r="I16" s="32" t="s">
        <v>37</v>
      </c>
      <c r="J16" s="31" t="s">
        <v>38</v>
      </c>
      <c r="K16" s="32" t="s">
        <v>37</v>
      </c>
      <c r="L16" s="31" t="s">
        <v>38</v>
      </c>
      <c r="M16" s="32" t="s">
        <v>37</v>
      </c>
      <c r="N16" s="31" t="s">
        <v>38</v>
      </c>
      <c r="O16" s="32" t="s">
        <v>37</v>
      </c>
      <c r="P16" s="31" t="s">
        <v>38</v>
      </c>
      <c r="Q16" s="32" t="s">
        <v>37</v>
      </c>
      <c r="R16" s="33"/>
    </row>
    <row r="17" spans="1:20" ht="15.75" customHeight="1" x14ac:dyDescent="0.3">
      <c r="A17" s="9" t="s">
        <v>39</v>
      </c>
      <c r="B17" s="34"/>
      <c r="C17" s="35"/>
      <c r="D17" s="34"/>
      <c r="E17" s="35"/>
      <c r="F17" s="34"/>
      <c r="G17" s="35"/>
      <c r="H17" s="34"/>
      <c r="I17" s="35"/>
      <c r="J17" s="34"/>
      <c r="K17" s="35"/>
      <c r="L17" s="34"/>
      <c r="M17" s="35"/>
      <c r="N17" s="34"/>
      <c r="O17" s="35"/>
      <c r="P17" s="34"/>
      <c r="Q17" s="35"/>
      <c r="R17" s="36"/>
    </row>
    <row r="18" spans="1:20" ht="15.75" customHeight="1" x14ac:dyDescent="0.3">
      <c r="A18" s="9" t="s">
        <v>40</v>
      </c>
      <c r="B18" s="4"/>
      <c r="C18" s="7"/>
      <c r="D18" s="4"/>
      <c r="E18" s="7"/>
      <c r="F18" s="4"/>
      <c r="G18" s="7"/>
      <c r="H18" s="4"/>
      <c r="I18" s="7"/>
      <c r="J18" s="4"/>
      <c r="K18" s="7"/>
      <c r="L18" s="4"/>
      <c r="M18" s="7"/>
      <c r="N18" s="4"/>
      <c r="O18" s="7"/>
      <c r="P18" s="4"/>
      <c r="Q18" s="7"/>
      <c r="R18" s="8"/>
    </row>
    <row r="19" spans="1:20" ht="15.75" customHeight="1" x14ac:dyDescent="0.3">
      <c r="A19" s="9" t="s">
        <v>41</v>
      </c>
      <c r="B19" s="4"/>
      <c r="C19" s="7"/>
      <c r="D19" s="4"/>
      <c r="E19" s="7"/>
      <c r="F19" s="4"/>
      <c r="G19" s="7"/>
      <c r="H19" s="4"/>
      <c r="I19" s="7"/>
      <c r="J19" s="4"/>
      <c r="K19" s="7"/>
      <c r="L19" s="4"/>
      <c r="M19" s="7"/>
      <c r="N19" s="4"/>
      <c r="O19" s="7"/>
      <c r="P19" s="4"/>
      <c r="Q19" s="7"/>
      <c r="R19" s="8"/>
    </row>
    <row r="20" spans="1:20" ht="15.75" customHeight="1" x14ac:dyDescent="0.3">
      <c r="A20" s="9"/>
      <c r="B20" s="4"/>
      <c r="C20" s="7"/>
      <c r="D20" s="4"/>
      <c r="E20" s="7"/>
      <c r="F20" s="4"/>
      <c r="G20" s="7"/>
      <c r="H20" s="4"/>
      <c r="I20" s="7"/>
      <c r="J20" s="4"/>
      <c r="K20" s="7"/>
      <c r="L20" s="4"/>
      <c r="M20" s="7"/>
      <c r="N20" s="4"/>
      <c r="O20" s="7"/>
      <c r="P20" s="4"/>
      <c r="Q20" s="7"/>
      <c r="R20" s="8"/>
    </row>
    <row r="21" spans="1:20" ht="15.75" customHeight="1" thickBot="1" x14ac:dyDescent="0.35">
      <c r="A21" s="37" t="s">
        <v>24</v>
      </c>
      <c r="B21" s="18">
        <f>SUM(B17:B20)</f>
        <v>0</v>
      </c>
      <c r="C21" s="18">
        <f t="shared" ref="C21:R21" si="1">SUM(C17:C20)</f>
        <v>0</v>
      </c>
      <c r="D21" s="18">
        <f t="shared" si="1"/>
        <v>0</v>
      </c>
      <c r="E21" s="18">
        <f t="shared" si="1"/>
        <v>0</v>
      </c>
      <c r="F21" s="18">
        <f t="shared" si="1"/>
        <v>0</v>
      </c>
      <c r="G21" s="18">
        <f t="shared" si="1"/>
        <v>0</v>
      </c>
      <c r="H21" s="18">
        <f t="shared" si="1"/>
        <v>0</v>
      </c>
      <c r="I21" s="18">
        <f t="shared" si="1"/>
        <v>0</v>
      </c>
      <c r="J21" s="18">
        <f t="shared" si="1"/>
        <v>0</v>
      </c>
      <c r="K21" s="18">
        <f t="shared" si="1"/>
        <v>0</v>
      </c>
      <c r="L21" s="18">
        <f t="shared" si="1"/>
        <v>0</v>
      </c>
      <c r="M21" s="18">
        <f t="shared" si="1"/>
        <v>0</v>
      </c>
      <c r="N21" s="18">
        <f t="shared" si="1"/>
        <v>0</v>
      </c>
      <c r="O21" s="18">
        <f t="shared" si="1"/>
        <v>0</v>
      </c>
      <c r="P21" s="18">
        <f t="shared" si="1"/>
        <v>0</v>
      </c>
      <c r="Q21" s="18">
        <f t="shared" si="1"/>
        <v>0</v>
      </c>
      <c r="R21" s="18">
        <f t="shared" si="1"/>
        <v>0</v>
      </c>
    </row>
    <row r="22" spans="1:20" ht="15.75" customHeight="1" thickBot="1" x14ac:dyDescent="0.35">
      <c r="A22" s="38" t="s">
        <v>42</v>
      </c>
      <c r="B22" s="121">
        <f>SUM(B21+D21+F21+H21+J21+L21+N21+P21)+R21</f>
        <v>0</v>
      </c>
      <c r="C22" s="122"/>
      <c r="D22" s="122"/>
      <c r="E22" s="122"/>
      <c r="F22" s="122"/>
      <c r="G22" s="122"/>
      <c r="H22" s="122"/>
      <c r="I22" s="39" t="s">
        <v>43</v>
      </c>
      <c r="J22" s="122">
        <f>C21+E21+G21+I21+K21+M21+O21+Q21</f>
        <v>0</v>
      </c>
      <c r="K22" s="122"/>
      <c r="L22" s="122"/>
      <c r="M22" s="122"/>
      <c r="N22" s="122"/>
      <c r="O22" s="122"/>
      <c r="P22" s="122"/>
      <c r="Q22" s="122"/>
      <c r="R22" s="123"/>
    </row>
    <row r="23" spans="1:20" ht="15.75" customHeight="1" thickBot="1" x14ac:dyDescent="0.35">
      <c r="A23" s="124" t="s">
        <v>6</v>
      </c>
      <c r="B23" s="125"/>
      <c r="C23" s="125"/>
      <c r="D23" s="125"/>
      <c r="E23" s="125"/>
      <c r="F23" s="126"/>
      <c r="G23" s="127" t="s">
        <v>44</v>
      </c>
      <c r="H23" s="128"/>
      <c r="I23" s="128"/>
      <c r="J23" s="128"/>
      <c r="K23" s="128"/>
      <c r="L23" s="128"/>
      <c r="M23" s="128"/>
      <c r="N23" s="128"/>
      <c r="O23" s="121" t="s">
        <v>45</v>
      </c>
      <c r="P23" s="122"/>
      <c r="Q23" s="122"/>
      <c r="R23" s="122"/>
      <c r="S23" s="123"/>
      <c r="T23" s="28"/>
    </row>
    <row r="24" spans="1:20" ht="15.75" customHeight="1" thickBot="1" x14ac:dyDescent="0.35">
      <c r="A24" s="40" t="s">
        <v>27</v>
      </c>
      <c r="B24" s="41" t="s">
        <v>29</v>
      </c>
      <c r="C24" s="42" t="s">
        <v>30</v>
      </c>
      <c r="D24" s="42" t="s">
        <v>31</v>
      </c>
      <c r="E24" s="42" t="s">
        <v>32</v>
      </c>
      <c r="F24" s="43" t="s">
        <v>33</v>
      </c>
      <c r="G24" s="40"/>
      <c r="H24" s="41" t="s">
        <v>29</v>
      </c>
      <c r="I24" s="42" t="s">
        <v>30</v>
      </c>
      <c r="J24" s="42" t="s">
        <v>31</v>
      </c>
      <c r="K24" s="42" t="s">
        <v>32</v>
      </c>
      <c r="L24" s="44" t="s">
        <v>33</v>
      </c>
      <c r="M24" s="45" t="s">
        <v>35</v>
      </c>
      <c r="N24" s="46" t="s">
        <v>34</v>
      </c>
      <c r="O24" s="47" t="s">
        <v>29</v>
      </c>
      <c r="P24" s="48" t="s">
        <v>30</v>
      </c>
      <c r="Q24" s="49" t="s">
        <v>31</v>
      </c>
      <c r="R24" s="49" t="s">
        <v>32</v>
      </c>
      <c r="S24" s="50" t="s">
        <v>33</v>
      </c>
    </row>
    <row r="25" spans="1:20" ht="15.75" customHeight="1" x14ac:dyDescent="0.3">
      <c r="A25" s="8" t="s">
        <v>39</v>
      </c>
      <c r="B25" s="51"/>
      <c r="C25" s="52"/>
      <c r="D25" s="52"/>
      <c r="E25" s="52"/>
      <c r="F25" s="35"/>
      <c r="G25" s="8" t="s">
        <v>39</v>
      </c>
      <c r="H25" s="51"/>
      <c r="I25" s="52"/>
      <c r="J25" s="52"/>
      <c r="K25" s="52"/>
      <c r="L25" s="53"/>
      <c r="M25" s="52"/>
      <c r="N25" s="53"/>
      <c r="O25" s="36"/>
      <c r="P25" s="51"/>
      <c r="Q25" s="52"/>
      <c r="R25" s="52"/>
      <c r="S25" s="35"/>
    </row>
    <row r="26" spans="1:20" ht="15.75" customHeight="1" x14ac:dyDescent="0.3">
      <c r="A26" s="8" t="s">
        <v>40</v>
      </c>
      <c r="B26" s="5"/>
      <c r="C26" s="6"/>
      <c r="D26" s="6"/>
      <c r="E26" s="6"/>
      <c r="F26" s="7"/>
      <c r="G26" s="8" t="s">
        <v>40</v>
      </c>
      <c r="H26" s="5"/>
      <c r="I26" s="6"/>
      <c r="J26" s="6"/>
      <c r="K26" s="6"/>
      <c r="L26" s="54"/>
      <c r="M26" s="6"/>
      <c r="N26" s="54"/>
      <c r="O26" s="8"/>
      <c r="P26" s="5"/>
      <c r="Q26" s="6"/>
      <c r="R26" s="6"/>
      <c r="S26" s="7"/>
    </row>
    <row r="27" spans="1:20" ht="15.75" customHeight="1" thickBot="1" x14ac:dyDescent="0.35">
      <c r="A27" s="33" t="s">
        <v>41</v>
      </c>
      <c r="B27" s="55"/>
      <c r="C27" s="19"/>
      <c r="D27" s="19"/>
      <c r="E27" s="19"/>
      <c r="F27" s="20"/>
      <c r="G27" s="56" t="s">
        <v>41</v>
      </c>
      <c r="H27" s="55"/>
      <c r="I27" s="19"/>
      <c r="J27" s="19"/>
      <c r="K27" s="19"/>
      <c r="L27" s="57"/>
      <c r="M27" s="19"/>
      <c r="N27" s="57"/>
      <c r="O27" s="56"/>
      <c r="P27" s="55"/>
      <c r="Q27" s="19"/>
      <c r="R27" s="19"/>
      <c r="S27" s="20"/>
    </row>
    <row r="28" spans="1:20" ht="15.75" customHeight="1" thickBot="1" x14ac:dyDescent="0.35">
      <c r="A28" s="58" t="s">
        <v>24</v>
      </c>
      <c r="B28" s="59">
        <f>SUM(B25:B27)</f>
        <v>0</v>
      </c>
      <c r="C28" s="59">
        <f>SUM(C25:C27)</f>
        <v>0</v>
      </c>
      <c r="D28" s="59">
        <f>SUM(D25:D27)</f>
        <v>0</v>
      </c>
      <c r="E28" s="59">
        <f>SUM(E25:E27)</f>
        <v>0</v>
      </c>
      <c r="F28" s="59">
        <f>SUM(F25:F27)</f>
        <v>0</v>
      </c>
      <c r="G28" s="60"/>
      <c r="H28" s="60">
        <f>SUM(H25:H27)</f>
        <v>0</v>
      </c>
      <c r="I28" s="60">
        <f t="shared" ref="I28:S28" si="2">SUM(I25:I27)</f>
        <v>0</v>
      </c>
      <c r="J28" s="60">
        <f t="shared" si="2"/>
        <v>0</v>
      </c>
      <c r="K28" s="60">
        <f t="shared" si="2"/>
        <v>0</v>
      </c>
      <c r="L28" s="60">
        <f t="shared" si="2"/>
        <v>0</v>
      </c>
      <c r="M28" s="60">
        <f t="shared" si="2"/>
        <v>0</v>
      </c>
      <c r="N28" s="60">
        <f t="shared" si="2"/>
        <v>0</v>
      </c>
      <c r="O28" s="60">
        <f t="shared" si="2"/>
        <v>0</v>
      </c>
      <c r="P28" s="60">
        <f t="shared" si="2"/>
        <v>0</v>
      </c>
      <c r="Q28" s="60">
        <f t="shared" si="2"/>
        <v>0</v>
      </c>
      <c r="R28" s="60">
        <f t="shared" si="2"/>
        <v>0</v>
      </c>
      <c r="S28" s="60">
        <f t="shared" si="2"/>
        <v>0</v>
      </c>
    </row>
  </sheetData>
  <mergeCells count="30">
    <mergeCell ref="B22:H22"/>
    <mergeCell ref="J22:R22"/>
    <mergeCell ref="A23:F23"/>
    <mergeCell ref="G23:N23"/>
    <mergeCell ref="O23:S23"/>
    <mergeCell ref="B14:Q14"/>
    <mergeCell ref="A15:A16"/>
    <mergeCell ref="B15:C15"/>
    <mergeCell ref="D15:E15"/>
    <mergeCell ref="F15:G15"/>
    <mergeCell ref="H15:I15"/>
    <mergeCell ref="J15:K15"/>
    <mergeCell ref="L15:M15"/>
    <mergeCell ref="N15:O15"/>
    <mergeCell ref="P15:Q15"/>
    <mergeCell ref="D2:M2"/>
    <mergeCell ref="H3:I3"/>
    <mergeCell ref="L3:M3"/>
    <mergeCell ref="N7:O7"/>
    <mergeCell ref="N5:O5"/>
    <mergeCell ref="N6:O6"/>
    <mergeCell ref="D3:E3"/>
    <mergeCell ref="F3:G3"/>
    <mergeCell ref="B12:C12"/>
    <mergeCell ref="D12:E13"/>
    <mergeCell ref="B13:C13"/>
    <mergeCell ref="N8:O8"/>
    <mergeCell ref="N9:O9"/>
    <mergeCell ref="N10:O10"/>
    <mergeCell ref="N11:O11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workbookViewId="0">
      <selection activeCell="F12" sqref="F12"/>
    </sheetView>
  </sheetViews>
  <sheetFormatPr defaultRowHeight="14.4" x14ac:dyDescent="0.3"/>
  <cols>
    <col min="1" max="1" width="25.44140625" customWidth="1"/>
    <col min="2" max="2" width="11.77734375" customWidth="1"/>
    <col min="3" max="3" width="11.5546875" customWidth="1"/>
    <col min="4" max="4" width="10.5546875" customWidth="1"/>
    <col min="5" max="6" width="10.21875" customWidth="1"/>
    <col min="7" max="7" width="9.77734375" customWidth="1"/>
    <col min="10" max="10" width="10" customWidth="1"/>
    <col min="11" max="11" width="9.77734375" customWidth="1"/>
  </cols>
  <sheetData>
    <row r="1" spans="1:18" ht="15.75" customHeight="1" thickBot="1" x14ac:dyDescent="0.35">
      <c r="B1" s="71" t="s">
        <v>47</v>
      </c>
      <c r="C1" s="64" t="s">
        <v>46</v>
      </c>
      <c r="D1">
        <f>C2-3433</f>
        <v>-1289</v>
      </c>
    </row>
    <row r="2" spans="1:18" ht="15.75" customHeight="1" thickBot="1" x14ac:dyDescent="0.4">
      <c r="A2" s="1" t="s">
        <v>0</v>
      </c>
      <c r="B2" s="68">
        <v>179</v>
      </c>
      <c r="C2" s="65">
        <v>2144</v>
      </c>
      <c r="D2" s="136" t="s">
        <v>1</v>
      </c>
      <c r="E2" s="136"/>
      <c r="F2" s="136"/>
      <c r="G2" s="136"/>
      <c r="H2" s="136"/>
      <c r="I2" s="136"/>
      <c r="J2" s="136"/>
      <c r="K2" s="136"/>
      <c r="L2" s="136"/>
      <c r="M2" s="137"/>
    </row>
    <row r="3" spans="1:18" ht="20.25" customHeight="1" x14ac:dyDescent="0.35">
      <c r="A3" s="1" t="s">
        <v>2</v>
      </c>
      <c r="B3" s="69">
        <v>215</v>
      </c>
      <c r="C3" s="66">
        <v>5446</v>
      </c>
      <c r="D3" s="134" t="s">
        <v>74</v>
      </c>
      <c r="E3" s="145"/>
      <c r="F3" s="146" t="s">
        <v>75</v>
      </c>
      <c r="G3" s="135"/>
      <c r="H3" s="138" t="s">
        <v>3</v>
      </c>
      <c r="I3" s="139"/>
      <c r="J3" s="2" t="s">
        <v>4</v>
      </c>
      <c r="K3" s="3"/>
      <c r="L3" s="138" t="s">
        <v>66</v>
      </c>
      <c r="M3" s="139"/>
      <c r="N3" t="s">
        <v>53</v>
      </c>
      <c r="O3">
        <f>'20'!C2+'21'!C2+'22'!C2+'23'!C2</f>
        <v>10767</v>
      </c>
    </row>
    <row r="4" spans="1:18" ht="15.75" customHeight="1" x14ac:dyDescent="0.35">
      <c r="A4" s="1" t="s">
        <v>5</v>
      </c>
      <c r="B4" s="69"/>
      <c r="C4" s="66"/>
      <c r="D4" s="4" t="s">
        <v>12</v>
      </c>
      <c r="E4" s="5" t="s">
        <v>76</v>
      </c>
      <c r="F4" s="6" t="s">
        <v>77</v>
      </c>
      <c r="G4" s="7" t="s">
        <v>78</v>
      </c>
      <c r="H4" s="4" t="s">
        <v>7</v>
      </c>
      <c r="I4" s="7" t="s">
        <v>8</v>
      </c>
      <c r="J4" s="8" t="s">
        <v>9</v>
      </c>
      <c r="K4" s="9" t="s">
        <v>10</v>
      </c>
      <c r="L4" s="4" t="s">
        <v>11</v>
      </c>
      <c r="M4" s="7" t="s">
        <v>12</v>
      </c>
      <c r="N4" s="79" t="s">
        <v>54</v>
      </c>
      <c r="O4">
        <f>B2+'22'!B2+'21'!B2+'20'!B2</f>
        <v>179</v>
      </c>
    </row>
    <row r="5" spans="1:18" ht="15.75" customHeight="1" x14ac:dyDescent="0.35">
      <c r="A5" s="1" t="s">
        <v>13</v>
      </c>
      <c r="B5" s="69"/>
      <c r="C5" s="66"/>
      <c r="D5" s="10">
        <v>38707</v>
      </c>
      <c r="E5" s="11">
        <v>112273</v>
      </c>
      <c r="F5" s="12"/>
      <c r="G5" s="13"/>
      <c r="H5" s="10">
        <v>291829</v>
      </c>
      <c r="I5" s="13">
        <v>65447</v>
      </c>
      <c r="J5" s="14">
        <v>8324.9</v>
      </c>
      <c r="K5" s="15">
        <v>130437</v>
      </c>
      <c r="L5" s="10">
        <v>1192</v>
      </c>
      <c r="M5" s="16">
        <v>2143154</v>
      </c>
      <c r="N5" s="142">
        <v>8</v>
      </c>
      <c r="O5" s="142"/>
      <c r="P5" s="72"/>
    </row>
    <row r="6" spans="1:18" ht="15.75" customHeight="1" x14ac:dyDescent="0.35">
      <c r="A6" s="1" t="s">
        <v>14</v>
      </c>
      <c r="B6" s="69"/>
      <c r="C6" s="66"/>
      <c r="D6" s="10">
        <f>'24'!D5</f>
        <v>38425</v>
      </c>
      <c r="E6" s="11">
        <f>'24'!E5</f>
        <v>112054</v>
      </c>
      <c r="F6" s="12">
        <f>'24'!F5</f>
        <v>0</v>
      </c>
      <c r="G6" s="13">
        <f>'24'!G5</f>
        <v>0</v>
      </c>
      <c r="H6" s="10">
        <f>'24'!H5</f>
        <v>291796</v>
      </c>
      <c r="I6" s="13">
        <f>'24'!I5</f>
        <v>65429</v>
      </c>
      <c r="J6" s="14">
        <f>'24'!J5</f>
        <v>8319.7999999999993</v>
      </c>
      <c r="K6" s="15">
        <f>'24'!K5</f>
        <v>130357</v>
      </c>
      <c r="L6" s="10">
        <f>'24'!L5</f>
        <v>1192</v>
      </c>
      <c r="M6" s="16">
        <f>'24'!M5</f>
        <v>2143154</v>
      </c>
      <c r="N6" s="143" t="s">
        <v>15</v>
      </c>
      <c r="O6" s="144"/>
      <c r="Q6">
        <v>10981</v>
      </c>
    </row>
    <row r="7" spans="1:18" ht="15.75" customHeight="1" x14ac:dyDescent="0.35">
      <c r="A7" s="1" t="s">
        <v>16</v>
      </c>
      <c r="B7" s="73">
        <f>B2-B4</f>
        <v>179</v>
      </c>
      <c r="C7" s="74">
        <f>C2-C4</f>
        <v>2144</v>
      </c>
      <c r="D7" s="4">
        <f t="shared" ref="D7:M7" si="0">D5-D6</f>
        <v>282</v>
      </c>
      <c r="E7" s="75">
        <f t="shared" si="0"/>
        <v>219</v>
      </c>
      <c r="F7" s="6">
        <f t="shared" si="0"/>
        <v>0</v>
      </c>
      <c r="G7" s="6">
        <f t="shared" si="0"/>
        <v>0</v>
      </c>
      <c r="H7" s="6">
        <f t="shared" si="0"/>
        <v>33</v>
      </c>
      <c r="I7" s="6">
        <f t="shared" si="0"/>
        <v>18</v>
      </c>
      <c r="J7" s="6">
        <f t="shared" si="0"/>
        <v>5.1000000000003638</v>
      </c>
      <c r="K7" s="6">
        <f t="shared" si="0"/>
        <v>80</v>
      </c>
      <c r="L7" s="6">
        <f t="shared" si="0"/>
        <v>0</v>
      </c>
      <c r="M7" s="7">
        <f t="shared" si="0"/>
        <v>0</v>
      </c>
      <c r="N7" s="140" t="s">
        <v>17</v>
      </c>
      <c r="O7" s="141"/>
      <c r="Q7">
        <f>10600+502</f>
        <v>11102</v>
      </c>
    </row>
    <row r="8" spans="1:18" ht="15.75" customHeight="1" x14ac:dyDescent="0.35">
      <c r="A8" s="1" t="s">
        <v>18</v>
      </c>
      <c r="B8" s="69">
        <f>B3-B5</f>
        <v>215</v>
      </c>
      <c r="C8" s="66">
        <f>C3-C5</f>
        <v>5446</v>
      </c>
      <c r="D8" s="4">
        <f>D7+E7</f>
        <v>501</v>
      </c>
      <c r="E8" s="76" t="s">
        <v>52</v>
      </c>
      <c r="F8" s="6"/>
      <c r="G8" s="6"/>
      <c r="H8" s="6">
        <f>C28</f>
        <v>0</v>
      </c>
      <c r="I8" s="6"/>
      <c r="J8" s="6"/>
      <c r="K8" s="6"/>
      <c r="L8" s="6"/>
      <c r="M8" s="7">
        <f>E28</f>
        <v>0</v>
      </c>
      <c r="N8" s="140" t="s">
        <v>19</v>
      </c>
      <c r="O8" s="141"/>
      <c r="Q8">
        <f>Q7-Q6</f>
        <v>121</v>
      </c>
    </row>
    <row r="9" spans="1:18" ht="15.75" customHeight="1" x14ac:dyDescent="0.35">
      <c r="A9" s="17" t="s">
        <v>20</v>
      </c>
      <c r="B9" s="69"/>
      <c r="C9" s="66"/>
      <c r="D9" s="18">
        <f>C9+B9</f>
        <v>0</v>
      </c>
      <c r="E9" s="76"/>
      <c r="F9" s="19"/>
      <c r="G9" s="19"/>
      <c r="H9" s="19">
        <f>I28+P28</f>
        <v>0</v>
      </c>
      <c r="I9" s="19"/>
      <c r="J9" s="19"/>
      <c r="K9" s="19"/>
      <c r="L9" s="19"/>
      <c r="M9" s="20">
        <f>K28+R28</f>
        <v>0</v>
      </c>
      <c r="N9" s="150" t="s">
        <v>21</v>
      </c>
      <c r="O9" s="151"/>
    </row>
    <row r="10" spans="1:18" ht="15.75" customHeight="1" thickBot="1" x14ac:dyDescent="0.4">
      <c r="A10" s="21" t="s">
        <v>22</v>
      </c>
      <c r="B10" s="69">
        <v>5</v>
      </c>
      <c r="C10" s="66">
        <v>77</v>
      </c>
      <c r="D10" s="78">
        <f>B28-D8</f>
        <v>-501</v>
      </c>
      <c r="E10" s="77"/>
      <c r="F10" s="22"/>
      <c r="G10" s="22"/>
      <c r="H10" s="78">
        <f>(H9+H8)-H7</f>
        <v>-33</v>
      </c>
      <c r="I10" s="22"/>
      <c r="J10" s="22"/>
      <c r="K10" s="22"/>
      <c r="L10" s="22"/>
      <c r="M10" s="22">
        <f>(M9+M8)-M7</f>
        <v>0</v>
      </c>
      <c r="N10" s="152" t="s">
        <v>23</v>
      </c>
      <c r="O10" s="152"/>
      <c r="Q10">
        <f>7000+600+900+650</f>
        <v>9150</v>
      </c>
    </row>
    <row r="11" spans="1:18" ht="15.75" customHeight="1" thickBot="1" x14ac:dyDescent="0.4">
      <c r="A11" s="23" t="s">
        <v>24</v>
      </c>
      <c r="B11" s="70">
        <f>B7+B8</f>
        <v>394</v>
      </c>
      <c r="C11" s="67">
        <f>C7+C8</f>
        <v>7590</v>
      </c>
      <c r="D11" s="24">
        <f>C10+B10</f>
        <v>82</v>
      </c>
      <c r="E11" s="25"/>
      <c r="F11" s="25"/>
      <c r="G11" s="25"/>
      <c r="H11" s="25"/>
      <c r="I11" s="25"/>
      <c r="J11" s="25"/>
      <c r="K11" s="25"/>
      <c r="L11" s="25"/>
      <c r="M11" s="26">
        <f>B22</f>
        <v>0</v>
      </c>
      <c r="N11" s="142" t="s">
        <v>25</v>
      </c>
      <c r="O11" s="142"/>
    </row>
    <row r="12" spans="1:18" ht="15.75" customHeight="1" thickBot="1" x14ac:dyDescent="0.4">
      <c r="A12" s="27" t="s">
        <v>48</v>
      </c>
      <c r="B12" s="147">
        <f>B7+C7</f>
        <v>2323</v>
      </c>
      <c r="C12" s="147"/>
      <c r="D12" s="148">
        <f>B12+B13</f>
        <v>7984</v>
      </c>
      <c r="E12" s="148"/>
      <c r="I12">
        <f>D12-M11-B6</f>
        <v>7984</v>
      </c>
    </row>
    <row r="13" spans="1:18" ht="15.75" customHeight="1" thickBot="1" x14ac:dyDescent="0.4">
      <c r="A13" s="27" t="s">
        <v>49</v>
      </c>
      <c r="B13" s="147">
        <f>B8+C8</f>
        <v>5661</v>
      </c>
      <c r="C13" s="147"/>
      <c r="D13" s="149"/>
      <c r="E13" s="149"/>
    </row>
    <row r="14" spans="1:18" ht="15.75" customHeight="1" thickBot="1" x14ac:dyDescent="0.35">
      <c r="A14" s="29">
        <v>43647</v>
      </c>
      <c r="B14" s="129" t="s">
        <v>26</v>
      </c>
      <c r="C14" s="130"/>
      <c r="D14" s="130"/>
      <c r="E14" s="130"/>
      <c r="F14" s="130"/>
      <c r="G14" s="130"/>
      <c r="H14" s="130"/>
      <c r="I14" s="130"/>
      <c r="J14" s="130"/>
      <c r="K14" s="130"/>
      <c r="L14" s="130"/>
      <c r="M14" s="130"/>
      <c r="N14" s="130"/>
      <c r="O14" s="130"/>
      <c r="P14" s="130"/>
      <c r="Q14" s="131"/>
      <c r="R14" s="30"/>
    </row>
    <row r="15" spans="1:18" ht="15.75" customHeight="1" x14ac:dyDescent="0.3">
      <c r="A15" s="132" t="s">
        <v>27</v>
      </c>
      <c r="B15" s="134" t="s">
        <v>28</v>
      </c>
      <c r="C15" s="135"/>
      <c r="D15" s="134" t="s">
        <v>29</v>
      </c>
      <c r="E15" s="135"/>
      <c r="F15" s="134" t="s">
        <v>30</v>
      </c>
      <c r="G15" s="135"/>
      <c r="H15" s="134" t="s">
        <v>31</v>
      </c>
      <c r="I15" s="135"/>
      <c r="J15" s="134" t="s">
        <v>32</v>
      </c>
      <c r="K15" s="135"/>
      <c r="L15" s="134" t="s">
        <v>33</v>
      </c>
      <c r="M15" s="135"/>
      <c r="N15" s="134" t="s">
        <v>34</v>
      </c>
      <c r="O15" s="135"/>
      <c r="P15" s="134" t="s">
        <v>35</v>
      </c>
      <c r="Q15" s="135"/>
      <c r="R15" s="2" t="s">
        <v>36</v>
      </c>
    </row>
    <row r="16" spans="1:18" ht="15.75" customHeight="1" thickBot="1" x14ac:dyDescent="0.35">
      <c r="A16" s="133"/>
      <c r="B16" s="31" t="s">
        <v>0</v>
      </c>
      <c r="C16" s="32" t="s">
        <v>37</v>
      </c>
      <c r="D16" s="31" t="s">
        <v>0</v>
      </c>
      <c r="E16" s="32" t="s">
        <v>37</v>
      </c>
      <c r="F16" s="31" t="s">
        <v>0</v>
      </c>
      <c r="G16" s="32" t="s">
        <v>37</v>
      </c>
      <c r="H16" s="31" t="s">
        <v>38</v>
      </c>
      <c r="I16" s="32" t="s">
        <v>37</v>
      </c>
      <c r="J16" s="31" t="s">
        <v>38</v>
      </c>
      <c r="K16" s="32" t="s">
        <v>37</v>
      </c>
      <c r="L16" s="31" t="s">
        <v>38</v>
      </c>
      <c r="M16" s="32" t="s">
        <v>37</v>
      </c>
      <c r="N16" s="31" t="s">
        <v>38</v>
      </c>
      <c r="O16" s="32" t="s">
        <v>37</v>
      </c>
      <c r="P16" s="31" t="s">
        <v>38</v>
      </c>
      <c r="Q16" s="32" t="s">
        <v>37</v>
      </c>
      <c r="R16" s="33"/>
    </row>
    <row r="17" spans="1:20" ht="15.75" customHeight="1" x14ac:dyDescent="0.3">
      <c r="A17" s="9" t="s">
        <v>39</v>
      </c>
      <c r="B17" s="34"/>
      <c r="C17" s="35"/>
      <c r="D17" s="34"/>
      <c r="E17" s="35"/>
      <c r="F17" s="34"/>
      <c r="G17" s="35"/>
      <c r="H17" s="34"/>
      <c r="I17" s="35"/>
      <c r="J17" s="34"/>
      <c r="K17" s="35"/>
      <c r="L17" s="34"/>
      <c r="M17" s="35"/>
      <c r="N17" s="34"/>
      <c r="O17" s="35"/>
      <c r="P17" s="34"/>
      <c r="Q17" s="35"/>
      <c r="R17" s="36"/>
    </row>
    <row r="18" spans="1:20" ht="15.75" customHeight="1" x14ac:dyDescent="0.3">
      <c r="A18" s="9" t="s">
        <v>40</v>
      </c>
      <c r="B18" s="4"/>
      <c r="C18" s="7"/>
      <c r="D18" s="4"/>
      <c r="E18" s="7"/>
      <c r="F18" s="4"/>
      <c r="G18" s="7"/>
      <c r="H18" s="4"/>
      <c r="I18" s="7"/>
      <c r="J18" s="4"/>
      <c r="K18" s="7"/>
      <c r="L18" s="4"/>
      <c r="M18" s="7"/>
      <c r="N18" s="4"/>
      <c r="O18" s="7"/>
      <c r="P18" s="4"/>
      <c r="Q18" s="7"/>
      <c r="R18" s="8"/>
    </row>
    <row r="19" spans="1:20" ht="15.75" customHeight="1" x14ac:dyDescent="0.3">
      <c r="A19" s="9" t="s">
        <v>41</v>
      </c>
      <c r="B19" s="4"/>
      <c r="C19" s="7"/>
      <c r="D19" s="4"/>
      <c r="E19" s="7"/>
      <c r="F19" s="4"/>
      <c r="G19" s="7"/>
      <c r="H19" s="4"/>
      <c r="I19" s="7"/>
      <c r="J19" s="4"/>
      <c r="K19" s="7"/>
      <c r="L19" s="4"/>
      <c r="M19" s="7"/>
      <c r="N19" s="4"/>
      <c r="O19" s="7"/>
      <c r="P19" s="4"/>
      <c r="Q19" s="7"/>
      <c r="R19" s="8"/>
    </row>
    <row r="20" spans="1:20" ht="15.75" customHeight="1" x14ac:dyDescent="0.3">
      <c r="A20" s="9"/>
      <c r="B20" s="4"/>
      <c r="C20" s="7"/>
      <c r="D20" s="4"/>
      <c r="E20" s="7"/>
      <c r="F20" s="4"/>
      <c r="G20" s="7"/>
      <c r="H20" s="4"/>
      <c r="I20" s="7"/>
      <c r="J20" s="4"/>
      <c r="K20" s="7"/>
      <c r="L20" s="4"/>
      <c r="M20" s="7"/>
      <c r="N20" s="4"/>
      <c r="O20" s="7"/>
      <c r="P20" s="4"/>
      <c r="Q20" s="7"/>
      <c r="R20" s="8"/>
    </row>
    <row r="21" spans="1:20" ht="15.75" customHeight="1" thickBot="1" x14ac:dyDescent="0.35">
      <c r="A21" s="37" t="s">
        <v>24</v>
      </c>
      <c r="B21" s="18">
        <f>SUM(B17:B20)</f>
        <v>0</v>
      </c>
      <c r="C21" s="18">
        <f t="shared" ref="C21:R21" si="1">SUM(C17:C20)</f>
        <v>0</v>
      </c>
      <c r="D21" s="18">
        <f t="shared" si="1"/>
        <v>0</v>
      </c>
      <c r="E21" s="18">
        <f t="shared" si="1"/>
        <v>0</v>
      </c>
      <c r="F21" s="18">
        <f t="shared" si="1"/>
        <v>0</v>
      </c>
      <c r="G21" s="18">
        <f t="shared" si="1"/>
        <v>0</v>
      </c>
      <c r="H21" s="18">
        <f t="shared" si="1"/>
        <v>0</v>
      </c>
      <c r="I21" s="18">
        <f t="shared" si="1"/>
        <v>0</v>
      </c>
      <c r="J21" s="18">
        <f t="shared" si="1"/>
        <v>0</v>
      </c>
      <c r="K21" s="18">
        <f t="shared" si="1"/>
        <v>0</v>
      </c>
      <c r="L21" s="18">
        <f t="shared" si="1"/>
        <v>0</v>
      </c>
      <c r="M21" s="18">
        <f t="shared" si="1"/>
        <v>0</v>
      </c>
      <c r="N21" s="18">
        <f t="shared" si="1"/>
        <v>0</v>
      </c>
      <c r="O21" s="18">
        <f t="shared" si="1"/>
        <v>0</v>
      </c>
      <c r="P21" s="18">
        <f t="shared" si="1"/>
        <v>0</v>
      </c>
      <c r="Q21" s="18">
        <f t="shared" si="1"/>
        <v>0</v>
      </c>
      <c r="R21" s="18">
        <f t="shared" si="1"/>
        <v>0</v>
      </c>
    </row>
    <row r="22" spans="1:20" ht="15.75" customHeight="1" thickBot="1" x14ac:dyDescent="0.35">
      <c r="A22" s="38" t="s">
        <v>42</v>
      </c>
      <c r="B22" s="121">
        <f>SUM(B21+D21+F21+H21+J21+L21+N21+P21)+R21</f>
        <v>0</v>
      </c>
      <c r="C22" s="122"/>
      <c r="D22" s="122"/>
      <c r="E22" s="122"/>
      <c r="F22" s="122"/>
      <c r="G22" s="122"/>
      <c r="H22" s="122"/>
      <c r="I22" s="39" t="s">
        <v>43</v>
      </c>
      <c r="J22" s="122">
        <f>C21+E21+G21+I21+K21+M21+O21+Q21</f>
        <v>0</v>
      </c>
      <c r="K22" s="122"/>
      <c r="L22" s="122"/>
      <c r="M22" s="122"/>
      <c r="N22" s="122"/>
      <c r="O22" s="122"/>
      <c r="P22" s="122"/>
      <c r="Q22" s="122"/>
      <c r="R22" s="123"/>
    </row>
    <row r="23" spans="1:20" ht="15.75" customHeight="1" thickBot="1" x14ac:dyDescent="0.35">
      <c r="A23" s="124" t="s">
        <v>6</v>
      </c>
      <c r="B23" s="125"/>
      <c r="C23" s="125"/>
      <c r="D23" s="125"/>
      <c r="E23" s="125"/>
      <c r="F23" s="126"/>
      <c r="G23" s="127" t="s">
        <v>44</v>
      </c>
      <c r="H23" s="128"/>
      <c r="I23" s="128"/>
      <c r="J23" s="128"/>
      <c r="K23" s="128"/>
      <c r="L23" s="128"/>
      <c r="M23" s="128"/>
      <c r="N23" s="128"/>
      <c r="O23" s="121" t="s">
        <v>45</v>
      </c>
      <c r="P23" s="122"/>
      <c r="Q23" s="122"/>
      <c r="R23" s="122"/>
      <c r="S23" s="123"/>
      <c r="T23" s="28"/>
    </row>
    <row r="24" spans="1:20" ht="15.75" customHeight="1" thickBot="1" x14ac:dyDescent="0.35">
      <c r="A24" s="40" t="s">
        <v>27</v>
      </c>
      <c r="B24" s="41" t="s">
        <v>29</v>
      </c>
      <c r="C24" s="42" t="s">
        <v>30</v>
      </c>
      <c r="D24" s="42" t="s">
        <v>31</v>
      </c>
      <c r="E24" s="42" t="s">
        <v>32</v>
      </c>
      <c r="F24" s="43" t="s">
        <v>33</v>
      </c>
      <c r="G24" s="40"/>
      <c r="H24" s="41" t="s">
        <v>29</v>
      </c>
      <c r="I24" s="42" t="s">
        <v>30</v>
      </c>
      <c r="J24" s="42" t="s">
        <v>31</v>
      </c>
      <c r="K24" s="42" t="s">
        <v>32</v>
      </c>
      <c r="L24" s="44" t="s">
        <v>33</v>
      </c>
      <c r="M24" s="45" t="s">
        <v>35</v>
      </c>
      <c r="N24" s="46" t="s">
        <v>34</v>
      </c>
      <c r="O24" s="47" t="s">
        <v>29</v>
      </c>
      <c r="P24" s="48" t="s">
        <v>30</v>
      </c>
      <c r="Q24" s="49" t="s">
        <v>31</v>
      </c>
      <c r="R24" s="49" t="s">
        <v>32</v>
      </c>
      <c r="S24" s="50" t="s">
        <v>33</v>
      </c>
    </row>
    <row r="25" spans="1:20" ht="15.75" customHeight="1" x14ac:dyDescent="0.3">
      <c r="A25" s="8" t="s">
        <v>39</v>
      </c>
      <c r="B25" s="51"/>
      <c r="C25" s="52"/>
      <c r="D25" s="52"/>
      <c r="E25" s="52"/>
      <c r="F25" s="35"/>
      <c r="G25" s="8" t="s">
        <v>39</v>
      </c>
      <c r="H25" s="51"/>
      <c r="I25" s="52"/>
      <c r="J25" s="52"/>
      <c r="K25" s="52"/>
      <c r="L25" s="53"/>
      <c r="M25" s="52"/>
      <c r="N25" s="53"/>
      <c r="O25" s="36"/>
      <c r="P25" s="51"/>
      <c r="Q25" s="52"/>
      <c r="R25" s="52"/>
      <c r="S25" s="35"/>
    </row>
    <row r="26" spans="1:20" ht="15.75" customHeight="1" x14ac:dyDescent="0.3">
      <c r="A26" s="8" t="s">
        <v>40</v>
      </c>
      <c r="B26" s="5"/>
      <c r="C26" s="6"/>
      <c r="D26" s="6"/>
      <c r="E26" s="6"/>
      <c r="F26" s="7"/>
      <c r="G26" s="8" t="s">
        <v>40</v>
      </c>
      <c r="H26" s="5"/>
      <c r="I26" s="6"/>
      <c r="J26" s="6"/>
      <c r="K26" s="6"/>
      <c r="L26" s="54"/>
      <c r="M26" s="6"/>
      <c r="N26" s="54"/>
      <c r="O26" s="8"/>
      <c r="P26" s="5"/>
      <c r="Q26" s="6"/>
      <c r="R26" s="6"/>
      <c r="S26" s="7"/>
    </row>
    <row r="27" spans="1:20" ht="15.75" customHeight="1" thickBot="1" x14ac:dyDescent="0.35">
      <c r="A27" s="33" t="s">
        <v>41</v>
      </c>
      <c r="B27" s="55"/>
      <c r="C27" s="19"/>
      <c r="D27" s="19"/>
      <c r="E27" s="19"/>
      <c r="F27" s="20"/>
      <c r="G27" s="56" t="s">
        <v>41</v>
      </c>
      <c r="H27" s="55"/>
      <c r="I27" s="19"/>
      <c r="J27" s="19"/>
      <c r="K27" s="19"/>
      <c r="L27" s="57"/>
      <c r="M27" s="19"/>
      <c r="N27" s="57"/>
      <c r="O27" s="56"/>
      <c r="P27" s="55"/>
      <c r="Q27" s="19"/>
      <c r="R27" s="19"/>
      <c r="S27" s="20"/>
    </row>
    <row r="28" spans="1:20" ht="15.75" customHeight="1" thickBot="1" x14ac:dyDescent="0.35">
      <c r="A28" s="58" t="s">
        <v>24</v>
      </c>
      <c r="B28" s="59">
        <f>SUM(B25:B27)</f>
        <v>0</v>
      </c>
      <c r="C28" s="59">
        <f>SUM(C25:C27)</f>
        <v>0</v>
      </c>
      <c r="D28" s="59">
        <f>SUM(D25:D27)</f>
        <v>0</v>
      </c>
      <c r="E28" s="59">
        <f>SUM(E25:E27)</f>
        <v>0</v>
      </c>
      <c r="F28" s="59">
        <f>SUM(F25:F27)</f>
        <v>0</v>
      </c>
      <c r="G28" s="60"/>
      <c r="H28" s="60">
        <f>SUM(H25:H27)</f>
        <v>0</v>
      </c>
      <c r="I28" s="60">
        <f t="shared" ref="I28:S28" si="2">SUM(I25:I27)</f>
        <v>0</v>
      </c>
      <c r="J28" s="60">
        <f t="shared" si="2"/>
        <v>0</v>
      </c>
      <c r="K28" s="60">
        <f t="shared" si="2"/>
        <v>0</v>
      </c>
      <c r="L28" s="60">
        <f t="shared" si="2"/>
        <v>0</v>
      </c>
      <c r="M28" s="60">
        <f t="shared" si="2"/>
        <v>0</v>
      </c>
      <c r="N28" s="60">
        <f t="shared" si="2"/>
        <v>0</v>
      </c>
      <c r="O28" s="60">
        <f t="shared" si="2"/>
        <v>0</v>
      </c>
      <c r="P28" s="60">
        <f t="shared" si="2"/>
        <v>0</v>
      </c>
      <c r="Q28" s="60">
        <f t="shared" si="2"/>
        <v>0</v>
      </c>
      <c r="R28" s="60">
        <f t="shared" si="2"/>
        <v>0</v>
      </c>
      <c r="S28" s="60">
        <f t="shared" si="2"/>
        <v>0</v>
      </c>
    </row>
  </sheetData>
  <mergeCells count="30">
    <mergeCell ref="B12:C12"/>
    <mergeCell ref="D12:E13"/>
    <mergeCell ref="B13:C13"/>
    <mergeCell ref="N8:O8"/>
    <mergeCell ref="N9:O9"/>
    <mergeCell ref="N10:O10"/>
    <mergeCell ref="N11:O11"/>
    <mergeCell ref="D2:M2"/>
    <mergeCell ref="H3:I3"/>
    <mergeCell ref="L3:M3"/>
    <mergeCell ref="N7:O7"/>
    <mergeCell ref="N5:O5"/>
    <mergeCell ref="N6:O6"/>
    <mergeCell ref="D3:E3"/>
    <mergeCell ref="F3:G3"/>
    <mergeCell ref="B14:Q14"/>
    <mergeCell ref="A15:A16"/>
    <mergeCell ref="B15:C15"/>
    <mergeCell ref="D15:E15"/>
    <mergeCell ref="F15:G15"/>
    <mergeCell ref="H15:I15"/>
    <mergeCell ref="J15:K15"/>
    <mergeCell ref="L15:M15"/>
    <mergeCell ref="N15:O15"/>
    <mergeCell ref="P15:Q15"/>
    <mergeCell ref="B22:H22"/>
    <mergeCell ref="J22:R22"/>
    <mergeCell ref="A23:F23"/>
    <mergeCell ref="G23:N23"/>
    <mergeCell ref="O23:S23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workbookViewId="0">
      <selection activeCell="N5" sqref="N5:O5"/>
    </sheetView>
  </sheetViews>
  <sheetFormatPr defaultRowHeight="14.4" x14ac:dyDescent="0.3"/>
  <cols>
    <col min="1" max="1" width="25.44140625" customWidth="1"/>
    <col min="2" max="2" width="11.77734375" customWidth="1"/>
    <col min="3" max="3" width="11.5546875" customWidth="1"/>
    <col min="4" max="4" width="10.5546875" customWidth="1"/>
    <col min="5" max="6" width="10.21875" customWidth="1"/>
    <col min="7" max="7" width="9.77734375" customWidth="1"/>
    <col min="10" max="10" width="10" customWidth="1"/>
    <col min="11" max="11" width="9.77734375" customWidth="1"/>
  </cols>
  <sheetData>
    <row r="1" spans="1:18" ht="15.75" customHeight="1" thickBot="1" x14ac:dyDescent="0.35">
      <c r="B1" s="71" t="s">
        <v>47</v>
      </c>
      <c r="C1" s="64" t="s">
        <v>46</v>
      </c>
      <c r="D1">
        <f>B2-2000</f>
        <v>-2000</v>
      </c>
    </row>
    <row r="2" spans="1:18" ht="15.75" customHeight="1" thickBot="1" x14ac:dyDescent="0.4">
      <c r="A2" s="1" t="s">
        <v>0</v>
      </c>
      <c r="B2" s="68"/>
      <c r="C2" s="65">
        <v>1270</v>
      </c>
      <c r="D2" s="136" t="s">
        <v>1</v>
      </c>
      <c r="E2" s="136"/>
      <c r="F2" s="136"/>
      <c r="G2" s="136"/>
      <c r="H2" s="136"/>
      <c r="I2" s="136"/>
      <c r="J2" s="136"/>
      <c r="K2" s="136"/>
      <c r="L2" s="136"/>
      <c r="M2" s="137"/>
    </row>
    <row r="3" spans="1:18" ht="20.25" customHeight="1" x14ac:dyDescent="0.35">
      <c r="A3" s="1" t="s">
        <v>2</v>
      </c>
      <c r="B3" s="69">
        <v>848</v>
      </c>
      <c r="C3" s="66">
        <v>7795</v>
      </c>
      <c r="D3" s="134" t="s">
        <v>74</v>
      </c>
      <c r="E3" s="145"/>
      <c r="F3" s="146" t="s">
        <v>75</v>
      </c>
      <c r="G3" s="135"/>
      <c r="H3" s="138" t="s">
        <v>3</v>
      </c>
      <c r="I3" s="139"/>
      <c r="J3" s="2" t="s">
        <v>4</v>
      </c>
      <c r="K3" s="3"/>
      <c r="L3" s="138" t="s">
        <v>66</v>
      </c>
      <c r="M3" s="139"/>
      <c r="N3" t="s">
        <v>53</v>
      </c>
      <c r="O3">
        <f>'20'!C2+'21'!C2+'22'!C2+'23'!C2</f>
        <v>10767</v>
      </c>
    </row>
    <row r="4" spans="1:18" ht="15.75" customHeight="1" x14ac:dyDescent="0.35">
      <c r="A4" s="1" t="s">
        <v>5</v>
      </c>
      <c r="B4" s="69"/>
      <c r="C4" s="66"/>
      <c r="D4" s="4" t="s">
        <v>12</v>
      </c>
      <c r="E4" s="5" t="s">
        <v>76</v>
      </c>
      <c r="F4" s="6" t="s">
        <v>77</v>
      </c>
      <c r="G4" s="7" t="s">
        <v>78</v>
      </c>
      <c r="H4" s="4" t="s">
        <v>7</v>
      </c>
      <c r="I4" s="7" t="s">
        <v>8</v>
      </c>
      <c r="J4" s="8" t="s">
        <v>9</v>
      </c>
      <c r="K4" s="9" t="s">
        <v>10</v>
      </c>
      <c r="L4" s="4" t="s">
        <v>11</v>
      </c>
      <c r="M4" s="7" t="s">
        <v>12</v>
      </c>
      <c r="N4" s="79" t="s">
        <v>54</v>
      </c>
      <c r="O4">
        <f>B2+'22'!B2+'21'!B2+'20'!B2</f>
        <v>0</v>
      </c>
    </row>
    <row r="5" spans="1:18" ht="15.75" customHeight="1" x14ac:dyDescent="0.35">
      <c r="A5" s="1" t="s">
        <v>13</v>
      </c>
      <c r="B5" s="69"/>
      <c r="C5" s="66"/>
      <c r="D5" s="10">
        <v>38849</v>
      </c>
      <c r="E5" s="11">
        <v>112585</v>
      </c>
      <c r="F5" s="12"/>
      <c r="G5" s="13"/>
      <c r="H5" s="10">
        <v>291905</v>
      </c>
      <c r="I5" s="13">
        <v>65464</v>
      </c>
      <c r="J5" s="14">
        <v>8330</v>
      </c>
      <c r="K5" s="15">
        <v>130516</v>
      </c>
      <c r="L5" s="10">
        <v>1195</v>
      </c>
      <c r="M5" s="16">
        <v>2143760</v>
      </c>
      <c r="N5" s="142">
        <v>8</v>
      </c>
      <c r="O5" s="142"/>
      <c r="P5" s="72"/>
    </row>
    <row r="6" spans="1:18" ht="15.75" customHeight="1" x14ac:dyDescent="0.35">
      <c r="A6" s="1" t="s">
        <v>14</v>
      </c>
      <c r="B6" s="69"/>
      <c r="C6" s="66"/>
      <c r="D6" s="10">
        <f>'25'!D5</f>
        <v>38707</v>
      </c>
      <c r="E6" s="11">
        <f>'25'!E5</f>
        <v>112273</v>
      </c>
      <c r="F6" s="12">
        <f>'25'!F5</f>
        <v>0</v>
      </c>
      <c r="G6" s="13">
        <f>'25'!G5</f>
        <v>0</v>
      </c>
      <c r="H6" s="10">
        <f>'25'!H5</f>
        <v>291829</v>
      </c>
      <c r="I6" s="13">
        <f>'25'!I5</f>
        <v>65447</v>
      </c>
      <c r="J6" s="14">
        <f>'25'!J5</f>
        <v>8324.9</v>
      </c>
      <c r="K6" s="15">
        <f>'25'!K5</f>
        <v>130437</v>
      </c>
      <c r="L6" s="10">
        <f>'25'!L5</f>
        <v>1192</v>
      </c>
      <c r="M6" s="16">
        <f>'25'!M5</f>
        <v>2143154</v>
      </c>
      <c r="N6" s="143" t="s">
        <v>15</v>
      </c>
      <c r="O6" s="144"/>
      <c r="Q6">
        <v>10981</v>
      </c>
    </row>
    <row r="7" spans="1:18" ht="15.75" customHeight="1" x14ac:dyDescent="0.35">
      <c r="A7" s="1" t="s">
        <v>16</v>
      </c>
      <c r="B7" s="73">
        <f>B2-B4</f>
        <v>0</v>
      </c>
      <c r="C7" s="74">
        <f>C2-C4</f>
        <v>1270</v>
      </c>
      <c r="D7" s="4">
        <f t="shared" ref="D7:M7" si="0">D5-D6</f>
        <v>142</v>
      </c>
      <c r="E7" s="75">
        <f t="shared" si="0"/>
        <v>312</v>
      </c>
      <c r="F7" s="6">
        <f t="shared" si="0"/>
        <v>0</v>
      </c>
      <c r="G7" s="6">
        <f t="shared" si="0"/>
        <v>0</v>
      </c>
      <c r="H7" s="6">
        <f t="shared" si="0"/>
        <v>76</v>
      </c>
      <c r="I7" s="6">
        <f t="shared" si="0"/>
        <v>17</v>
      </c>
      <c r="J7" s="6">
        <f t="shared" si="0"/>
        <v>5.1000000000003638</v>
      </c>
      <c r="K7" s="6">
        <f t="shared" si="0"/>
        <v>79</v>
      </c>
      <c r="L7" s="6">
        <f t="shared" si="0"/>
        <v>3</v>
      </c>
      <c r="M7" s="7">
        <f t="shared" si="0"/>
        <v>606</v>
      </c>
      <c r="N7" s="140" t="s">
        <v>17</v>
      </c>
      <c r="O7" s="141"/>
      <c r="Q7">
        <f>10600+502</f>
        <v>11102</v>
      </c>
    </row>
    <row r="8" spans="1:18" ht="15.75" customHeight="1" x14ac:dyDescent="0.35">
      <c r="A8" s="1" t="s">
        <v>18</v>
      </c>
      <c r="B8" s="69">
        <f>B3-B5</f>
        <v>848</v>
      </c>
      <c r="C8" s="66">
        <f>C3-C5</f>
        <v>7795</v>
      </c>
      <c r="D8" s="4">
        <f>D7+E7</f>
        <v>454</v>
      </c>
      <c r="E8" s="76" t="s">
        <v>52</v>
      </c>
      <c r="F8" s="6"/>
      <c r="G8" s="6"/>
      <c r="H8" s="6">
        <f>C28</f>
        <v>0</v>
      </c>
      <c r="I8" s="6"/>
      <c r="J8" s="6"/>
      <c r="K8" s="6"/>
      <c r="L8" s="6"/>
      <c r="M8" s="7">
        <f>E28</f>
        <v>0</v>
      </c>
      <c r="N8" s="140" t="s">
        <v>19</v>
      </c>
      <c r="O8" s="141"/>
      <c r="Q8">
        <f>Q7-Q6</f>
        <v>121</v>
      </c>
    </row>
    <row r="9" spans="1:18" ht="15.75" customHeight="1" x14ac:dyDescent="0.35">
      <c r="A9" s="17" t="s">
        <v>20</v>
      </c>
      <c r="B9" s="69"/>
      <c r="C9" s="66"/>
      <c r="D9" s="18">
        <f>C9+B9</f>
        <v>0</v>
      </c>
      <c r="E9" s="76"/>
      <c r="F9" s="19"/>
      <c r="G9" s="19"/>
      <c r="H9" s="19">
        <f>I28+P28</f>
        <v>0</v>
      </c>
      <c r="I9" s="19"/>
      <c r="J9" s="19"/>
      <c r="K9" s="19"/>
      <c r="L9" s="19"/>
      <c r="M9" s="20">
        <f>K28+R28</f>
        <v>0</v>
      </c>
      <c r="N9" s="150" t="s">
        <v>21</v>
      </c>
      <c r="O9" s="151"/>
    </row>
    <row r="10" spans="1:18" ht="15.75" customHeight="1" thickBot="1" x14ac:dyDescent="0.4">
      <c r="A10" s="21" t="s">
        <v>22</v>
      </c>
      <c r="B10" s="69">
        <v>4</v>
      </c>
      <c r="C10" s="66">
        <v>61</v>
      </c>
      <c r="D10" s="78">
        <f>B28-D8</f>
        <v>-454</v>
      </c>
      <c r="E10" s="77"/>
      <c r="F10" s="22"/>
      <c r="G10" s="22"/>
      <c r="H10" s="78">
        <f>(H9+H8)-H7</f>
        <v>-76</v>
      </c>
      <c r="I10" s="22"/>
      <c r="J10" s="22"/>
      <c r="K10" s="22"/>
      <c r="L10" s="22"/>
      <c r="M10" s="22">
        <f>(M9+M8)-M7</f>
        <v>-606</v>
      </c>
      <c r="N10" s="152" t="s">
        <v>23</v>
      </c>
      <c r="O10" s="152"/>
      <c r="Q10">
        <f>7000+600+900+650</f>
        <v>9150</v>
      </c>
    </row>
    <row r="11" spans="1:18" ht="15.75" customHeight="1" thickBot="1" x14ac:dyDescent="0.4">
      <c r="A11" s="23" t="s">
        <v>24</v>
      </c>
      <c r="B11" s="70">
        <f>B7+B8</f>
        <v>848</v>
      </c>
      <c r="C11" s="67">
        <f>C7+C8</f>
        <v>9065</v>
      </c>
      <c r="D11" s="24">
        <f>C10+B10</f>
        <v>65</v>
      </c>
      <c r="E11" s="25"/>
      <c r="F11" s="25"/>
      <c r="G11" s="25"/>
      <c r="H11" s="25"/>
      <c r="I11" s="25"/>
      <c r="J11" s="25"/>
      <c r="K11" s="25"/>
      <c r="L11" s="25"/>
      <c r="M11" s="26">
        <f>B22</f>
        <v>0</v>
      </c>
      <c r="N11" s="142" t="s">
        <v>25</v>
      </c>
      <c r="O11" s="142"/>
    </row>
    <row r="12" spans="1:18" ht="15.75" customHeight="1" thickBot="1" x14ac:dyDescent="0.4">
      <c r="A12" s="27" t="s">
        <v>48</v>
      </c>
      <c r="B12" s="147">
        <f>B7+C7</f>
        <v>1270</v>
      </c>
      <c r="C12" s="147"/>
      <c r="D12" s="148">
        <f>B12+B13</f>
        <v>9913</v>
      </c>
      <c r="E12" s="148"/>
      <c r="I12">
        <f>D12-M11-B6</f>
        <v>9913</v>
      </c>
    </row>
    <row r="13" spans="1:18" ht="15.75" customHeight="1" thickBot="1" x14ac:dyDescent="0.4">
      <c r="A13" s="27" t="s">
        <v>49</v>
      </c>
      <c r="B13" s="147">
        <f>B8+C8</f>
        <v>8643</v>
      </c>
      <c r="C13" s="147"/>
      <c r="D13" s="149"/>
      <c r="E13" s="149"/>
    </row>
    <row r="14" spans="1:18" ht="15.75" customHeight="1" thickBot="1" x14ac:dyDescent="0.35">
      <c r="A14" s="29">
        <v>43647</v>
      </c>
      <c r="B14" s="129" t="s">
        <v>26</v>
      </c>
      <c r="C14" s="130"/>
      <c r="D14" s="130"/>
      <c r="E14" s="130"/>
      <c r="F14" s="130"/>
      <c r="G14" s="130"/>
      <c r="H14" s="130"/>
      <c r="I14" s="130"/>
      <c r="J14" s="130"/>
      <c r="K14" s="130"/>
      <c r="L14" s="130"/>
      <c r="M14" s="130"/>
      <c r="N14" s="130"/>
      <c r="O14" s="130"/>
      <c r="P14" s="130"/>
      <c r="Q14" s="131"/>
      <c r="R14" s="30"/>
    </row>
    <row r="15" spans="1:18" ht="15.75" customHeight="1" x14ac:dyDescent="0.3">
      <c r="A15" s="132" t="s">
        <v>27</v>
      </c>
      <c r="B15" s="134" t="s">
        <v>28</v>
      </c>
      <c r="C15" s="135"/>
      <c r="D15" s="134" t="s">
        <v>29</v>
      </c>
      <c r="E15" s="135"/>
      <c r="F15" s="134" t="s">
        <v>30</v>
      </c>
      <c r="G15" s="135"/>
      <c r="H15" s="134" t="s">
        <v>31</v>
      </c>
      <c r="I15" s="135"/>
      <c r="J15" s="134" t="s">
        <v>32</v>
      </c>
      <c r="K15" s="135"/>
      <c r="L15" s="134" t="s">
        <v>33</v>
      </c>
      <c r="M15" s="135"/>
      <c r="N15" s="134" t="s">
        <v>34</v>
      </c>
      <c r="O15" s="135"/>
      <c r="P15" s="134" t="s">
        <v>35</v>
      </c>
      <c r="Q15" s="135"/>
      <c r="R15" s="2" t="s">
        <v>36</v>
      </c>
    </row>
    <row r="16" spans="1:18" ht="15.75" customHeight="1" thickBot="1" x14ac:dyDescent="0.35">
      <c r="A16" s="133"/>
      <c r="B16" s="31" t="s">
        <v>0</v>
      </c>
      <c r="C16" s="32" t="s">
        <v>37</v>
      </c>
      <c r="D16" s="31" t="s">
        <v>0</v>
      </c>
      <c r="E16" s="32" t="s">
        <v>37</v>
      </c>
      <c r="F16" s="31" t="s">
        <v>0</v>
      </c>
      <c r="G16" s="32" t="s">
        <v>37</v>
      </c>
      <c r="H16" s="31" t="s">
        <v>38</v>
      </c>
      <c r="I16" s="32" t="s">
        <v>37</v>
      </c>
      <c r="J16" s="31" t="s">
        <v>38</v>
      </c>
      <c r="K16" s="32" t="s">
        <v>37</v>
      </c>
      <c r="L16" s="31" t="s">
        <v>38</v>
      </c>
      <c r="M16" s="32" t="s">
        <v>37</v>
      </c>
      <c r="N16" s="31" t="s">
        <v>38</v>
      </c>
      <c r="O16" s="32" t="s">
        <v>37</v>
      </c>
      <c r="P16" s="31" t="s">
        <v>38</v>
      </c>
      <c r="Q16" s="32" t="s">
        <v>37</v>
      </c>
      <c r="R16" s="33"/>
    </row>
    <row r="17" spans="1:20" ht="15.75" customHeight="1" x14ac:dyDescent="0.3">
      <c r="A17" s="9" t="s">
        <v>39</v>
      </c>
      <c r="B17" s="34"/>
      <c r="C17" s="35"/>
      <c r="D17" s="34"/>
      <c r="E17" s="35"/>
      <c r="F17" s="34"/>
      <c r="G17" s="35"/>
      <c r="H17" s="34"/>
      <c r="I17" s="35"/>
      <c r="J17" s="34"/>
      <c r="K17" s="35"/>
      <c r="L17" s="34"/>
      <c r="M17" s="35"/>
      <c r="N17" s="34"/>
      <c r="O17" s="35"/>
      <c r="P17" s="34"/>
      <c r="Q17" s="35"/>
      <c r="R17" s="36"/>
    </row>
    <row r="18" spans="1:20" ht="15.75" customHeight="1" x14ac:dyDescent="0.3">
      <c r="A18" s="9" t="s">
        <v>40</v>
      </c>
      <c r="B18" s="4"/>
      <c r="C18" s="7"/>
      <c r="D18" s="4"/>
      <c r="E18" s="7"/>
      <c r="F18" s="4"/>
      <c r="G18" s="7"/>
      <c r="H18" s="4"/>
      <c r="I18" s="7"/>
      <c r="J18" s="4"/>
      <c r="K18" s="7"/>
      <c r="L18" s="4"/>
      <c r="M18" s="7"/>
      <c r="N18" s="4"/>
      <c r="O18" s="7"/>
      <c r="P18" s="4"/>
      <c r="Q18" s="7"/>
      <c r="R18" s="8"/>
    </row>
    <row r="19" spans="1:20" ht="15.75" customHeight="1" x14ac:dyDescent="0.3">
      <c r="A19" s="9" t="s">
        <v>41</v>
      </c>
      <c r="B19" s="4"/>
      <c r="C19" s="7"/>
      <c r="D19" s="4"/>
      <c r="E19" s="7"/>
      <c r="F19" s="4"/>
      <c r="G19" s="7"/>
      <c r="H19" s="4"/>
      <c r="I19" s="7"/>
      <c r="J19" s="4"/>
      <c r="K19" s="7"/>
      <c r="L19" s="4"/>
      <c r="M19" s="7"/>
      <c r="N19" s="4"/>
      <c r="O19" s="7"/>
      <c r="P19" s="4"/>
      <c r="Q19" s="7"/>
      <c r="R19" s="8"/>
    </row>
    <row r="20" spans="1:20" ht="15.75" customHeight="1" x14ac:dyDescent="0.3">
      <c r="A20" s="9"/>
      <c r="B20" s="4"/>
      <c r="C20" s="7"/>
      <c r="D20" s="4"/>
      <c r="E20" s="7"/>
      <c r="F20" s="4"/>
      <c r="G20" s="7"/>
      <c r="H20" s="4"/>
      <c r="I20" s="7"/>
      <c r="J20" s="4"/>
      <c r="K20" s="7"/>
      <c r="L20" s="4"/>
      <c r="M20" s="7"/>
      <c r="N20" s="4"/>
      <c r="O20" s="7"/>
      <c r="P20" s="4"/>
      <c r="Q20" s="7"/>
      <c r="R20" s="8"/>
    </row>
    <row r="21" spans="1:20" ht="15.75" customHeight="1" thickBot="1" x14ac:dyDescent="0.35">
      <c r="A21" s="37" t="s">
        <v>24</v>
      </c>
      <c r="B21" s="18">
        <f>SUM(B17:B20)</f>
        <v>0</v>
      </c>
      <c r="C21" s="18">
        <f t="shared" ref="C21:R21" si="1">SUM(C17:C20)</f>
        <v>0</v>
      </c>
      <c r="D21" s="18">
        <f t="shared" si="1"/>
        <v>0</v>
      </c>
      <c r="E21" s="18">
        <f t="shared" si="1"/>
        <v>0</v>
      </c>
      <c r="F21" s="18">
        <f t="shared" si="1"/>
        <v>0</v>
      </c>
      <c r="G21" s="18">
        <f t="shared" si="1"/>
        <v>0</v>
      </c>
      <c r="H21" s="18">
        <f t="shared" si="1"/>
        <v>0</v>
      </c>
      <c r="I21" s="18">
        <f t="shared" si="1"/>
        <v>0</v>
      </c>
      <c r="J21" s="18">
        <f t="shared" si="1"/>
        <v>0</v>
      </c>
      <c r="K21" s="18">
        <f t="shared" si="1"/>
        <v>0</v>
      </c>
      <c r="L21" s="18">
        <f t="shared" si="1"/>
        <v>0</v>
      </c>
      <c r="M21" s="18">
        <f t="shared" si="1"/>
        <v>0</v>
      </c>
      <c r="N21" s="18">
        <f t="shared" si="1"/>
        <v>0</v>
      </c>
      <c r="O21" s="18">
        <f t="shared" si="1"/>
        <v>0</v>
      </c>
      <c r="P21" s="18">
        <f t="shared" si="1"/>
        <v>0</v>
      </c>
      <c r="Q21" s="18">
        <f t="shared" si="1"/>
        <v>0</v>
      </c>
      <c r="R21" s="18">
        <f t="shared" si="1"/>
        <v>0</v>
      </c>
    </row>
    <row r="22" spans="1:20" ht="15.75" customHeight="1" thickBot="1" x14ac:dyDescent="0.35">
      <c r="A22" s="38" t="s">
        <v>42</v>
      </c>
      <c r="B22" s="121">
        <f>SUM(B21+D21+F21+H21+J21+L21+N21+P21)+R21</f>
        <v>0</v>
      </c>
      <c r="C22" s="122"/>
      <c r="D22" s="122"/>
      <c r="E22" s="122"/>
      <c r="F22" s="122"/>
      <c r="G22" s="122"/>
      <c r="H22" s="122"/>
      <c r="I22" s="39" t="s">
        <v>43</v>
      </c>
      <c r="J22" s="122">
        <f>C21+E21+G21+I21+K21+M21+O21+Q21</f>
        <v>0</v>
      </c>
      <c r="K22" s="122"/>
      <c r="L22" s="122"/>
      <c r="M22" s="122"/>
      <c r="N22" s="122"/>
      <c r="O22" s="122"/>
      <c r="P22" s="122"/>
      <c r="Q22" s="122"/>
      <c r="R22" s="123"/>
    </row>
    <row r="23" spans="1:20" ht="15.75" customHeight="1" thickBot="1" x14ac:dyDescent="0.35">
      <c r="A23" s="124" t="s">
        <v>6</v>
      </c>
      <c r="B23" s="125"/>
      <c r="C23" s="125"/>
      <c r="D23" s="125"/>
      <c r="E23" s="125"/>
      <c r="F23" s="126"/>
      <c r="G23" s="127" t="s">
        <v>44</v>
      </c>
      <c r="H23" s="128"/>
      <c r="I23" s="128"/>
      <c r="J23" s="128"/>
      <c r="K23" s="128"/>
      <c r="L23" s="128"/>
      <c r="M23" s="128"/>
      <c r="N23" s="128"/>
      <c r="O23" s="121" t="s">
        <v>45</v>
      </c>
      <c r="P23" s="122"/>
      <c r="Q23" s="122"/>
      <c r="R23" s="122"/>
      <c r="S23" s="123"/>
      <c r="T23" s="28"/>
    </row>
    <row r="24" spans="1:20" ht="15.75" customHeight="1" thickBot="1" x14ac:dyDescent="0.35">
      <c r="A24" s="40" t="s">
        <v>27</v>
      </c>
      <c r="B24" s="41" t="s">
        <v>29</v>
      </c>
      <c r="C24" s="42" t="s">
        <v>30</v>
      </c>
      <c r="D24" s="42" t="s">
        <v>31</v>
      </c>
      <c r="E24" s="42" t="s">
        <v>32</v>
      </c>
      <c r="F24" s="43" t="s">
        <v>33</v>
      </c>
      <c r="G24" s="40"/>
      <c r="H24" s="41" t="s">
        <v>29</v>
      </c>
      <c r="I24" s="42" t="s">
        <v>30</v>
      </c>
      <c r="J24" s="42" t="s">
        <v>31</v>
      </c>
      <c r="K24" s="42" t="s">
        <v>32</v>
      </c>
      <c r="L24" s="44" t="s">
        <v>33</v>
      </c>
      <c r="M24" s="45" t="s">
        <v>35</v>
      </c>
      <c r="N24" s="46" t="s">
        <v>34</v>
      </c>
      <c r="O24" s="47" t="s">
        <v>29</v>
      </c>
      <c r="P24" s="48" t="s">
        <v>30</v>
      </c>
      <c r="Q24" s="49" t="s">
        <v>31</v>
      </c>
      <c r="R24" s="49" t="s">
        <v>32</v>
      </c>
      <c r="S24" s="50" t="s">
        <v>33</v>
      </c>
    </row>
    <row r="25" spans="1:20" ht="15.75" customHeight="1" x14ac:dyDescent="0.3">
      <c r="A25" s="8" t="s">
        <v>39</v>
      </c>
      <c r="B25" s="51"/>
      <c r="C25" s="52"/>
      <c r="D25" s="52"/>
      <c r="E25" s="52"/>
      <c r="F25" s="35"/>
      <c r="G25" s="8" t="s">
        <v>39</v>
      </c>
      <c r="H25" s="51"/>
      <c r="I25" s="52"/>
      <c r="J25" s="52"/>
      <c r="K25" s="52"/>
      <c r="L25" s="53"/>
      <c r="M25" s="52"/>
      <c r="N25" s="53"/>
      <c r="O25" s="36"/>
      <c r="P25" s="51"/>
      <c r="Q25" s="52"/>
      <c r="R25" s="52"/>
      <c r="S25" s="35"/>
    </row>
    <row r="26" spans="1:20" ht="15.75" customHeight="1" x14ac:dyDescent="0.3">
      <c r="A26" s="8" t="s">
        <v>40</v>
      </c>
      <c r="B26" s="5"/>
      <c r="C26" s="6"/>
      <c r="D26" s="6"/>
      <c r="E26" s="6"/>
      <c r="F26" s="7"/>
      <c r="G26" s="8" t="s">
        <v>40</v>
      </c>
      <c r="H26" s="5"/>
      <c r="I26" s="6"/>
      <c r="J26" s="6"/>
      <c r="K26" s="6"/>
      <c r="L26" s="54"/>
      <c r="M26" s="6"/>
      <c r="N26" s="54"/>
      <c r="O26" s="8"/>
      <c r="P26" s="5"/>
      <c r="Q26" s="6"/>
      <c r="R26" s="6"/>
      <c r="S26" s="7"/>
    </row>
    <row r="27" spans="1:20" ht="15.75" customHeight="1" thickBot="1" x14ac:dyDescent="0.35">
      <c r="A27" s="33" t="s">
        <v>41</v>
      </c>
      <c r="B27" s="55"/>
      <c r="C27" s="19"/>
      <c r="D27" s="19"/>
      <c r="E27" s="19"/>
      <c r="F27" s="20"/>
      <c r="G27" s="56" t="s">
        <v>41</v>
      </c>
      <c r="H27" s="55"/>
      <c r="I27" s="19"/>
      <c r="J27" s="19"/>
      <c r="K27" s="19"/>
      <c r="L27" s="57"/>
      <c r="M27" s="19"/>
      <c r="N27" s="57"/>
      <c r="O27" s="56"/>
      <c r="P27" s="55"/>
      <c r="Q27" s="19"/>
      <c r="R27" s="19"/>
      <c r="S27" s="20"/>
    </row>
    <row r="28" spans="1:20" ht="15.75" customHeight="1" thickBot="1" x14ac:dyDescent="0.35">
      <c r="A28" s="58" t="s">
        <v>24</v>
      </c>
      <c r="B28" s="59">
        <f>SUM(B25:B27)</f>
        <v>0</v>
      </c>
      <c r="C28" s="59">
        <f>SUM(C25:C27)</f>
        <v>0</v>
      </c>
      <c r="D28" s="59">
        <f>SUM(D25:D27)</f>
        <v>0</v>
      </c>
      <c r="E28" s="59">
        <f>SUM(E25:E27)</f>
        <v>0</v>
      </c>
      <c r="F28" s="59">
        <f>SUM(F25:F27)</f>
        <v>0</v>
      </c>
      <c r="G28" s="60"/>
      <c r="H28" s="60">
        <f>SUM(H25:H27)</f>
        <v>0</v>
      </c>
      <c r="I28" s="60">
        <f t="shared" ref="I28:S28" si="2">SUM(I25:I27)</f>
        <v>0</v>
      </c>
      <c r="J28" s="60">
        <f t="shared" si="2"/>
        <v>0</v>
      </c>
      <c r="K28" s="60">
        <f t="shared" si="2"/>
        <v>0</v>
      </c>
      <c r="L28" s="60">
        <f t="shared" si="2"/>
        <v>0</v>
      </c>
      <c r="M28" s="60">
        <f t="shared" si="2"/>
        <v>0</v>
      </c>
      <c r="N28" s="60">
        <f t="shared" si="2"/>
        <v>0</v>
      </c>
      <c r="O28" s="60">
        <f t="shared" si="2"/>
        <v>0</v>
      </c>
      <c r="P28" s="60">
        <f t="shared" si="2"/>
        <v>0</v>
      </c>
      <c r="Q28" s="60">
        <f t="shared" si="2"/>
        <v>0</v>
      </c>
      <c r="R28" s="60">
        <f t="shared" si="2"/>
        <v>0</v>
      </c>
      <c r="S28" s="60">
        <f t="shared" si="2"/>
        <v>0</v>
      </c>
    </row>
  </sheetData>
  <mergeCells count="30">
    <mergeCell ref="B12:C12"/>
    <mergeCell ref="D12:E13"/>
    <mergeCell ref="B13:C13"/>
    <mergeCell ref="N8:O8"/>
    <mergeCell ref="N9:O9"/>
    <mergeCell ref="N10:O10"/>
    <mergeCell ref="N11:O11"/>
    <mergeCell ref="D2:M2"/>
    <mergeCell ref="H3:I3"/>
    <mergeCell ref="L3:M3"/>
    <mergeCell ref="N7:O7"/>
    <mergeCell ref="N5:O5"/>
    <mergeCell ref="N6:O6"/>
    <mergeCell ref="D3:E3"/>
    <mergeCell ref="F3:G3"/>
    <mergeCell ref="B14:Q14"/>
    <mergeCell ref="A15:A16"/>
    <mergeCell ref="B15:C15"/>
    <mergeCell ref="D15:E15"/>
    <mergeCell ref="F15:G15"/>
    <mergeCell ref="H15:I15"/>
    <mergeCell ref="J15:K15"/>
    <mergeCell ref="L15:M15"/>
    <mergeCell ref="N15:O15"/>
    <mergeCell ref="P15:Q15"/>
    <mergeCell ref="B22:H22"/>
    <mergeCell ref="J22:R22"/>
    <mergeCell ref="A23:F23"/>
    <mergeCell ref="G23:N23"/>
    <mergeCell ref="O23:S2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zoomScale="145" zoomScaleNormal="145" workbookViewId="0">
      <selection activeCell="E7" sqref="E7"/>
    </sheetView>
  </sheetViews>
  <sheetFormatPr defaultRowHeight="14.4" x14ac:dyDescent="0.3"/>
  <cols>
    <col min="1" max="1" width="28.21875" customWidth="1"/>
    <col min="2" max="2" width="13.77734375" style="80" customWidth="1"/>
    <col min="3" max="3" width="13.77734375" customWidth="1"/>
  </cols>
  <sheetData>
    <row r="1" spans="1:6" x14ac:dyDescent="0.3">
      <c r="B1" s="80" t="s">
        <v>68</v>
      </c>
      <c r="C1" t="s">
        <v>69</v>
      </c>
    </row>
    <row r="2" spans="1:6" x14ac:dyDescent="0.3">
      <c r="A2" t="s">
        <v>55</v>
      </c>
      <c r="B2" s="80">
        <f>'01'!C2+'02'!C2+'03'!C2+'04'!C2+'05'!C2+'06'!C2+'07'!C2+'08'!C2+'09'!C2+'10'!C2+'11'!C2+'12'!C2+'13'!C2+'14'!C2+'15'!C2+'16'!C2+'17'!C2+'18'!C2+'19'!C2+'20'!C2+'21'!C2+'22'!C2+'23'!C2+'24'!C2+'25'!C2+'26'!C2+'27'!C2+'28'!C2+'29'!C2+'30'!C2+'31'!C2</f>
        <v>60323</v>
      </c>
      <c r="C2" s="119">
        <f>'расходы '!B33</f>
        <v>0</v>
      </c>
    </row>
    <row r="3" spans="1:6" x14ac:dyDescent="0.3">
      <c r="A3" t="s">
        <v>56</v>
      </c>
      <c r="B3" s="80">
        <f>'01'!C3+'02'!C3+'03'!C3+'04'!C3+'05'!C3+'06'!C3+'07'!C3+'08'!C3+'09'!C3+'10'!C3+'11'!C3+'12'!C3+'13'!C3+'14'!C3+'15'!C3+'16'!C3+'17'!C3+'18'!C3+'19'!C3+'20'!C3+'21'!C3+'22'!C3+'23'!C3+'24'!C3+'25'!C3+'26'!C3+'27'!C3+'28'!C3+'29'!C3+'30'!C3+'31'!C3</f>
        <v>153824</v>
      </c>
      <c r="C3" s="120"/>
    </row>
    <row r="4" spans="1:6" x14ac:dyDescent="0.3">
      <c r="A4" t="s">
        <v>57</v>
      </c>
      <c r="B4" s="80">
        <f>'01'!B2+'02'!B2+'03'!B2+'04'!B2+'05'!B2+'06'!B2+'07'!B2+'08'!B2+'09'!B2+'10'!B2+'11'!B2+'12'!B2+'13'!B2+'14'!B2+'15'!B2+'16'!B2+'17'!B2+'18'!B2+'19'!B2+'20'!B2+'21'!B2+'22'!B2+'23'!B2+'24'!B2+'25'!B2+'26'!B2+'27'!B2+'28'!B2+'29'!B2+'30'!B2+'31'!B2</f>
        <v>563</v>
      </c>
      <c r="F4" s="61"/>
    </row>
    <row r="5" spans="1:6" x14ac:dyDescent="0.3">
      <c r="A5" t="s">
        <v>58</v>
      </c>
      <c r="B5" s="80">
        <f>'01'!B3+'02'!B3+'03'!B3+'04'!B3+'05'!B3+'06'!B3+'07'!B3+'08'!B3+'09'!B3+'10'!B3+'11'!B3+'12'!B3+'13'!B3+'14'!B3+'15'!B3+'16'!B3+'17'!B3+'18'!B3+'19'!B3+'20'!B3+'21'!B3+'22'!B3+'23'!B3+'24'!B3+'25'!B3+'26'!B3+'27'!B3+'28'!B3+'29'!B3+'30'!B3+'31'!B3</f>
        <v>36742</v>
      </c>
      <c r="C5" s="63">
        <v>138486.39999999999</v>
      </c>
      <c r="D5" s="63"/>
    </row>
    <row r="6" spans="1:6" x14ac:dyDescent="0.3">
      <c r="A6" s="62" t="s">
        <v>59</v>
      </c>
      <c r="B6" s="80">
        <v>37448</v>
      </c>
      <c r="D6" s="63"/>
    </row>
    <row r="7" spans="1:6" x14ac:dyDescent="0.3">
      <c r="A7" t="s">
        <v>60</v>
      </c>
      <c r="B7" s="80">
        <f>SUM(B2:B6)</f>
        <v>288900</v>
      </c>
      <c r="C7" s="80">
        <f>C2+C5</f>
        <v>138486.39999999999</v>
      </c>
      <c r="D7" s="112">
        <f>B7-C7</f>
        <v>150413.6</v>
      </c>
    </row>
    <row r="9" spans="1:6" x14ac:dyDescent="0.3">
      <c r="A9" t="s">
        <v>70</v>
      </c>
      <c r="B9" s="80">
        <v>57715.87</v>
      </c>
    </row>
    <row r="10" spans="1:6" x14ac:dyDescent="0.3">
      <c r="A10" t="s">
        <v>71</v>
      </c>
    </row>
    <row r="11" spans="1:6" x14ac:dyDescent="0.3">
      <c r="A11" t="s">
        <v>72</v>
      </c>
      <c r="B11" s="80">
        <v>97913.38</v>
      </c>
    </row>
    <row r="12" spans="1:6" x14ac:dyDescent="0.3">
      <c r="A12" t="s">
        <v>57</v>
      </c>
    </row>
    <row r="13" spans="1:6" ht="14.55" customHeight="1" x14ac:dyDescent="0.3">
      <c r="A13" t="s">
        <v>73</v>
      </c>
      <c r="B13" s="80">
        <v>33592.839999999997</v>
      </c>
    </row>
  </sheetData>
  <mergeCells count="1">
    <mergeCell ref="C2:C3"/>
  </mergeCells>
  <pageMargins left="0.7" right="0.7" top="0.75" bottom="0.75" header="0.3" footer="0.3"/>
  <pageSetup paperSize="9" orientation="portrait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workbookViewId="0">
      <selection activeCell="M6" sqref="M6"/>
    </sheetView>
  </sheetViews>
  <sheetFormatPr defaultRowHeight="14.4" x14ac:dyDescent="0.3"/>
  <cols>
    <col min="1" max="1" width="25.44140625" customWidth="1"/>
    <col min="2" max="2" width="11.77734375" customWidth="1"/>
    <col min="3" max="3" width="11.5546875" customWidth="1"/>
    <col min="4" max="4" width="10.5546875" customWidth="1"/>
    <col min="5" max="6" width="10.21875" customWidth="1"/>
    <col min="7" max="7" width="9.77734375" customWidth="1"/>
    <col min="10" max="10" width="10" customWidth="1"/>
    <col min="11" max="11" width="9.77734375" customWidth="1"/>
  </cols>
  <sheetData>
    <row r="1" spans="1:18" ht="15.75" customHeight="1" thickBot="1" x14ac:dyDescent="0.35">
      <c r="B1" s="71" t="s">
        <v>47</v>
      </c>
      <c r="C1" s="64" t="s">
        <v>46</v>
      </c>
      <c r="D1">
        <f>B2-2000</f>
        <v>-2000</v>
      </c>
    </row>
    <row r="2" spans="1:18" ht="15.75" customHeight="1" thickBot="1" x14ac:dyDescent="0.4">
      <c r="A2" s="1" t="s">
        <v>0</v>
      </c>
      <c r="B2" s="68"/>
      <c r="C2" s="65">
        <v>1531</v>
      </c>
      <c r="D2" s="136" t="s">
        <v>1</v>
      </c>
      <c r="E2" s="136"/>
      <c r="F2" s="136"/>
      <c r="G2" s="136"/>
      <c r="H2" s="136"/>
      <c r="I2" s="136"/>
      <c r="J2" s="136"/>
      <c r="K2" s="136"/>
      <c r="L2" s="136"/>
      <c r="M2" s="137"/>
    </row>
    <row r="3" spans="1:18" ht="20.25" customHeight="1" x14ac:dyDescent="0.35">
      <c r="A3" s="1" t="s">
        <v>2</v>
      </c>
      <c r="B3" s="69">
        <v>542</v>
      </c>
      <c r="C3" s="66">
        <v>2943</v>
      </c>
      <c r="D3" s="134" t="s">
        <v>74</v>
      </c>
      <c r="E3" s="145"/>
      <c r="F3" s="146" t="s">
        <v>75</v>
      </c>
      <c r="G3" s="135"/>
      <c r="H3" s="138" t="s">
        <v>3</v>
      </c>
      <c r="I3" s="139"/>
      <c r="J3" s="2" t="s">
        <v>4</v>
      </c>
      <c r="K3" s="3"/>
      <c r="L3" s="138" t="s">
        <v>66</v>
      </c>
      <c r="M3" s="139"/>
      <c r="N3" t="s">
        <v>53</v>
      </c>
      <c r="O3">
        <f>'20'!C2+'21'!C2+'22'!C2+'23'!C2</f>
        <v>10767</v>
      </c>
    </row>
    <row r="4" spans="1:18" ht="15.75" customHeight="1" x14ac:dyDescent="0.35">
      <c r="A4" s="1" t="s">
        <v>5</v>
      </c>
      <c r="B4" s="69"/>
      <c r="C4" s="66"/>
      <c r="D4" s="4" t="s">
        <v>12</v>
      </c>
      <c r="E4" s="5" t="s">
        <v>76</v>
      </c>
      <c r="F4" s="6" t="s">
        <v>77</v>
      </c>
      <c r="G4" s="7" t="s">
        <v>78</v>
      </c>
      <c r="H4" s="4" t="s">
        <v>7</v>
      </c>
      <c r="I4" s="7" t="s">
        <v>8</v>
      </c>
      <c r="J4" s="8" t="s">
        <v>9</v>
      </c>
      <c r="K4" s="9" t="s">
        <v>10</v>
      </c>
      <c r="L4" s="4" t="s">
        <v>11</v>
      </c>
      <c r="M4" s="7" t="s">
        <v>12</v>
      </c>
      <c r="N4" s="79" t="s">
        <v>54</v>
      </c>
      <c r="O4">
        <f>B2+'22'!B2+'21'!B2+'20'!B2</f>
        <v>0</v>
      </c>
    </row>
    <row r="5" spans="1:18" ht="15.75" customHeight="1" x14ac:dyDescent="0.35">
      <c r="A5" s="1" t="s">
        <v>13</v>
      </c>
      <c r="B5" s="69"/>
      <c r="C5" s="66"/>
      <c r="D5" s="10">
        <v>38908</v>
      </c>
      <c r="E5" s="11">
        <v>112773</v>
      </c>
      <c r="F5" s="12"/>
      <c r="G5" s="13"/>
      <c r="H5" s="10">
        <v>291976</v>
      </c>
      <c r="I5" s="13">
        <v>65496</v>
      </c>
      <c r="J5" s="14">
        <v>8341</v>
      </c>
      <c r="K5" s="15">
        <v>130692</v>
      </c>
      <c r="L5" s="10">
        <v>1195</v>
      </c>
      <c r="M5" s="16">
        <v>2143760</v>
      </c>
      <c r="N5" s="142">
        <v>8</v>
      </c>
      <c r="O5" s="142"/>
      <c r="P5" s="72"/>
    </row>
    <row r="6" spans="1:18" ht="15.75" customHeight="1" x14ac:dyDescent="0.35">
      <c r="A6" s="1" t="s">
        <v>14</v>
      </c>
      <c r="B6" s="69"/>
      <c r="C6" s="66"/>
      <c r="D6" s="10">
        <f>'26'!D5</f>
        <v>38849</v>
      </c>
      <c r="E6" s="11">
        <f>'26'!E5</f>
        <v>112585</v>
      </c>
      <c r="F6" s="12">
        <f>'26'!F5</f>
        <v>0</v>
      </c>
      <c r="G6" s="13">
        <f>'26'!G5</f>
        <v>0</v>
      </c>
      <c r="H6" s="10">
        <f>'26'!H5</f>
        <v>291905</v>
      </c>
      <c r="I6" s="13">
        <f>'26'!I5</f>
        <v>65464</v>
      </c>
      <c r="J6" s="14">
        <f>'26'!J5</f>
        <v>8330</v>
      </c>
      <c r="K6" s="15">
        <f>'26'!K5</f>
        <v>130516</v>
      </c>
      <c r="L6" s="10">
        <f>'26'!L5</f>
        <v>1195</v>
      </c>
      <c r="M6" s="16">
        <f>'26'!M5</f>
        <v>2143760</v>
      </c>
      <c r="N6" s="143" t="s">
        <v>15</v>
      </c>
      <c r="O6" s="144"/>
      <c r="Q6">
        <v>10981</v>
      </c>
    </row>
    <row r="7" spans="1:18" ht="15.75" customHeight="1" x14ac:dyDescent="0.35">
      <c r="A7" s="1" t="s">
        <v>16</v>
      </c>
      <c r="B7" s="73">
        <f>B2-B4</f>
        <v>0</v>
      </c>
      <c r="C7" s="74">
        <f>C2-C4</f>
        <v>1531</v>
      </c>
      <c r="D7" s="4">
        <f t="shared" ref="D7:M7" si="0">D5-D6</f>
        <v>59</v>
      </c>
      <c r="E7" s="75">
        <f t="shared" si="0"/>
        <v>188</v>
      </c>
      <c r="F7" s="6">
        <f t="shared" si="0"/>
        <v>0</v>
      </c>
      <c r="G7" s="6">
        <f t="shared" si="0"/>
        <v>0</v>
      </c>
      <c r="H7" s="6">
        <f t="shared" si="0"/>
        <v>71</v>
      </c>
      <c r="I7" s="6">
        <f t="shared" si="0"/>
        <v>32</v>
      </c>
      <c r="J7" s="6">
        <f t="shared" si="0"/>
        <v>11</v>
      </c>
      <c r="K7" s="6">
        <f t="shared" si="0"/>
        <v>176</v>
      </c>
      <c r="L7" s="6">
        <f t="shared" si="0"/>
        <v>0</v>
      </c>
      <c r="M7" s="7">
        <f t="shared" si="0"/>
        <v>0</v>
      </c>
      <c r="N7" s="140" t="s">
        <v>17</v>
      </c>
      <c r="O7" s="141"/>
      <c r="Q7">
        <f>10600+502</f>
        <v>11102</v>
      </c>
    </row>
    <row r="8" spans="1:18" ht="15.75" customHeight="1" x14ac:dyDescent="0.35">
      <c r="A8" s="1" t="s">
        <v>18</v>
      </c>
      <c r="B8" s="69">
        <f>B3-B5</f>
        <v>542</v>
      </c>
      <c r="C8" s="66">
        <f>C3-C5</f>
        <v>2943</v>
      </c>
      <c r="D8" s="4">
        <f>D7+E7</f>
        <v>247</v>
      </c>
      <c r="E8" s="76" t="s">
        <v>52</v>
      </c>
      <c r="F8" s="6"/>
      <c r="G8" s="6"/>
      <c r="H8" s="6">
        <f>C28</f>
        <v>0</v>
      </c>
      <c r="I8" s="6"/>
      <c r="J8" s="6"/>
      <c r="K8" s="6"/>
      <c r="L8" s="6"/>
      <c r="M8" s="7">
        <f>E28</f>
        <v>0</v>
      </c>
      <c r="N8" s="140" t="s">
        <v>19</v>
      </c>
      <c r="O8" s="141"/>
      <c r="Q8">
        <f>Q7-Q6</f>
        <v>121</v>
      </c>
    </row>
    <row r="9" spans="1:18" ht="15.75" customHeight="1" x14ac:dyDescent="0.35">
      <c r="A9" s="17" t="s">
        <v>20</v>
      </c>
      <c r="B9" s="69"/>
      <c r="C9" s="66"/>
      <c r="D9" s="18">
        <f>C9+B9</f>
        <v>0</v>
      </c>
      <c r="E9" s="76"/>
      <c r="F9" s="19"/>
      <c r="G9" s="19"/>
      <c r="H9" s="19">
        <f>I28+P28</f>
        <v>0</v>
      </c>
      <c r="I9" s="19"/>
      <c r="J9" s="19"/>
      <c r="K9" s="19"/>
      <c r="L9" s="19"/>
      <c r="M9" s="20">
        <f>K28+R28</f>
        <v>0</v>
      </c>
      <c r="N9" s="150" t="s">
        <v>21</v>
      </c>
      <c r="O9" s="151"/>
    </row>
    <row r="10" spans="1:18" ht="15.75" customHeight="1" thickBot="1" x14ac:dyDescent="0.4">
      <c r="A10" s="21" t="s">
        <v>22</v>
      </c>
      <c r="B10" s="69">
        <v>3</v>
      </c>
      <c r="C10" s="66">
        <v>28</v>
      </c>
      <c r="D10" s="78">
        <f>B28-D8</f>
        <v>-247</v>
      </c>
      <c r="E10" s="77"/>
      <c r="F10" s="22"/>
      <c r="G10" s="22"/>
      <c r="H10" s="78">
        <f>(H9+H8)-H7</f>
        <v>-71</v>
      </c>
      <c r="I10" s="22"/>
      <c r="J10" s="22"/>
      <c r="K10" s="22"/>
      <c r="L10" s="22"/>
      <c r="M10" s="22">
        <f>(M9+M8)-M7</f>
        <v>0</v>
      </c>
      <c r="N10" s="152" t="s">
        <v>23</v>
      </c>
      <c r="O10" s="152"/>
      <c r="Q10">
        <f>7000+600+900+650</f>
        <v>9150</v>
      </c>
    </row>
    <row r="11" spans="1:18" ht="15.75" customHeight="1" thickBot="1" x14ac:dyDescent="0.4">
      <c r="A11" s="23" t="s">
        <v>24</v>
      </c>
      <c r="B11" s="70">
        <f>B7+B8</f>
        <v>542</v>
      </c>
      <c r="C11" s="67">
        <f>C7+C8</f>
        <v>4474</v>
      </c>
      <c r="D11" s="24">
        <f>C10+B10</f>
        <v>31</v>
      </c>
      <c r="E11" s="25"/>
      <c r="F11" s="25"/>
      <c r="G11" s="25"/>
      <c r="H11" s="25"/>
      <c r="I11" s="25"/>
      <c r="J11" s="25"/>
      <c r="K11" s="25"/>
      <c r="L11" s="25"/>
      <c r="M11" s="26">
        <f>B22</f>
        <v>0</v>
      </c>
      <c r="N11" s="142" t="s">
        <v>25</v>
      </c>
      <c r="O11" s="142"/>
    </row>
    <row r="12" spans="1:18" ht="15.75" customHeight="1" thickBot="1" x14ac:dyDescent="0.4">
      <c r="A12" s="27" t="s">
        <v>48</v>
      </c>
      <c r="B12" s="147">
        <f>B7+C7</f>
        <v>1531</v>
      </c>
      <c r="C12" s="147"/>
      <c r="D12" s="148">
        <f>B12+B13</f>
        <v>5016</v>
      </c>
      <c r="E12" s="148"/>
      <c r="I12">
        <f>D12-M11-B6</f>
        <v>5016</v>
      </c>
    </row>
    <row r="13" spans="1:18" ht="15.75" customHeight="1" thickBot="1" x14ac:dyDescent="0.4">
      <c r="A13" s="27" t="s">
        <v>49</v>
      </c>
      <c r="B13" s="147">
        <f>B8+C8</f>
        <v>3485</v>
      </c>
      <c r="C13" s="147"/>
      <c r="D13" s="149"/>
      <c r="E13" s="149"/>
    </row>
    <row r="14" spans="1:18" ht="15.75" customHeight="1" thickBot="1" x14ac:dyDescent="0.35">
      <c r="A14" s="29">
        <v>43647</v>
      </c>
      <c r="B14" s="129" t="s">
        <v>26</v>
      </c>
      <c r="C14" s="130"/>
      <c r="D14" s="130"/>
      <c r="E14" s="130"/>
      <c r="F14" s="130"/>
      <c r="G14" s="130"/>
      <c r="H14" s="130"/>
      <c r="I14" s="130"/>
      <c r="J14" s="130"/>
      <c r="K14" s="130"/>
      <c r="L14" s="130"/>
      <c r="M14" s="130"/>
      <c r="N14" s="130"/>
      <c r="O14" s="130"/>
      <c r="P14" s="130"/>
      <c r="Q14" s="131"/>
      <c r="R14" s="30"/>
    </row>
    <row r="15" spans="1:18" ht="15.75" customHeight="1" x14ac:dyDescent="0.3">
      <c r="A15" s="132" t="s">
        <v>27</v>
      </c>
      <c r="B15" s="134" t="s">
        <v>28</v>
      </c>
      <c r="C15" s="135"/>
      <c r="D15" s="134" t="s">
        <v>29</v>
      </c>
      <c r="E15" s="135"/>
      <c r="F15" s="134" t="s">
        <v>30</v>
      </c>
      <c r="G15" s="135"/>
      <c r="H15" s="134" t="s">
        <v>31</v>
      </c>
      <c r="I15" s="135"/>
      <c r="J15" s="134" t="s">
        <v>32</v>
      </c>
      <c r="K15" s="135"/>
      <c r="L15" s="134" t="s">
        <v>33</v>
      </c>
      <c r="M15" s="135"/>
      <c r="N15" s="134" t="s">
        <v>34</v>
      </c>
      <c r="O15" s="135"/>
      <c r="P15" s="134" t="s">
        <v>35</v>
      </c>
      <c r="Q15" s="135"/>
      <c r="R15" s="2" t="s">
        <v>36</v>
      </c>
    </row>
    <row r="16" spans="1:18" ht="15.75" customHeight="1" thickBot="1" x14ac:dyDescent="0.35">
      <c r="A16" s="133"/>
      <c r="B16" s="31" t="s">
        <v>0</v>
      </c>
      <c r="C16" s="32" t="s">
        <v>37</v>
      </c>
      <c r="D16" s="31" t="s">
        <v>0</v>
      </c>
      <c r="E16" s="32" t="s">
        <v>37</v>
      </c>
      <c r="F16" s="31" t="s">
        <v>0</v>
      </c>
      <c r="G16" s="32" t="s">
        <v>37</v>
      </c>
      <c r="H16" s="31" t="s">
        <v>38</v>
      </c>
      <c r="I16" s="32" t="s">
        <v>37</v>
      </c>
      <c r="J16" s="31" t="s">
        <v>38</v>
      </c>
      <c r="K16" s="32" t="s">
        <v>37</v>
      </c>
      <c r="L16" s="31" t="s">
        <v>38</v>
      </c>
      <c r="M16" s="32" t="s">
        <v>37</v>
      </c>
      <c r="N16" s="31" t="s">
        <v>38</v>
      </c>
      <c r="O16" s="32" t="s">
        <v>37</v>
      </c>
      <c r="P16" s="31" t="s">
        <v>38</v>
      </c>
      <c r="Q16" s="32" t="s">
        <v>37</v>
      </c>
      <c r="R16" s="33"/>
    </row>
    <row r="17" spans="1:20" ht="15.75" customHeight="1" x14ac:dyDescent="0.3">
      <c r="A17" s="9" t="s">
        <v>39</v>
      </c>
      <c r="B17" s="34"/>
      <c r="C17" s="35"/>
      <c r="D17" s="34"/>
      <c r="E17" s="35"/>
      <c r="F17" s="34"/>
      <c r="G17" s="35"/>
      <c r="H17" s="34"/>
      <c r="I17" s="35"/>
      <c r="J17" s="34"/>
      <c r="K17" s="35"/>
      <c r="L17" s="34"/>
      <c r="M17" s="35"/>
      <c r="N17" s="34"/>
      <c r="O17" s="35"/>
      <c r="P17" s="34"/>
      <c r="Q17" s="35"/>
      <c r="R17" s="36"/>
    </row>
    <row r="18" spans="1:20" ht="15.75" customHeight="1" x14ac:dyDescent="0.3">
      <c r="A18" s="9" t="s">
        <v>40</v>
      </c>
      <c r="B18" s="4"/>
      <c r="C18" s="7"/>
      <c r="D18" s="4"/>
      <c r="E18" s="7"/>
      <c r="F18" s="4"/>
      <c r="G18" s="7"/>
      <c r="H18" s="4"/>
      <c r="I18" s="7"/>
      <c r="J18" s="4"/>
      <c r="K18" s="7"/>
      <c r="L18" s="4"/>
      <c r="M18" s="7"/>
      <c r="N18" s="4"/>
      <c r="O18" s="7"/>
      <c r="P18" s="4"/>
      <c r="Q18" s="7"/>
      <c r="R18" s="8"/>
    </row>
    <row r="19" spans="1:20" ht="15.75" customHeight="1" x14ac:dyDescent="0.3">
      <c r="A19" s="9" t="s">
        <v>41</v>
      </c>
      <c r="B19" s="4"/>
      <c r="C19" s="7"/>
      <c r="D19" s="4"/>
      <c r="E19" s="7"/>
      <c r="F19" s="4"/>
      <c r="G19" s="7"/>
      <c r="H19" s="4"/>
      <c r="I19" s="7"/>
      <c r="J19" s="4"/>
      <c r="K19" s="7"/>
      <c r="L19" s="4"/>
      <c r="M19" s="7"/>
      <c r="N19" s="4"/>
      <c r="O19" s="7"/>
      <c r="P19" s="4"/>
      <c r="Q19" s="7"/>
      <c r="R19" s="8"/>
    </row>
    <row r="20" spans="1:20" ht="15.75" customHeight="1" x14ac:dyDescent="0.3">
      <c r="A20" s="9"/>
      <c r="B20" s="4"/>
      <c r="C20" s="7"/>
      <c r="D20" s="4"/>
      <c r="E20" s="7"/>
      <c r="F20" s="4"/>
      <c r="G20" s="7"/>
      <c r="H20" s="4"/>
      <c r="I20" s="7"/>
      <c r="J20" s="4"/>
      <c r="K20" s="7"/>
      <c r="L20" s="4"/>
      <c r="M20" s="7"/>
      <c r="N20" s="4"/>
      <c r="O20" s="7"/>
      <c r="P20" s="4"/>
      <c r="Q20" s="7"/>
      <c r="R20" s="8"/>
    </row>
    <row r="21" spans="1:20" ht="15.75" customHeight="1" thickBot="1" x14ac:dyDescent="0.35">
      <c r="A21" s="37" t="s">
        <v>24</v>
      </c>
      <c r="B21" s="18">
        <f>SUM(B17:B20)</f>
        <v>0</v>
      </c>
      <c r="C21" s="18">
        <f t="shared" ref="C21:R21" si="1">SUM(C17:C20)</f>
        <v>0</v>
      </c>
      <c r="D21" s="18">
        <f t="shared" si="1"/>
        <v>0</v>
      </c>
      <c r="E21" s="18">
        <f t="shared" si="1"/>
        <v>0</v>
      </c>
      <c r="F21" s="18">
        <f t="shared" si="1"/>
        <v>0</v>
      </c>
      <c r="G21" s="18">
        <f t="shared" si="1"/>
        <v>0</v>
      </c>
      <c r="H21" s="18">
        <f t="shared" si="1"/>
        <v>0</v>
      </c>
      <c r="I21" s="18">
        <f t="shared" si="1"/>
        <v>0</v>
      </c>
      <c r="J21" s="18">
        <f t="shared" si="1"/>
        <v>0</v>
      </c>
      <c r="K21" s="18">
        <f t="shared" si="1"/>
        <v>0</v>
      </c>
      <c r="L21" s="18">
        <f t="shared" si="1"/>
        <v>0</v>
      </c>
      <c r="M21" s="18">
        <f t="shared" si="1"/>
        <v>0</v>
      </c>
      <c r="N21" s="18">
        <f t="shared" si="1"/>
        <v>0</v>
      </c>
      <c r="O21" s="18">
        <f t="shared" si="1"/>
        <v>0</v>
      </c>
      <c r="P21" s="18">
        <f t="shared" si="1"/>
        <v>0</v>
      </c>
      <c r="Q21" s="18">
        <f t="shared" si="1"/>
        <v>0</v>
      </c>
      <c r="R21" s="18">
        <f t="shared" si="1"/>
        <v>0</v>
      </c>
    </row>
    <row r="22" spans="1:20" ht="15.75" customHeight="1" thickBot="1" x14ac:dyDescent="0.35">
      <c r="A22" s="38" t="s">
        <v>42</v>
      </c>
      <c r="B22" s="121">
        <f>SUM(B21+D21+F21+H21+J21+L21+N21+P21)+R21</f>
        <v>0</v>
      </c>
      <c r="C22" s="122"/>
      <c r="D22" s="122"/>
      <c r="E22" s="122"/>
      <c r="F22" s="122"/>
      <c r="G22" s="122"/>
      <c r="H22" s="122"/>
      <c r="I22" s="39" t="s">
        <v>43</v>
      </c>
      <c r="J22" s="122">
        <f>C21+E21+G21+I21+K21+M21+O21+Q21</f>
        <v>0</v>
      </c>
      <c r="K22" s="122"/>
      <c r="L22" s="122"/>
      <c r="M22" s="122"/>
      <c r="N22" s="122"/>
      <c r="O22" s="122"/>
      <c r="P22" s="122"/>
      <c r="Q22" s="122"/>
      <c r="R22" s="123"/>
    </row>
    <row r="23" spans="1:20" ht="15.75" customHeight="1" thickBot="1" x14ac:dyDescent="0.35">
      <c r="A23" s="124" t="s">
        <v>6</v>
      </c>
      <c r="B23" s="125"/>
      <c r="C23" s="125"/>
      <c r="D23" s="125"/>
      <c r="E23" s="125"/>
      <c r="F23" s="126"/>
      <c r="G23" s="127" t="s">
        <v>44</v>
      </c>
      <c r="H23" s="128"/>
      <c r="I23" s="128"/>
      <c r="J23" s="128"/>
      <c r="K23" s="128"/>
      <c r="L23" s="128"/>
      <c r="M23" s="128"/>
      <c r="N23" s="128"/>
      <c r="O23" s="121" t="s">
        <v>45</v>
      </c>
      <c r="P23" s="122"/>
      <c r="Q23" s="122"/>
      <c r="R23" s="122"/>
      <c r="S23" s="123"/>
      <c r="T23" s="28"/>
    </row>
    <row r="24" spans="1:20" ht="15.75" customHeight="1" thickBot="1" x14ac:dyDescent="0.35">
      <c r="A24" s="40" t="s">
        <v>27</v>
      </c>
      <c r="B24" s="41" t="s">
        <v>29</v>
      </c>
      <c r="C24" s="42" t="s">
        <v>30</v>
      </c>
      <c r="D24" s="42" t="s">
        <v>31</v>
      </c>
      <c r="E24" s="42" t="s">
        <v>32</v>
      </c>
      <c r="F24" s="43" t="s">
        <v>33</v>
      </c>
      <c r="G24" s="40"/>
      <c r="H24" s="41" t="s">
        <v>29</v>
      </c>
      <c r="I24" s="42" t="s">
        <v>30</v>
      </c>
      <c r="J24" s="42" t="s">
        <v>31</v>
      </c>
      <c r="K24" s="42" t="s">
        <v>32</v>
      </c>
      <c r="L24" s="44" t="s">
        <v>33</v>
      </c>
      <c r="M24" s="45" t="s">
        <v>35</v>
      </c>
      <c r="N24" s="46" t="s">
        <v>34</v>
      </c>
      <c r="O24" s="47" t="s">
        <v>29</v>
      </c>
      <c r="P24" s="48" t="s">
        <v>30</v>
      </c>
      <c r="Q24" s="49" t="s">
        <v>31</v>
      </c>
      <c r="R24" s="49" t="s">
        <v>32</v>
      </c>
      <c r="S24" s="50" t="s">
        <v>33</v>
      </c>
    </row>
    <row r="25" spans="1:20" ht="15.75" customHeight="1" x14ac:dyDescent="0.3">
      <c r="A25" s="8" t="s">
        <v>39</v>
      </c>
      <c r="B25" s="51"/>
      <c r="C25" s="52"/>
      <c r="D25" s="52"/>
      <c r="E25" s="52"/>
      <c r="F25" s="35"/>
      <c r="G25" s="8" t="s">
        <v>39</v>
      </c>
      <c r="H25" s="51"/>
      <c r="I25" s="52"/>
      <c r="J25" s="52"/>
      <c r="K25" s="52"/>
      <c r="L25" s="53"/>
      <c r="M25" s="52"/>
      <c r="N25" s="53"/>
      <c r="O25" s="36"/>
      <c r="P25" s="51"/>
      <c r="Q25" s="52"/>
      <c r="R25" s="52"/>
      <c r="S25" s="35"/>
    </row>
    <row r="26" spans="1:20" ht="15.75" customHeight="1" x14ac:dyDescent="0.3">
      <c r="A26" s="8" t="s">
        <v>40</v>
      </c>
      <c r="B26" s="5"/>
      <c r="C26" s="6"/>
      <c r="D26" s="6"/>
      <c r="E26" s="6"/>
      <c r="F26" s="7"/>
      <c r="G26" s="8" t="s">
        <v>40</v>
      </c>
      <c r="H26" s="5"/>
      <c r="I26" s="6"/>
      <c r="J26" s="6"/>
      <c r="K26" s="6"/>
      <c r="L26" s="54"/>
      <c r="M26" s="6"/>
      <c r="N26" s="54"/>
      <c r="O26" s="8"/>
      <c r="P26" s="5"/>
      <c r="Q26" s="6"/>
      <c r="R26" s="6"/>
      <c r="S26" s="7"/>
    </row>
    <row r="27" spans="1:20" ht="15.75" customHeight="1" thickBot="1" x14ac:dyDescent="0.35">
      <c r="A27" s="33" t="s">
        <v>41</v>
      </c>
      <c r="B27" s="55"/>
      <c r="C27" s="19"/>
      <c r="D27" s="19"/>
      <c r="E27" s="19"/>
      <c r="F27" s="20"/>
      <c r="G27" s="56" t="s">
        <v>41</v>
      </c>
      <c r="H27" s="55"/>
      <c r="I27" s="19"/>
      <c r="J27" s="19"/>
      <c r="K27" s="19"/>
      <c r="L27" s="57"/>
      <c r="M27" s="19"/>
      <c r="N27" s="57"/>
      <c r="O27" s="56"/>
      <c r="P27" s="55"/>
      <c r="Q27" s="19"/>
      <c r="R27" s="19"/>
      <c r="S27" s="20"/>
    </row>
    <row r="28" spans="1:20" ht="15.75" customHeight="1" thickBot="1" x14ac:dyDescent="0.35">
      <c r="A28" s="58" t="s">
        <v>24</v>
      </c>
      <c r="B28" s="59">
        <f>SUM(B25:B27)</f>
        <v>0</v>
      </c>
      <c r="C28" s="59">
        <f>SUM(C25:C27)</f>
        <v>0</v>
      </c>
      <c r="D28" s="59">
        <f>SUM(D25:D27)</f>
        <v>0</v>
      </c>
      <c r="E28" s="59">
        <f>SUM(E25:E27)</f>
        <v>0</v>
      </c>
      <c r="F28" s="59">
        <f>SUM(F25:F27)</f>
        <v>0</v>
      </c>
      <c r="G28" s="60"/>
      <c r="H28" s="60">
        <f>SUM(H25:H27)</f>
        <v>0</v>
      </c>
      <c r="I28" s="60">
        <f t="shared" ref="I28:S28" si="2">SUM(I25:I27)</f>
        <v>0</v>
      </c>
      <c r="J28" s="60">
        <f t="shared" si="2"/>
        <v>0</v>
      </c>
      <c r="K28" s="60">
        <f t="shared" si="2"/>
        <v>0</v>
      </c>
      <c r="L28" s="60">
        <f t="shared" si="2"/>
        <v>0</v>
      </c>
      <c r="M28" s="60">
        <f t="shared" si="2"/>
        <v>0</v>
      </c>
      <c r="N28" s="60">
        <f t="shared" si="2"/>
        <v>0</v>
      </c>
      <c r="O28" s="60">
        <f t="shared" si="2"/>
        <v>0</v>
      </c>
      <c r="P28" s="60">
        <f t="shared" si="2"/>
        <v>0</v>
      </c>
      <c r="Q28" s="60">
        <f t="shared" si="2"/>
        <v>0</v>
      </c>
      <c r="R28" s="60">
        <f t="shared" si="2"/>
        <v>0</v>
      </c>
      <c r="S28" s="60">
        <f t="shared" si="2"/>
        <v>0</v>
      </c>
    </row>
  </sheetData>
  <mergeCells count="30">
    <mergeCell ref="B12:C12"/>
    <mergeCell ref="D12:E13"/>
    <mergeCell ref="B13:C13"/>
    <mergeCell ref="N8:O8"/>
    <mergeCell ref="N9:O9"/>
    <mergeCell ref="N10:O10"/>
    <mergeCell ref="N11:O11"/>
    <mergeCell ref="D2:M2"/>
    <mergeCell ref="H3:I3"/>
    <mergeCell ref="L3:M3"/>
    <mergeCell ref="N7:O7"/>
    <mergeCell ref="N5:O5"/>
    <mergeCell ref="N6:O6"/>
    <mergeCell ref="D3:E3"/>
    <mergeCell ref="F3:G3"/>
    <mergeCell ref="B14:Q14"/>
    <mergeCell ref="A15:A16"/>
    <mergeCell ref="B15:C15"/>
    <mergeCell ref="D15:E15"/>
    <mergeCell ref="F15:G15"/>
    <mergeCell ref="H15:I15"/>
    <mergeCell ref="J15:K15"/>
    <mergeCell ref="L15:M15"/>
    <mergeCell ref="N15:O15"/>
    <mergeCell ref="P15:Q15"/>
    <mergeCell ref="B22:H22"/>
    <mergeCell ref="J22:R22"/>
    <mergeCell ref="A23:F23"/>
    <mergeCell ref="G23:N23"/>
    <mergeCell ref="O23:S23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workbookViewId="0">
      <selection activeCell="N5" sqref="N5:O5"/>
    </sheetView>
  </sheetViews>
  <sheetFormatPr defaultRowHeight="14.4" x14ac:dyDescent="0.3"/>
  <cols>
    <col min="1" max="1" width="25.44140625" customWidth="1"/>
    <col min="2" max="2" width="11.77734375" customWidth="1"/>
    <col min="3" max="3" width="11.5546875" customWidth="1"/>
    <col min="4" max="4" width="10.5546875" customWidth="1"/>
    <col min="5" max="6" width="10.21875" customWidth="1"/>
    <col min="7" max="7" width="9.77734375" customWidth="1"/>
    <col min="10" max="10" width="10" customWidth="1"/>
    <col min="11" max="11" width="9.77734375" customWidth="1"/>
  </cols>
  <sheetData>
    <row r="1" spans="1:18" ht="15.75" customHeight="1" thickBot="1" x14ac:dyDescent="0.35">
      <c r="B1" s="71" t="s">
        <v>47</v>
      </c>
      <c r="C1" s="64" t="s">
        <v>46</v>
      </c>
      <c r="D1">
        <f>B2-2000</f>
        <v>-2000</v>
      </c>
    </row>
    <row r="2" spans="1:18" ht="15.75" customHeight="1" thickBot="1" x14ac:dyDescent="0.4">
      <c r="A2" s="1" t="s">
        <v>0</v>
      </c>
      <c r="B2" s="68"/>
      <c r="C2" s="65">
        <v>1500</v>
      </c>
      <c r="D2" s="136" t="s">
        <v>1</v>
      </c>
      <c r="E2" s="136"/>
      <c r="F2" s="136"/>
      <c r="G2" s="136"/>
      <c r="H2" s="136"/>
      <c r="I2" s="136"/>
      <c r="J2" s="136"/>
      <c r="K2" s="136"/>
      <c r="L2" s="136"/>
      <c r="M2" s="137"/>
    </row>
    <row r="3" spans="1:18" ht="20.25" customHeight="1" x14ac:dyDescent="0.35">
      <c r="A3" s="1" t="s">
        <v>2</v>
      </c>
      <c r="B3" s="69">
        <v>7464</v>
      </c>
      <c r="C3" s="66">
        <v>0</v>
      </c>
      <c r="D3" s="134" t="s">
        <v>74</v>
      </c>
      <c r="E3" s="145"/>
      <c r="F3" s="146" t="s">
        <v>75</v>
      </c>
      <c r="G3" s="135"/>
      <c r="H3" s="138" t="s">
        <v>3</v>
      </c>
      <c r="I3" s="139"/>
      <c r="J3" s="2" t="s">
        <v>4</v>
      </c>
      <c r="K3" s="3"/>
      <c r="L3" s="138" t="s">
        <v>66</v>
      </c>
      <c r="M3" s="139"/>
      <c r="N3" t="s">
        <v>53</v>
      </c>
      <c r="O3">
        <f>'20'!C2+'21'!C2+'22'!C2+'23'!C2</f>
        <v>10767</v>
      </c>
    </row>
    <row r="4" spans="1:18" ht="15.75" customHeight="1" x14ac:dyDescent="0.35">
      <c r="A4" s="1" t="s">
        <v>5</v>
      </c>
      <c r="B4" s="69"/>
      <c r="C4" s="66"/>
      <c r="D4" s="4" t="s">
        <v>12</v>
      </c>
      <c r="E4" s="5" t="s">
        <v>76</v>
      </c>
      <c r="F4" s="6" t="s">
        <v>77</v>
      </c>
      <c r="G4" s="7" t="s">
        <v>78</v>
      </c>
      <c r="H4" s="4" t="s">
        <v>7</v>
      </c>
      <c r="I4" s="7" t="s">
        <v>8</v>
      </c>
      <c r="J4" s="8" t="s">
        <v>9</v>
      </c>
      <c r="K4" s="9" t="s">
        <v>10</v>
      </c>
      <c r="L4" s="4" t="s">
        <v>11</v>
      </c>
      <c r="M4" s="7" t="s">
        <v>12</v>
      </c>
      <c r="N4" s="79" t="s">
        <v>54</v>
      </c>
      <c r="O4">
        <f>B2+'22'!B2+'21'!B2+'20'!B2</f>
        <v>0</v>
      </c>
    </row>
    <row r="5" spans="1:18" ht="15.75" customHeight="1" x14ac:dyDescent="0.35">
      <c r="A5" s="1" t="s">
        <v>13</v>
      </c>
      <c r="B5" s="69"/>
      <c r="C5" s="66"/>
      <c r="D5" s="10">
        <v>38991</v>
      </c>
      <c r="E5" s="11">
        <v>112963</v>
      </c>
      <c r="F5" s="12"/>
      <c r="G5" s="13"/>
      <c r="H5" s="10">
        <v>292121</v>
      </c>
      <c r="I5" s="13">
        <v>65528</v>
      </c>
      <c r="J5" s="14">
        <v>8358.2999999999993</v>
      </c>
      <c r="K5" s="15">
        <v>130969</v>
      </c>
      <c r="L5" s="10">
        <v>1195</v>
      </c>
      <c r="M5" s="16">
        <v>2143760</v>
      </c>
      <c r="N5" s="142">
        <v>8</v>
      </c>
      <c r="O5" s="142"/>
      <c r="P5" s="72"/>
    </row>
    <row r="6" spans="1:18" ht="15.75" customHeight="1" x14ac:dyDescent="0.35">
      <c r="A6" s="1" t="s">
        <v>14</v>
      </c>
      <c r="B6" s="69"/>
      <c r="C6" s="66"/>
      <c r="D6" s="10">
        <f>'27'!D5</f>
        <v>38908</v>
      </c>
      <c r="E6" s="11">
        <f>'27'!E5</f>
        <v>112773</v>
      </c>
      <c r="F6" s="12">
        <f>'27'!F5</f>
        <v>0</v>
      </c>
      <c r="G6" s="13">
        <f>'27'!G5</f>
        <v>0</v>
      </c>
      <c r="H6" s="10">
        <f>'27'!H5</f>
        <v>291976</v>
      </c>
      <c r="I6" s="13">
        <f>'27'!I5</f>
        <v>65496</v>
      </c>
      <c r="J6" s="14">
        <f>'27'!J5</f>
        <v>8341</v>
      </c>
      <c r="K6" s="15">
        <f>'27'!K5</f>
        <v>130692</v>
      </c>
      <c r="L6" s="10">
        <f>'27'!L5</f>
        <v>1195</v>
      </c>
      <c r="M6" s="16">
        <f>'27'!M5</f>
        <v>2143760</v>
      </c>
      <c r="N6" s="143" t="s">
        <v>15</v>
      </c>
      <c r="O6" s="144"/>
      <c r="Q6">
        <v>10981</v>
      </c>
    </row>
    <row r="7" spans="1:18" ht="15.75" customHeight="1" x14ac:dyDescent="0.35">
      <c r="A7" s="1" t="s">
        <v>16</v>
      </c>
      <c r="B7" s="73">
        <f>B2-B4</f>
        <v>0</v>
      </c>
      <c r="C7" s="74">
        <f>C2-C4</f>
        <v>1500</v>
      </c>
      <c r="D7" s="4">
        <f t="shared" ref="D7:M7" si="0">D5-D6</f>
        <v>83</v>
      </c>
      <c r="E7" s="75">
        <f t="shared" si="0"/>
        <v>190</v>
      </c>
      <c r="F7" s="6">
        <f t="shared" si="0"/>
        <v>0</v>
      </c>
      <c r="G7" s="6">
        <f t="shared" si="0"/>
        <v>0</v>
      </c>
      <c r="H7" s="6">
        <f t="shared" si="0"/>
        <v>145</v>
      </c>
      <c r="I7" s="6">
        <f t="shared" si="0"/>
        <v>32</v>
      </c>
      <c r="J7" s="6">
        <f t="shared" si="0"/>
        <v>17.299999999999272</v>
      </c>
      <c r="K7" s="6">
        <f t="shared" si="0"/>
        <v>277</v>
      </c>
      <c r="L7" s="6">
        <f t="shared" si="0"/>
        <v>0</v>
      </c>
      <c r="M7" s="7">
        <f t="shared" si="0"/>
        <v>0</v>
      </c>
      <c r="N7" s="140" t="s">
        <v>17</v>
      </c>
      <c r="O7" s="141"/>
      <c r="Q7">
        <f>10600+502</f>
        <v>11102</v>
      </c>
    </row>
    <row r="8" spans="1:18" ht="15.75" customHeight="1" x14ac:dyDescent="0.35">
      <c r="A8" s="1" t="s">
        <v>18</v>
      </c>
      <c r="B8" s="69">
        <f>B3-B5</f>
        <v>7464</v>
      </c>
      <c r="C8" s="66">
        <f>C3-C5</f>
        <v>0</v>
      </c>
      <c r="D8" s="4">
        <f>D7+E7</f>
        <v>273</v>
      </c>
      <c r="E8" s="76" t="s">
        <v>52</v>
      </c>
      <c r="F8" s="6"/>
      <c r="G8" s="6"/>
      <c r="H8" s="6">
        <f>C28</f>
        <v>0</v>
      </c>
      <c r="I8" s="6"/>
      <c r="J8" s="6"/>
      <c r="K8" s="6"/>
      <c r="L8" s="6"/>
      <c r="M8" s="7">
        <f>E28</f>
        <v>0</v>
      </c>
      <c r="N8" s="140" t="s">
        <v>19</v>
      </c>
      <c r="O8" s="141"/>
      <c r="Q8">
        <f>Q7-Q6</f>
        <v>121</v>
      </c>
    </row>
    <row r="9" spans="1:18" ht="15.75" customHeight="1" x14ac:dyDescent="0.35">
      <c r="A9" s="17" t="s">
        <v>20</v>
      </c>
      <c r="B9" s="69"/>
      <c r="C9" s="66"/>
      <c r="D9" s="18">
        <f>C9+B9</f>
        <v>0</v>
      </c>
      <c r="E9" s="76"/>
      <c r="F9" s="19"/>
      <c r="G9" s="19"/>
      <c r="H9" s="19">
        <f>I28+P28</f>
        <v>0</v>
      </c>
      <c r="I9" s="19"/>
      <c r="J9" s="19"/>
      <c r="K9" s="19"/>
      <c r="L9" s="19"/>
      <c r="M9" s="20">
        <f>K28+R28</f>
        <v>0</v>
      </c>
      <c r="N9" s="150" t="s">
        <v>21</v>
      </c>
      <c r="O9" s="151"/>
    </row>
    <row r="10" spans="1:18" ht="15.75" customHeight="1" thickBot="1" x14ac:dyDescent="0.4">
      <c r="A10" s="21" t="s">
        <v>22</v>
      </c>
      <c r="B10" s="69">
        <v>36</v>
      </c>
      <c r="C10" s="66">
        <v>17</v>
      </c>
      <c r="D10" s="78">
        <f>B28-D8</f>
        <v>-273</v>
      </c>
      <c r="E10" s="77"/>
      <c r="F10" s="22"/>
      <c r="G10" s="22"/>
      <c r="H10" s="78">
        <f>(H9+H8)-H7</f>
        <v>-145</v>
      </c>
      <c r="I10" s="22"/>
      <c r="J10" s="22"/>
      <c r="K10" s="22"/>
      <c r="L10" s="22"/>
      <c r="M10" s="22">
        <f>(M9+M8)-M7</f>
        <v>0</v>
      </c>
      <c r="N10" s="152" t="s">
        <v>23</v>
      </c>
      <c r="O10" s="152"/>
      <c r="Q10">
        <f>7000+600+900+650</f>
        <v>9150</v>
      </c>
    </row>
    <row r="11" spans="1:18" ht="15.75" customHeight="1" thickBot="1" x14ac:dyDescent="0.4">
      <c r="A11" s="23" t="s">
        <v>24</v>
      </c>
      <c r="B11" s="70">
        <f>B7+B8</f>
        <v>7464</v>
      </c>
      <c r="C11" s="67">
        <f>C7+C8</f>
        <v>1500</v>
      </c>
      <c r="D11" s="24">
        <f>C10+B10</f>
        <v>53</v>
      </c>
      <c r="E11" s="25"/>
      <c r="F11" s="25"/>
      <c r="G11" s="25"/>
      <c r="H11" s="25"/>
      <c r="I11" s="25"/>
      <c r="J11" s="25"/>
      <c r="K11" s="25"/>
      <c r="L11" s="25"/>
      <c r="M11" s="26">
        <f>B22</f>
        <v>0</v>
      </c>
      <c r="N11" s="142" t="s">
        <v>25</v>
      </c>
      <c r="O11" s="142"/>
    </row>
    <row r="12" spans="1:18" ht="15.75" customHeight="1" thickBot="1" x14ac:dyDescent="0.4">
      <c r="A12" s="27" t="s">
        <v>48</v>
      </c>
      <c r="B12" s="147">
        <f>B7+C7</f>
        <v>1500</v>
      </c>
      <c r="C12" s="147"/>
      <c r="D12" s="148">
        <f>B12+B13</f>
        <v>8964</v>
      </c>
      <c r="E12" s="148"/>
      <c r="I12">
        <f>D12-M11-B6</f>
        <v>8964</v>
      </c>
    </row>
    <row r="13" spans="1:18" ht="15.75" customHeight="1" thickBot="1" x14ac:dyDescent="0.4">
      <c r="A13" s="27" t="s">
        <v>49</v>
      </c>
      <c r="B13" s="147">
        <f>B8+C8</f>
        <v>7464</v>
      </c>
      <c r="C13" s="147"/>
      <c r="D13" s="149"/>
      <c r="E13" s="149"/>
    </row>
    <row r="14" spans="1:18" ht="15.75" customHeight="1" thickBot="1" x14ac:dyDescent="0.35">
      <c r="A14" s="29">
        <v>43647</v>
      </c>
      <c r="B14" s="129" t="s">
        <v>26</v>
      </c>
      <c r="C14" s="130"/>
      <c r="D14" s="130"/>
      <c r="E14" s="130"/>
      <c r="F14" s="130"/>
      <c r="G14" s="130"/>
      <c r="H14" s="130"/>
      <c r="I14" s="130"/>
      <c r="J14" s="130"/>
      <c r="K14" s="130"/>
      <c r="L14" s="130"/>
      <c r="M14" s="130"/>
      <c r="N14" s="130"/>
      <c r="O14" s="130"/>
      <c r="P14" s="130"/>
      <c r="Q14" s="131"/>
      <c r="R14" s="30"/>
    </row>
    <row r="15" spans="1:18" ht="15.75" customHeight="1" x14ac:dyDescent="0.3">
      <c r="A15" s="132" t="s">
        <v>27</v>
      </c>
      <c r="B15" s="134" t="s">
        <v>28</v>
      </c>
      <c r="C15" s="135"/>
      <c r="D15" s="134" t="s">
        <v>29</v>
      </c>
      <c r="E15" s="135"/>
      <c r="F15" s="134" t="s">
        <v>30</v>
      </c>
      <c r="G15" s="135"/>
      <c r="H15" s="134" t="s">
        <v>31</v>
      </c>
      <c r="I15" s="135"/>
      <c r="J15" s="134" t="s">
        <v>32</v>
      </c>
      <c r="K15" s="135"/>
      <c r="L15" s="134" t="s">
        <v>33</v>
      </c>
      <c r="M15" s="135"/>
      <c r="N15" s="134" t="s">
        <v>34</v>
      </c>
      <c r="O15" s="135"/>
      <c r="P15" s="134" t="s">
        <v>35</v>
      </c>
      <c r="Q15" s="135"/>
      <c r="R15" s="2" t="s">
        <v>36</v>
      </c>
    </row>
    <row r="16" spans="1:18" ht="15.75" customHeight="1" thickBot="1" x14ac:dyDescent="0.35">
      <c r="A16" s="133"/>
      <c r="B16" s="31" t="s">
        <v>0</v>
      </c>
      <c r="C16" s="32" t="s">
        <v>37</v>
      </c>
      <c r="D16" s="31" t="s">
        <v>0</v>
      </c>
      <c r="E16" s="32" t="s">
        <v>37</v>
      </c>
      <c r="F16" s="31" t="s">
        <v>0</v>
      </c>
      <c r="G16" s="32" t="s">
        <v>37</v>
      </c>
      <c r="H16" s="31" t="s">
        <v>38</v>
      </c>
      <c r="I16" s="32" t="s">
        <v>37</v>
      </c>
      <c r="J16" s="31" t="s">
        <v>38</v>
      </c>
      <c r="K16" s="32" t="s">
        <v>37</v>
      </c>
      <c r="L16" s="31" t="s">
        <v>38</v>
      </c>
      <c r="M16" s="32" t="s">
        <v>37</v>
      </c>
      <c r="N16" s="31" t="s">
        <v>38</v>
      </c>
      <c r="O16" s="32" t="s">
        <v>37</v>
      </c>
      <c r="P16" s="31" t="s">
        <v>38</v>
      </c>
      <c r="Q16" s="32" t="s">
        <v>37</v>
      </c>
      <c r="R16" s="33"/>
    </row>
    <row r="17" spans="1:20" ht="15.75" customHeight="1" x14ac:dyDescent="0.3">
      <c r="A17" s="9" t="s">
        <v>39</v>
      </c>
      <c r="B17" s="34"/>
      <c r="C17" s="35"/>
      <c r="D17" s="34"/>
      <c r="E17" s="35"/>
      <c r="F17" s="34"/>
      <c r="G17" s="35"/>
      <c r="H17" s="34"/>
      <c r="I17" s="35"/>
      <c r="J17" s="34"/>
      <c r="K17" s="35"/>
      <c r="L17" s="34"/>
      <c r="M17" s="35"/>
      <c r="N17" s="34"/>
      <c r="O17" s="35"/>
      <c r="P17" s="34"/>
      <c r="Q17" s="35"/>
      <c r="R17" s="36"/>
    </row>
    <row r="18" spans="1:20" ht="15.75" customHeight="1" x14ac:dyDescent="0.3">
      <c r="A18" s="9" t="s">
        <v>40</v>
      </c>
      <c r="B18" s="4"/>
      <c r="C18" s="7"/>
      <c r="D18" s="4"/>
      <c r="E18" s="7"/>
      <c r="F18" s="4"/>
      <c r="G18" s="7"/>
      <c r="H18" s="4"/>
      <c r="I18" s="7"/>
      <c r="J18" s="4"/>
      <c r="K18" s="7"/>
      <c r="L18" s="4"/>
      <c r="M18" s="7"/>
      <c r="N18" s="4"/>
      <c r="O18" s="7"/>
      <c r="P18" s="4"/>
      <c r="Q18" s="7"/>
      <c r="R18" s="8"/>
    </row>
    <row r="19" spans="1:20" ht="15.75" customHeight="1" x14ac:dyDescent="0.3">
      <c r="A19" s="9" t="s">
        <v>41</v>
      </c>
      <c r="B19" s="4"/>
      <c r="C19" s="7"/>
      <c r="D19" s="4"/>
      <c r="E19" s="7"/>
      <c r="F19" s="4"/>
      <c r="G19" s="7"/>
      <c r="H19" s="4"/>
      <c r="I19" s="7"/>
      <c r="J19" s="4"/>
      <c r="K19" s="7"/>
      <c r="L19" s="4"/>
      <c r="M19" s="7"/>
      <c r="N19" s="4"/>
      <c r="O19" s="7"/>
      <c r="P19" s="4"/>
      <c r="Q19" s="7"/>
      <c r="R19" s="8"/>
    </row>
    <row r="20" spans="1:20" ht="15.75" customHeight="1" x14ac:dyDescent="0.3">
      <c r="A20" s="9"/>
      <c r="B20" s="4"/>
      <c r="C20" s="7"/>
      <c r="D20" s="4"/>
      <c r="E20" s="7"/>
      <c r="F20" s="4"/>
      <c r="G20" s="7"/>
      <c r="H20" s="4"/>
      <c r="I20" s="7"/>
      <c r="J20" s="4"/>
      <c r="K20" s="7"/>
      <c r="L20" s="4"/>
      <c r="M20" s="7"/>
      <c r="N20" s="4"/>
      <c r="O20" s="7"/>
      <c r="P20" s="4"/>
      <c r="Q20" s="7"/>
      <c r="R20" s="8"/>
    </row>
    <row r="21" spans="1:20" ht="15.75" customHeight="1" thickBot="1" x14ac:dyDescent="0.35">
      <c r="A21" s="37" t="s">
        <v>24</v>
      </c>
      <c r="B21" s="18">
        <f>SUM(B17:B20)</f>
        <v>0</v>
      </c>
      <c r="C21" s="18">
        <f t="shared" ref="C21:R21" si="1">SUM(C17:C20)</f>
        <v>0</v>
      </c>
      <c r="D21" s="18">
        <f t="shared" si="1"/>
        <v>0</v>
      </c>
      <c r="E21" s="18">
        <f t="shared" si="1"/>
        <v>0</v>
      </c>
      <c r="F21" s="18">
        <f t="shared" si="1"/>
        <v>0</v>
      </c>
      <c r="G21" s="18">
        <f t="shared" si="1"/>
        <v>0</v>
      </c>
      <c r="H21" s="18">
        <f t="shared" si="1"/>
        <v>0</v>
      </c>
      <c r="I21" s="18">
        <f t="shared" si="1"/>
        <v>0</v>
      </c>
      <c r="J21" s="18">
        <f t="shared" si="1"/>
        <v>0</v>
      </c>
      <c r="K21" s="18">
        <f t="shared" si="1"/>
        <v>0</v>
      </c>
      <c r="L21" s="18">
        <f t="shared" si="1"/>
        <v>0</v>
      </c>
      <c r="M21" s="18">
        <f t="shared" si="1"/>
        <v>0</v>
      </c>
      <c r="N21" s="18">
        <f t="shared" si="1"/>
        <v>0</v>
      </c>
      <c r="O21" s="18">
        <f t="shared" si="1"/>
        <v>0</v>
      </c>
      <c r="P21" s="18">
        <f t="shared" si="1"/>
        <v>0</v>
      </c>
      <c r="Q21" s="18">
        <f t="shared" si="1"/>
        <v>0</v>
      </c>
      <c r="R21" s="18">
        <f t="shared" si="1"/>
        <v>0</v>
      </c>
    </row>
    <row r="22" spans="1:20" ht="15.75" customHeight="1" thickBot="1" x14ac:dyDescent="0.35">
      <c r="A22" s="38" t="s">
        <v>42</v>
      </c>
      <c r="B22" s="121">
        <f>SUM(B21+D21+F21+H21+J21+L21+N21+P21)+R21</f>
        <v>0</v>
      </c>
      <c r="C22" s="122"/>
      <c r="D22" s="122"/>
      <c r="E22" s="122"/>
      <c r="F22" s="122"/>
      <c r="G22" s="122"/>
      <c r="H22" s="122"/>
      <c r="I22" s="39" t="s">
        <v>43</v>
      </c>
      <c r="J22" s="122">
        <f>C21+E21+G21+I21+K21+M21+O21+Q21</f>
        <v>0</v>
      </c>
      <c r="K22" s="122"/>
      <c r="L22" s="122"/>
      <c r="M22" s="122"/>
      <c r="N22" s="122"/>
      <c r="O22" s="122"/>
      <c r="P22" s="122"/>
      <c r="Q22" s="122"/>
      <c r="R22" s="123"/>
    </row>
    <row r="23" spans="1:20" ht="15.75" customHeight="1" thickBot="1" x14ac:dyDescent="0.35">
      <c r="A23" s="124" t="s">
        <v>6</v>
      </c>
      <c r="B23" s="125"/>
      <c r="C23" s="125"/>
      <c r="D23" s="125"/>
      <c r="E23" s="125"/>
      <c r="F23" s="126"/>
      <c r="G23" s="127" t="s">
        <v>44</v>
      </c>
      <c r="H23" s="128"/>
      <c r="I23" s="128"/>
      <c r="J23" s="128"/>
      <c r="K23" s="128"/>
      <c r="L23" s="128"/>
      <c r="M23" s="128"/>
      <c r="N23" s="128"/>
      <c r="O23" s="121" t="s">
        <v>45</v>
      </c>
      <c r="P23" s="122"/>
      <c r="Q23" s="122"/>
      <c r="R23" s="122"/>
      <c r="S23" s="123"/>
      <c r="T23" s="28"/>
    </row>
    <row r="24" spans="1:20" ht="15.75" customHeight="1" thickBot="1" x14ac:dyDescent="0.35">
      <c r="A24" s="40" t="s">
        <v>27</v>
      </c>
      <c r="B24" s="41" t="s">
        <v>29</v>
      </c>
      <c r="C24" s="42" t="s">
        <v>30</v>
      </c>
      <c r="D24" s="42" t="s">
        <v>31</v>
      </c>
      <c r="E24" s="42" t="s">
        <v>32</v>
      </c>
      <c r="F24" s="43" t="s">
        <v>33</v>
      </c>
      <c r="G24" s="40"/>
      <c r="H24" s="41" t="s">
        <v>29</v>
      </c>
      <c r="I24" s="42" t="s">
        <v>30</v>
      </c>
      <c r="J24" s="42" t="s">
        <v>31</v>
      </c>
      <c r="K24" s="42" t="s">
        <v>32</v>
      </c>
      <c r="L24" s="44" t="s">
        <v>33</v>
      </c>
      <c r="M24" s="45" t="s">
        <v>35</v>
      </c>
      <c r="N24" s="46" t="s">
        <v>34</v>
      </c>
      <c r="O24" s="47" t="s">
        <v>29</v>
      </c>
      <c r="P24" s="48" t="s">
        <v>30</v>
      </c>
      <c r="Q24" s="49" t="s">
        <v>31</v>
      </c>
      <c r="R24" s="49" t="s">
        <v>32</v>
      </c>
      <c r="S24" s="50" t="s">
        <v>33</v>
      </c>
    </row>
    <row r="25" spans="1:20" ht="15.75" customHeight="1" x14ac:dyDescent="0.3">
      <c r="A25" s="8" t="s">
        <v>39</v>
      </c>
      <c r="B25" s="51"/>
      <c r="C25" s="52"/>
      <c r="D25" s="52"/>
      <c r="E25" s="52"/>
      <c r="F25" s="35"/>
      <c r="G25" s="8" t="s">
        <v>39</v>
      </c>
      <c r="H25" s="51"/>
      <c r="I25" s="52"/>
      <c r="J25" s="52"/>
      <c r="K25" s="52"/>
      <c r="L25" s="53"/>
      <c r="M25" s="52"/>
      <c r="N25" s="53"/>
      <c r="O25" s="36"/>
      <c r="P25" s="51"/>
      <c r="Q25" s="52"/>
      <c r="R25" s="52"/>
      <c r="S25" s="35"/>
    </row>
    <row r="26" spans="1:20" ht="15.75" customHeight="1" x14ac:dyDescent="0.3">
      <c r="A26" s="8" t="s">
        <v>40</v>
      </c>
      <c r="B26" s="5"/>
      <c r="C26" s="6"/>
      <c r="D26" s="6"/>
      <c r="E26" s="6"/>
      <c r="F26" s="7"/>
      <c r="G26" s="8" t="s">
        <v>40</v>
      </c>
      <c r="H26" s="5"/>
      <c r="I26" s="6"/>
      <c r="J26" s="6"/>
      <c r="K26" s="6"/>
      <c r="L26" s="54"/>
      <c r="M26" s="6"/>
      <c r="N26" s="54"/>
      <c r="O26" s="8"/>
      <c r="P26" s="5"/>
      <c r="Q26" s="6"/>
      <c r="R26" s="6"/>
      <c r="S26" s="7"/>
    </row>
    <row r="27" spans="1:20" ht="15.75" customHeight="1" thickBot="1" x14ac:dyDescent="0.35">
      <c r="A27" s="33" t="s">
        <v>41</v>
      </c>
      <c r="B27" s="55"/>
      <c r="C27" s="19"/>
      <c r="D27" s="19"/>
      <c r="E27" s="19"/>
      <c r="F27" s="20"/>
      <c r="G27" s="56" t="s">
        <v>41</v>
      </c>
      <c r="H27" s="55"/>
      <c r="I27" s="19"/>
      <c r="J27" s="19"/>
      <c r="K27" s="19"/>
      <c r="L27" s="57"/>
      <c r="M27" s="19"/>
      <c r="N27" s="57"/>
      <c r="O27" s="56"/>
      <c r="P27" s="55"/>
      <c r="Q27" s="19"/>
      <c r="R27" s="19"/>
      <c r="S27" s="20"/>
    </row>
    <row r="28" spans="1:20" ht="15.75" customHeight="1" thickBot="1" x14ac:dyDescent="0.35">
      <c r="A28" s="58" t="s">
        <v>24</v>
      </c>
      <c r="B28" s="59">
        <f>SUM(B25:B27)</f>
        <v>0</v>
      </c>
      <c r="C28" s="59">
        <f>SUM(C25:C27)</f>
        <v>0</v>
      </c>
      <c r="D28" s="59">
        <f>SUM(D25:D27)</f>
        <v>0</v>
      </c>
      <c r="E28" s="59">
        <f>SUM(E25:E27)</f>
        <v>0</v>
      </c>
      <c r="F28" s="59">
        <f>SUM(F25:F27)</f>
        <v>0</v>
      </c>
      <c r="G28" s="60"/>
      <c r="H28" s="60">
        <f>SUM(H25:H27)</f>
        <v>0</v>
      </c>
      <c r="I28" s="60">
        <f t="shared" ref="I28:S28" si="2">SUM(I25:I27)</f>
        <v>0</v>
      </c>
      <c r="J28" s="60">
        <f t="shared" si="2"/>
        <v>0</v>
      </c>
      <c r="K28" s="60">
        <f t="shared" si="2"/>
        <v>0</v>
      </c>
      <c r="L28" s="60">
        <f t="shared" si="2"/>
        <v>0</v>
      </c>
      <c r="M28" s="60">
        <f t="shared" si="2"/>
        <v>0</v>
      </c>
      <c r="N28" s="60">
        <f t="shared" si="2"/>
        <v>0</v>
      </c>
      <c r="O28" s="60">
        <f t="shared" si="2"/>
        <v>0</v>
      </c>
      <c r="P28" s="60">
        <f t="shared" si="2"/>
        <v>0</v>
      </c>
      <c r="Q28" s="60">
        <f t="shared" si="2"/>
        <v>0</v>
      </c>
      <c r="R28" s="60">
        <f t="shared" si="2"/>
        <v>0</v>
      </c>
      <c r="S28" s="60">
        <f t="shared" si="2"/>
        <v>0</v>
      </c>
    </row>
  </sheetData>
  <mergeCells count="30">
    <mergeCell ref="B12:C12"/>
    <mergeCell ref="D12:E13"/>
    <mergeCell ref="B13:C13"/>
    <mergeCell ref="N8:O8"/>
    <mergeCell ref="N9:O9"/>
    <mergeCell ref="N10:O10"/>
    <mergeCell ref="N11:O11"/>
    <mergeCell ref="D2:M2"/>
    <mergeCell ref="H3:I3"/>
    <mergeCell ref="L3:M3"/>
    <mergeCell ref="N7:O7"/>
    <mergeCell ref="N5:O5"/>
    <mergeCell ref="N6:O6"/>
    <mergeCell ref="D3:E3"/>
    <mergeCell ref="F3:G3"/>
    <mergeCell ref="B14:Q14"/>
    <mergeCell ref="A15:A16"/>
    <mergeCell ref="B15:C15"/>
    <mergeCell ref="D15:E15"/>
    <mergeCell ref="F15:G15"/>
    <mergeCell ref="H15:I15"/>
    <mergeCell ref="J15:K15"/>
    <mergeCell ref="L15:M15"/>
    <mergeCell ref="N15:O15"/>
    <mergeCell ref="P15:Q15"/>
    <mergeCell ref="B22:H22"/>
    <mergeCell ref="J22:R22"/>
    <mergeCell ref="A23:F23"/>
    <mergeCell ref="G23:N23"/>
    <mergeCell ref="O23:S23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workbookViewId="0">
      <selection activeCell="G8" sqref="G8"/>
    </sheetView>
  </sheetViews>
  <sheetFormatPr defaultRowHeight="14.4" x14ac:dyDescent="0.3"/>
  <cols>
    <col min="1" max="1" width="25.44140625" customWidth="1"/>
    <col min="2" max="2" width="11.77734375" customWidth="1"/>
    <col min="3" max="3" width="11.5546875" customWidth="1"/>
    <col min="4" max="4" width="10.5546875" customWidth="1"/>
    <col min="5" max="6" width="10.21875" customWidth="1"/>
    <col min="7" max="7" width="9.77734375" customWidth="1"/>
    <col min="10" max="10" width="10" customWidth="1"/>
    <col min="11" max="11" width="9.77734375" customWidth="1"/>
  </cols>
  <sheetData>
    <row r="1" spans="1:18" ht="15.75" customHeight="1" thickBot="1" x14ac:dyDescent="0.35">
      <c r="B1" s="71" t="s">
        <v>47</v>
      </c>
      <c r="C1" s="64" t="s">
        <v>46</v>
      </c>
      <c r="D1">
        <f>B2-2000</f>
        <v>-2000</v>
      </c>
    </row>
    <row r="2" spans="1:18" ht="15.75" customHeight="1" thickBot="1" x14ac:dyDescent="0.4">
      <c r="A2" s="1" t="s">
        <v>0</v>
      </c>
      <c r="B2" s="68"/>
      <c r="C2" s="65">
        <v>5016</v>
      </c>
      <c r="D2" s="136" t="s">
        <v>1</v>
      </c>
      <c r="E2" s="136"/>
      <c r="F2" s="136"/>
      <c r="G2" s="136"/>
      <c r="H2" s="136"/>
      <c r="I2" s="136"/>
      <c r="J2" s="136"/>
      <c r="K2" s="136"/>
      <c r="L2" s="136"/>
      <c r="M2" s="137"/>
    </row>
    <row r="3" spans="1:18" ht="20.25" customHeight="1" x14ac:dyDescent="0.35">
      <c r="A3" s="1" t="s">
        <v>2</v>
      </c>
      <c r="B3" s="69">
        <v>670</v>
      </c>
      <c r="C3" s="66">
        <v>8298</v>
      </c>
      <c r="D3" s="134" t="s">
        <v>74</v>
      </c>
      <c r="E3" s="145"/>
      <c r="F3" s="146" t="s">
        <v>75</v>
      </c>
      <c r="G3" s="135"/>
      <c r="H3" s="138" t="s">
        <v>3</v>
      </c>
      <c r="I3" s="139"/>
      <c r="J3" s="2" t="s">
        <v>4</v>
      </c>
      <c r="K3" s="3"/>
      <c r="L3" s="138" t="s">
        <v>66</v>
      </c>
      <c r="M3" s="139"/>
      <c r="N3" t="s">
        <v>53</v>
      </c>
      <c r="O3">
        <f>'20'!C2+'21'!C2+'22'!C2+'23'!C2</f>
        <v>10767</v>
      </c>
    </row>
    <row r="4" spans="1:18" ht="15.75" customHeight="1" x14ac:dyDescent="0.35">
      <c r="A4" s="1" t="s">
        <v>5</v>
      </c>
      <c r="B4" s="69"/>
      <c r="C4" s="66"/>
      <c r="D4" s="4" t="s">
        <v>12</v>
      </c>
      <c r="E4" s="5" t="s">
        <v>76</v>
      </c>
      <c r="F4" s="6" t="s">
        <v>77</v>
      </c>
      <c r="G4" s="7" t="s">
        <v>78</v>
      </c>
      <c r="H4" s="4" t="s">
        <v>7</v>
      </c>
      <c r="I4" s="7" t="s">
        <v>8</v>
      </c>
      <c r="J4" s="8" t="s">
        <v>9</v>
      </c>
      <c r="K4" s="9" t="s">
        <v>10</v>
      </c>
      <c r="L4" s="4" t="s">
        <v>11</v>
      </c>
      <c r="M4" s="7" t="s">
        <v>12</v>
      </c>
      <c r="N4" s="79" t="s">
        <v>54</v>
      </c>
      <c r="O4">
        <f>B2+'22'!B2+'21'!B2+'20'!B2</f>
        <v>0</v>
      </c>
    </row>
    <row r="5" spans="1:18" ht="15.75" customHeight="1" x14ac:dyDescent="0.35">
      <c r="A5" s="1" t="s">
        <v>13</v>
      </c>
      <c r="B5" s="69"/>
      <c r="C5" s="66"/>
      <c r="D5" s="10">
        <v>39242</v>
      </c>
      <c r="E5" s="11">
        <v>113420</v>
      </c>
      <c r="F5" s="12"/>
      <c r="G5" s="13"/>
      <c r="H5" s="10">
        <v>292209</v>
      </c>
      <c r="I5" s="13">
        <v>65533</v>
      </c>
      <c r="J5" s="14">
        <v>8376.1</v>
      </c>
      <c r="K5" s="15">
        <v>131250</v>
      </c>
      <c r="L5" s="10">
        <v>1198</v>
      </c>
      <c r="M5" s="16">
        <v>2147820</v>
      </c>
      <c r="N5" s="142">
        <v>8</v>
      </c>
      <c r="O5" s="142"/>
      <c r="P5" s="72"/>
    </row>
    <row r="6" spans="1:18" ht="15.75" customHeight="1" x14ac:dyDescent="0.35">
      <c r="A6" s="1" t="s">
        <v>14</v>
      </c>
      <c r="B6" s="69"/>
      <c r="C6" s="66"/>
      <c r="D6" s="10">
        <f>'28'!D5</f>
        <v>38991</v>
      </c>
      <c r="E6" s="11">
        <f>'28'!E5</f>
        <v>112963</v>
      </c>
      <c r="F6" s="12">
        <f>'28'!F5</f>
        <v>0</v>
      </c>
      <c r="G6" s="13">
        <f>'28'!G5</f>
        <v>0</v>
      </c>
      <c r="H6" s="10">
        <f>'28'!H5</f>
        <v>292121</v>
      </c>
      <c r="I6" s="13">
        <f>'28'!I5</f>
        <v>65528</v>
      </c>
      <c r="J6" s="14">
        <f>'28'!J5</f>
        <v>8358.2999999999993</v>
      </c>
      <c r="K6" s="15">
        <f>'28'!K5</f>
        <v>130969</v>
      </c>
      <c r="L6" s="10">
        <f>'28'!L5</f>
        <v>1195</v>
      </c>
      <c r="M6" s="16">
        <f>'28'!M5</f>
        <v>2143760</v>
      </c>
      <c r="N6" s="143" t="s">
        <v>15</v>
      </c>
      <c r="O6" s="144"/>
      <c r="Q6">
        <v>10981</v>
      </c>
    </row>
    <row r="7" spans="1:18" ht="15.75" customHeight="1" x14ac:dyDescent="0.35">
      <c r="A7" s="1" t="s">
        <v>16</v>
      </c>
      <c r="B7" s="73">
        <f>B2-B4</f>
        <v>0</v>
      </c>
      <c r="C7" s="74">
        <f>C2-C4</f>
        <v>5016</v>
      </c>
      <c r="D7" s="4">
        <f t="shared" ref="D7:M7" si="0">D5-D6</f>
        <v>251</v>
      </c>
      <c r="E7" s="75">
        <f t="shared" si="0"/>
        <v>457</v>
      </c>
      <c r="F7" s="6">
        <f t="shared" si="0"/>
        <v>0</v>
      </c>
      <c r="G7" s="6">
        <f t="shared" si="0"/>
        <v>0</v>
      </c>
      <c r="H7" s="6">
        <f t="shared" si="0"/>
        <v>88</v>
      </c>
      <c r="I7" s="6">
        <f t="shared" si="0"/>
        <v>5</v>
      </c>
      <c r="J7" s="6">
        <f t="shared" si="0"/>
        <v>17.800000000001091</v>
      </c>
      <c r="K7" s="6">
        <f t="shared" si="0"/>
        <v>281</v>
      </c>
      <c r="L7" s="6">
        <f t="shared" si="0"/>
        <v>3</v>
      </c>
      <c r="M7" s="7">
        <f t="shared" si="0"/>
        <v>4060</v>
      </c>
      <c r="N7" s="140" t="s">
        <v>17</v>
      </c>
      <c r="O7" s="141"/>
      <c r="Q7">
        <f>10600+502</f>
        <v>11102</v>
      </c>
    </row>
    <row r="8" spans="1:18" ht="15.75" customHeight="1" x14ac:dyDescent="0.35">
      <c r="A8" s="1" t="s">
        <v>18</v>
      </c>
      <c r="B8" s="69">
        <f>B3-B5</f>
        <v>670</v>
      </c>
      <c r="C8" s="66">
        <f>C3-C5</f>
        <v>8298</v>
      </c>
      <c r="D8" s="4">
        <f>D7+E7</f>
        <v>708</v>
      </c>
      <c r="E8" s="76" t="s">
        <v>52</v>
      </c>
      <c r="F8" s="6"/>
      <c r="G8" s="6"/>
      <c r="H8" s="6">
        <f>C28</f>
        <v>0</v>
      </c>
      <c r="I8" s="6"/>
      <c r="J8" s="6"/>
      <c r="K8" s="6"/>
      <c r="L8" s="6"/>
      <c r="M8" s="7">
        <f>E28</f>
        <v>0</v>
      </c>
      <c r="N8" s="140" t="s">
        <v>19</v>
      </c>
      <c r="O8" s="141"/>
      <c r="Q8">
        <f>Q7-Q6</f>
        <v>121</v>
      </c>
    </row>
    <row r="9" spans="1:18" ht="15.75" customHeight="1" x14ac:dyDescent="0.35">
      <c r="A9" s="17" t="s">
        <v>20</v>
      </c>
      <c r="B9" s="69"/>
      <c r="C9" s="66"/>
      <c r="D9" s="18">
        <f>C9+B9</f>
        <v>0</v>
      </c>
      <c r="E9" s="76"/>
      <c r="F9" s="19"/>
      <c r="G9" s="19"/>
      <c r="H9" s="19">
        <f>I28+P28</f>
        <v>0</v>
      </c>
      <c r="I9" s="19"/>
      <c r="J9" s="19"/>
      <c r="K9" s="19"/>
      <c r="L9" s="19"/>
      <c r="M9" s="20">
        <f>K28+R28</f>
        <v>0</v>
      </c>
      <c r="N9" s="150" t="s">
        <v>21</v>
      </c>
      <c r="O9" s="151"/>
    </row>
    <row r="10" spans="1:18" ht="15.75" customHeight="1" thickBot="1" x14ac:dyDescent="0.4">
      <c r="A10" s="21" t="s">
        <v>22</v>
      </c>
      <c r="B10" s="69">
        <v>3</v>
      </c>
      <c r="C10" s="66">
        <v>68</v>
      </c>
      <c r="D10" s="78">
        <f>B28-D8</f>
        <v>-708</v>
      </c>
      <c r="E10" s="77"/>
      <c r="F10" s="22"/>
      <c r="G10" s="22"/>
      <c r="H10" s="78">
        <f>(H9+H8)-H7</f>
        <v>-88</v>
      </c>
      <c r="I10" s="22"/>
      <c r="J10" s="22"/>
      <c r="K10" s="22"/>
      <c r="L10" s="22"/>
      <c r="M10" s="22">
        <f>(M9+M8)-M7</f>
        <v>-4060</v>
      </c>
      <c r="N10" s="152" t="s">
        <v>23</v>
      </c>
      <c r="O10" s="152"/>
      <c r="Q10">
        <f>7000+600+900+650</f>
        <v>9150</v>
      </c>
    </row>
    <row r="11" spans="1:18" ht="15.75" customHeight="1" thickBot="1" x14ac:dyDescent="0.4">
      <c r="A11" s="23" t="s">
        <v>24</v>
      </c>
      <c r="B11" s="70">
        <f>B7+B8</f>
        <v>670</v>
      </c>
      <c r="C11" s="67">
        <f>C7+C8</f>
        <v>13314</v>
      </c>
      <c r="D11" s="24">
        <f>C10+B10</f>
        <v>71</v>
      </c>
      <c r="E11" s="25"/>
      <c r="F11" s="25"/>
      <c r="G11" s="25"/>
      <c r="H11" s="25"/>
      <c r="I11" s="25"/>
      <c r="J11" s="25"/>
      <c r="K11" s="25"/>
      <c r="L11" s="25"/>
      <c r="M11" s="26">
        <f>B22</f>
        <v>0</v>
      </c>
      <c r="N11" s="142" t="s">
        <v>25</v>
      </c>
      <c r="O11" s="142"/>
    </row>
    <row r="12" spans="1:18" ht="15.75" customHeight="1" thickBot="1" x14ac:dyDescent="0.4">
      <c r="A12" s="27" t="s">
        <v>48</v>
      </c>
      <c r="B12" s="147">
        <f>B7+C7</f>
        <v>5016</v>
      </c>
      <c r="C12" s="147"/>
      <c r="D12" s="148">
        <f>B12+B13</f>
        <v>13984</v>
      </c>
      <c r="E12" s="148"/>
      <c r="I12">
        <f>D12-M11-B6</f>
        <v>13984</v>
      </c>
    </row>
    <row r="13" spans="1:18" ht="15.75" customHeight="1" thickBot="1" x14ac:dyDescent="0.4">
      <c r="A13" s="27" t="s">
        <v>49</v>
      </c>
      <c r="B13" s="147">
        <f>B8+C8</f>
        <v>8968</v>
      </c>
      <c r="C13" s="147"/>
      <c r="D13" s="149"/>
      <c r="E13" s="149"/>
    </row>
    <row r="14" spans="1:18" ht="15.75" customHeight="1" thickBot="1" x14ac:dyDescent="0.35">
      <c r="A14" s="29">
        <v>43647</v>
      </c>
      <c r="B14" s="129" t="s">
        <v>26</v>
      </c>
      <c r="C14" s="130"/>
      <c r="D14" s="130"/>
      <c r="E14" s="130"/>
      <c r="F14" s="130"/>
      <c r="G14" s="130"/>
      <c r="H14" s="130"/>
      <c r="I14" s="130"/>
      <c r="J14" s="130"/>
      <c r="K14" s="130"/>
      <c r="L14" s="130"/>
      <c r="M14" s="130"/>
      <c r="N14" s="130"/>
      <c r="O14" s="130"/>
      <c r="P14" s="130"/>
      <c r="Q14" s="131"/>
      <c r="R14" s="30"/>
    </row>
    <row r="15" spans="1:18" ht="15.75" customHeight="1" x14ac:dyDescent="0.3">
      <c r="A15" s="132" t="s">
        <v>27</v>
      </c>
      <c r="B15" s="134" t="s">
        <v>28</v>
      </c>
      <c r="C15" s="135"/>
      <c r="D15" s="134" t="s">
        <v>29</v>
      </c>
      <c r="E15" s="135"/>
      <c r="F15" s="134" t="s">
        <v>30</v>
      </c>
      <c r="G15" s="135"/>
      <c r="H15" s="134" t="s">
        <v>31</v>
      </c>
      <c r="I15" s="135"/>
      <c r="J15" s="134" t="s">
        <v>32</v>
      </c>
      <c r="K15" s="135"/>
      <c r="L15" s="134" t="s">
        <v>33</v>
      </c>
      <c r="M15" s="135"/>
      <c r="N15" s="134" t="s">
        <v>34</v>
      </c>
      <c r="O15" s="135"/>
      <c r="P15" s="134" t="s">
        <v>35</v>
      </c>
      <c r="Q15" s="135"/>
      <c r="R15" s="2" t="s">
        <v>36</v>
      </c>
    </row>
    <row r="16" spans="1:18" ht="15.75" customHeight="1" thickBot="1" x14ac:dyDescent="0.35">
      <c r="A16" s="133"/>
      <c r="B16" s="31" t="s">
        <v>0</v>
      </c>
      <c r="C16" s="32" t="s">
        <v>37</v>
      </c>
      <c r="D16" s="31" t="s">
        <v>0</v>
      </c>
      <c r="E16" s="32" t="s">
        <v>37</v>
      </c>
      <c r="F16" s="31" t="s">
        <v>0</v>
      </c>
      <c r="G16" s="32" t="s">
        <v>37</v>
      </c>
      <c r="H16" s="31" t="s">
        <v>38</v>
      </c>
      <c r="I16" s="32" t="s">
        <v>37</v>
      </c>
      <c r="J16" s="31" t="s">
        <v>38</v>
      </c>
      <c r="K16" s="32" t="s">
        <v>37</v>
      </c>
      <c r="L16" s="31" t="s">
        <v>38</v>
      </c>
      <c r="M16" s="32" t="s">
        <v>37</v>
      </c>
      <c r="N16" s="31" t="s">
        <v>38</v>
      </c>
      <c r="O16" s="32" t="s">
        <v>37</v>
      </c>
      <c r="P16" s="31" t="s">
        <v>38</v>
      </c>
      <c r="Q16" s="32" t="s">
        <v>37</v>
      </c>
      <c r="R16" s="33"/>
    </row>
    <row r="17" spans="1:20" ht="15.75" customHeight="1" x14ac:dyDescent="0.3">
      <c r="A17" s="9" t="s">
        <v>39</v>
      </c>
      <c r="B17" s="34"/>
      <c r="C17" s="35"/>
      <c r="D17" s="34"/>
      <c r="E17" s="35"/>
      <c r="F17" s="34"/>
      <c r="G17" s="35"/>
      <c r="H17" s="34"/>
      <c r="I17" s="35"/>
      <c r="J17" s="34"/>
      <c r="K17" s="35"/>
      <c r="L17" s="34"/>
      <c r="M17" s="35"/>
      <c r="N17" s="34"/>
      <c r="O17" s="35"/>
      <c r="P17" s="34"/>
      <c r="Q17" s="35"/>
      <c r="R17" s="36"/>
    </row>
    <row r="18" spans="1:20" ht="15.75" customHeight="1" x14ac:dyDescent="0.3">
      <c r="A18" s="9" t="s">
        <v>40</v>
      </c>
      <c r="B18" s="4"/>
      <c r="C18" s="7"/>
      <c r="D18" s="4"/>
      <c r="E18" s="7"/>
      <c r="F18" s="4"/>
      <c r="G18" s="7"/>
      <c r="H18" s="4"/>
      <c r="I18" s="7"/>
      <c r="J18" s="4"/>
      <c r="K18" s="7"/>
      <c r="L18" s="4"/>
      <c r="M18" s="7"/>
      <c r="N18" s="4"/>
      <c r="O18" s="7"/>
      <c r="P18" s="4"/>
      <c r="Q18" s="7"/>
      <c r="R18" s="8"/>
    </row>
    <row r="19" spans="1:20" ht="15.75" customHeight="1" x14ac:dyDescent="0.3">
      <c r="A19" s="9" t="s">
        <v>41</v>
      </c>
      <c r="B19" s="4"/>
      <c r="C19" s="7"/>
      <c r="D19" s="4"/>
      <c r="E19" s="7"/>
      <c r="F19" s="4"/>
      <c r="G19" s="7"/>
      <c r="H19" s="4"/>
      <c r="I19" s="7"/>
      <c r="J19" s="4"/>
      <c r="K19" s="7"/>
      <c r="L19" s="4"/>
      <c r="M19" s="7"/>
      <c r="N19" s="4"/>
      <c r="O19" s="7"/>
      <c r="P19" s="4"/>
      <c r="Q19" s="7"/>
      <c r="R19" s="8"/>
    </row>
    <row r="20" spans="1:20" ht="15.75" customHeight="1" x14ac:dyDescent="0.3">
      <c r="A20" s="9"/>
      <c r="B20" s="4"/>
      <c r="C20" s="7"/>
      <c r="D20" s="4"/>
      <c r="E20" s="7"/>
      <c r="F20" s="4"/>
      <c r="G20" s="7"/>
      <c r="H20" s="4"/>
      <c r="I20" s="7"/>
      <c r="J20" s="4"/>
      <c r="K20" s="7"/>
      <c r="L20" s="4"/>
      <c r="M20" s="7"/>
      <c r="N20" s="4"/>
      <c r="O20" s="7"/>
      <c r="P20" s="4"/>
      <c r="Q20" s="7"/>
      <c r="R20" s="8"/>
    </row>
    <row r="21" spans="1:20" ht="15.75" customHeight="1" thickBot="1" x14ac:dyDescent="0.35">
      <c r="A21" s="37" t="s">
        <v>24</v>
      </c>
      <c r="B21" s="18">
        <f>SUM(B17:B20)</f>
        <v>0</v>
      </c>
      <c r="C21" s="18">
        <f t="shared" ref="C21:R21" si="1">SUM(C17:C20)</f>
        <v>0</v>
      </c>
      <c r="D21" s="18">
        <f t="shared" si="1"/>
        <v>0</v>
      </c>
      <c r="E21" s="18">
        <f t="shared" si="1"/>
        <v>0</v>
      </c>
      <c r="F21" s="18">
        <f t="shared" si="1"/>
        <v>0</v>
      </c>
      <c r="G21" s="18">
        <f t="shared" si="1"/>
        <v>0</v>
      </c>
      <c r="H21" s="18">
        <f t="shared" si="1"/>
        <v>0</v>
      </c>
      <c r="I21" s="18">
        <f t="shared" si="1"/>
        <v>0</v>
      </c>
      <c r="J21" s="18">
        <f t="shared" si="1"/>
        <v>0</v>
      </c>
      <c r="K21" s="18">
        <f t="shared" si="1"/>
        <v>0</v>
      </c>
      <c r="L21" s="18">
        <f t="shared" si="1"/>
        <v>0</v>
      </c>
      <c r="M21" s="18">
        <f t="shared" si="1"/>
        <v>0</v>
      </c>
      <c r="N21" s="18">
        <f t="shared" si="1"/>
        <v>0</v>
      </c>
      <c r="O21" s="18">
        <f t="shared" si="1"/>
        <v>0</v>
      </c>
      <c r="P21" s="18">
        <f t="shared" si="1"/>
        <v>0</v>
      </c>
      <c r="Q21" s="18">
        <f t="shared" si="1"/>
        <v>0</v>
      </c>
      <c r="R21" s="18">
        <f t="shared" si="1"/>
        <v>0</v>
      </c>
    </row>
    <row r="22" spans="1:20" ht="15.75" customHeight="1" thickBot="1" x14ac:dyDescent="0.35">
      <c r="A22" s="38" t="s">
        <v>42</v>
      </c>
      <c r="B22" s="121">
        <f>SUM(B21+D21+F21+H21+J21+L21+N21+P21)+R21</f>
        <v>0</v>
      </c>
      <c r="C22" s="122"/>
      <c r="D22" s="122"/>
      <c r="E22" s="122"/>
      <c r="F22" s="122"/>
      <c r="G22" s="122"/>
      <c r="H22" s="122"/>
      <c r="I22" s="39" t="s">
        <v>43</v>
      </c>
      <c r="J22" s="122">
        <f>C21+E21+G21+I21+K21+M21+O21+Q21</f>
        <v>0</v>
      </c>
      <c r="K22" s="122"/>
      <c r="L22" s="122"/>
      <c r="M22" s="122"/>
      <c r="N22" s="122"/>
      <c r="O22" s="122"/>
      <c r="P22" s="122"/>
      <c r="Q22" s="122"/>
      <c r="R22" s="123"/>
    </row>
    <row r="23" spans="1:20" ht="15.75" customHeight="1" thickBot="1" x14ac:dyDescent="0.35">
      <c r="A23" s="124" t="s">
        <v>6</v>
      </c>
      <c r="B23" s="125"/>
      <c r="C23" s="125"/>
      <c r="D23" s="125"/>
      <c r="E23" s="125"/>
      <c r="F23" s="126"/>
      <c r="G23" s="127" t="s">
        <v>44</v>
      </c>
      <c r="H23" s="128"/>
      <c r="I23" s="128"/>
      <c r="J23" s="128"/>
      <c r="K23" s="128"/>
      <c r="L23" s="128"/>
      <c r="M23" s="128"/>
      <c r="N23" s="128"/>
      <c r="O23" s="121" t="s">
        <v>45</v>
      </c>
      <c r="P23" s="122"/>
      <c r="Q23" s="122"/>
      <c r="R23" s="122"/>
      <c r="S23" s="123"/>
      <c r="T23" s="28"/>
    </row>
    <row r="24" spans="1:20" ht="15.75" customHeight="1" thickBot="1" x14ac:dyDescent="0.35">
      <c r="A24" s="40" t="s">
        <v>27</v>
      </c>
      <c r="B24" s="41" t="s">
        <v>29</v>
      </c>
      <c r="C24" s="42" t="s">
        <v>30</v>
      </c>
      <c r="D24" s="42" t="s">
        <v>31</v>
      </c>
      <c r="E24" s="42" t="s">
        <v>32</v>
      </c>
      <c r="F24" s="43" t="s">
        <v>33</v>
      </c>
      <c r="G24" s="40"/>
      <c r="H24" s="41" t="s">
        <v>29</v>
      </c>
      <c r="I24" s="42" t="s">
        <v>30</v>
      </c>
      <c r="J24" s="42" t="s">
        <v>31</v>
      </c>
      <c r="K24" s="42" t="s">
        <v>32</v>
      </c>
      <c r="L24" s="44" t="s">
        <v>33</v>
      </c>
      <c r="M24" s="45" t="s">
        <v>35</v>
      </c>
      <c r="N24" s="46" t="s">
        <v>34</v>
      </c>
      <c r="O24" s="47" t="s">
        <v>29</v>
      </c>
      <c r="P24" s="48" t="s">
        <v>30</v>
      </c>
      <c r="Q24" s="49" t="s">
        <v>31</v>
      </c>
      <c r="R24" s="49" t="s">
        <v>32</v>
      </c>
      <c r="S24" s="50" t="s">
        <v>33</v>
      </c>
    </row>
    <row r="25" spans="1:20" ht="15.75" customHeight="1" x14ac:dyDescent="0.3">
      <c r="A25" s="8" t="s">
        <v>39</v>
      </c>
      <c r="B25" s="51"/>
      <c r="C25" s="52"/>
      <c r="D25" s="52"/>
      <c r="E25" s="52"/>
      <c r="F25" s="35"/>
      <c r="G25" s="8" t="s">
        <v>39</v>
      </c>
      <c r="H25" s="51"/>
      <c r="I25" s="52"/>
      <c r="J25" s="52"/>
      <c r="K25" s="52"/>
      <c r="L25" s="53"/>
      <c r="M25" s="52"/>
      <c r="N25" s="53"/>
      <c r="O25" s="36"/>
      <c r="P25" s="51"/>
      <c r="Q25" s="52"/>
      <c r="R25" s="52"/>
      <c r="S25" s="35"/>
    </row>
    <row r="26" spans="1:20" ht="15.75" customHeight="1" x14ac:dyDescent="0.3">
      <c r="A26" s="8" t="s">
        <v>40</v>
      </c>
      <c r="B26" s="5"/>
      <c r="C26" s="6"/>
      <c r="D26" s="6"/>
      <c r="E26" s="6"/>
      <c r="F26" s="7"/>
      <c r="G26" s="8" t="s">
        <v>40</v>
      </c>
      <c r="H26" s="5"/>
      <c r="I26" s="6"/>
      <c r="J26" s="6"/>
      <c r="K26" s="6"/>
      <c r="L26" s="54"/>
      <c r="M26" s="6"/>
      <c r="N26" s="54"/>
      <c r="O26" s="8"/>
      <c r="P26" s="5"/>
      <c r="Q26" s="6"/>
      <c r="R26" s="6"/>
      <c r="S26" s="7"/>
    </row>
    <row r="27" spans="1:20" ht="15.75" customHeight="1" thickBot="1" x14ac:dyDescent="0.35">
      <c r="A27" s="33" t="s">
        <v>41</v>
      </c>
      <c r="B27" s="55"/>
      <c r="C27" s="19"/>
      <c r="D27" s="19"/>
      <c r="E27" s="19"/>
      <c r="F27" s="20"/>
      <c r="G27" s="56" t="s">
        <v>41</v>
      </c>
      <c r="H27" s="55"/>
      <c r="I27" s="19"/>
      <c r="J27" s="19"/>
      <c r="K27" s="19"/>
      <c r="L27" s="57"/>
      <c r="M27" s="19"/>
      <c r="N27" s="57"/>
      <c r="O27" s="56"/>
      <c r="P27" s="55"/>
      <c r="Q27" s="19"/>
      <c r="R27" s="19"/>
      <c r="S27" s="20"/>
    </row>
    <row r="28" spans="1:20" ht="15.75" customHeight="1" thickBot="1" x14ac:dyDescent="0.35">
      <c r="A28" s="58" t="s">
        <v>24</v>
      </c>
      <c r="B28" s="59">
        <f>SUM(B25:B27)</f>
        <v>0</v>
      </c>
      <c r="C28" s="59">
        <f>SUM(C25:C27)</f>
        <v>0</v>
      </c>
      <c r="D28" s="59">
        <f>SUM(D25:D27)</f>
        <v>0</v>
      </c>
      <c r="E28" s="59">
        <f>SUM(E25:E27)</f>
        <v>0</v>
      </c>
      <c r="F28" s="59">
        <f>SUM(F25:F27)</f>
        <v>0</v>
      </c>
      <c r="G28" s="60"/>
      <c r="H28" s="60">
        <f>SUM(H25:H27)</f>
        <v>0</v>
      </c>
      <c r="I28" s="60">
        <f t="shared" ref="I28:S28" si="2">SUM(I25:I27)</f>
        <v>0</v>
      </c>
      <c r="J28" s="60">
        <f t="shared" si="2"/>
        <v>0</v>
      </c>
      <c r="K28" s="60">
        <f t="shared" si="2"/>
        <v>0</v>
      </c>
      <c r="L28" s="60">
        <f t="shared" si="2"/>
        <v>0</v>
      </c>
      <c r="M28" s="60">
        <f t="shared" si="2"/>
        <v>0</v>
      </c>
      <c r="N28" s="60">
        <f t="shared" si="2"/>
        <v>0</v>
      </c>
      <c r="O28" s="60">
        <f t="shared" si="2"/>
        <v>0</v>
      </c>
      <c r="P28" s="60">
        <f t="shared" si="2"/>
        <v>0</v>
      </c>
      <c r="Q28" s="60">
        <f t="shared" si="2"/>
        <v>0</v>
      </c>
      <c r="R28" s="60">
        <f t="shared" si="2"/>
        <v>0</v>
      </c>
      <c r="S28" s="60">
        <f t="shared" si="2"/>
        <v>0</v>
      </c>
    </row>
  </sheetData>
  <mergeCells count="30">
    <mergeCell ref="B12:C12"/>
    <mergeCell ref="D12:E13"/>
    <mergeCell ref="B13:C13"/>
    <mergeCell ref="N8:O8"/>
    <mergeCell ref="N9:O9"/>
    <mergeCell ref="N10:O10"/>
    <mergeCell ref="N11:O11"/>
    <mergeCell ref="D2:M2"/>
    <mergeCell ref="H3:I3"/>
    <mergeCell ref="L3:M3"/>
    <mergeCell ref="N7:O7"/>
    <mergeCell ref="N5:O5"/>
    <mergeCell ref="N6:O6"/>
    <mergeCell ref="D3:E3"/>
    <mergeCell ref="F3:G3"/>
    <mergeCell ref="B14:Q14"/>
    <mergeCell ref="A15:A16"/>
    <mergeCell ref="B15:C15"/>
    <mergeCell ref="D15:E15"/>
    <mergeCell ref="F15:G15"/>
    <mergeCell ref="H15:I15"/>
    <mergeCell ref="J15:K15"/>
    <mergeCell ref="L15:M15"/>
    <mergeCell ref="N15:O15"/>
    <mergeCell ref="P15:Q15"/>
    <mergeCell ref="B22:H22"/>
    <mergeCell ref="J22:R22"/>
    <mergeCell ref="A23:F23"/>
    <mergeCell ref="G23:N23"/>
    <mergeCell ref="O23:S23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workbookViewId="0">
      <selection activeCell="M6" sqref="M6"/>
    </sheetView>
  </sheetViews>
  <sheetFormatPr defaultRowHeight="14.4" x14ac:dyDescent="0.3"/>
  <cols>
    <col min="1" max="1" width="25.44140625" customWidth="1"/>
    <col min="2" max="2" width="11.77734375" customWidth="1"/>
    <col min="3" max="3" width="11.5546875" customWidth="1"/>
    <col min="4" max="4" width="10.5546875" customWidth="1"/>
    <col min="5" max="6" width="10.21875" customWidth="1"/>
    <col min="7" max="7" width="9.77734375" customWidth="1"/>
    <col min="10" max="10" width="10" customWidth="1"/>
    <col min="11" max="11" width="9.77734375" customWidth="1"/>
  </cols>
  <sheetData>
    <row r="1" spans="1:18" ht="15.75" customHeight="1" thickBot="1" x14ac:dyDescent="0.35">
      <c r="B1" s="71" t="s">
        <v>47</v>
      </c>
      <c r="C1" s="64" t="s">
        <v>46</v>
      </c>
      <c r="D1">
        <f>B2-2000</f>
        <v>-2000</v>
      </c>
    </row>
    <row r="2" spans="1:18" ht="15.75" customHeight="1" thickBot="1" x14ac:dyDescent="0.4">
      <c r="A2" s="1" t="s">
        <v>0</v>
      </c>
      <c r="B2" s="68"/>
      <c r="C2" s="65">
        <v>3043</v>
      </c>
      <c r="D2" s="136" t="s">
        <v>1</v>
      </c>
      <c r="E2" s="136"/>
      <c r="F2" s="136"/>
      <c r="G2" s="136"/>
      <c r="H2" s="136"/>
      <c r="I2" s="136"/>
      <c r="J2" s="136"/>
      <c r="K2" s="136"/>
      <c r="L2" s="136"/>
      <c r="M2" s="137"/>
    </row>
    <row r="3" spans="1:18" ht="20.25" customHeight="1" x14ac:dyDescent="0.35">
      <c r="A3" s="1" t="s">
        <v>2</v>
      </c>
      <c r="B3" s="69"/>
      <c r="C3" s="66">
        <v>12022</v>
      </c>
      <c r="D3" s="134" t="s">
        <v>74</v>
      </c>
      <c r="E3" s="145"/>
      <c r="F3" s="146" t="s">
        <v>75</v>
      </c>
      <c r="G3" s="135"/>
      <c r="H3" s="138" t="s">
        <v>3</v>
      </c>
      <c r="I3" s="139"/>
      <c r="J3" s="2" t="s">
        <v>4</v>
      </c>
      <c r="K3" s="3"/>
      <c r="L3" s="138" t="s">
        <v>66</v>
      </c>
      <c r="M3" s="139"/>
      <c r="N3" t="s">
        <v>53</v>
      </c>
      <c r="O3">
        <f>'20'!C2+'21'!C2+'22'!C2+'23'!C2</f>
        <v>10767</v>
      </c>
    </row>
    <row r="4" spans="1:18" ht="15.75" customHeight="1" x14ac:dyDescent="0.35">
      <c r="A4" s="1" t="s">
        <v>5</v>
      </c>
      <c r="B4" s="69"/>
      <c r="C4" s="66"/>
      <c r="D4" s="4" t="s">
        <v>12</v>
      </c>
      <c r="E4" s="5" t="s">
        <v>76</v>
      </c>
      <c r="F4" s="6" t="s">
        <v>77</v>
      </c>
      <c r="G4" s="7" t="s">
        <v>78</v>
      </c>
      <c r="H4" s="4" t="s">
        <v>7</v>
      </c>
      <c r="I4" s="7" t="s">
        <v>8</v>
      </c>
      <c r="J4" s="8" t="s">
        <v>9</v>
      </c>
      <c r="K4" s="9" t="s">
        <v>10</v>
      </c>
      <c r="L4" s="4" t="s">
        <v>11</v>
      </c>
      <c r="M4" s="7" t="s">
        <v>12</v>
      </c>
      <c r="N4" s="79" t="s">
        <v>54</v>
      </c>
      <c r="O4">
        <f>B2+'22'!B2+'21'!B2+'20'!B2</f>
        <v>0</v>
      </c>
    </row>
    <row r="5" spans="1:18" ht="15.75" customHeight="1" x14ac:dyDescent="0.35">
      <c r="A5" s="1" t="s">
        <v>13</v>
      </c>
      <c r="B5" s="69"/>
      <c r="C5" s="66"/>
      <c r="D5" s="10">
        <v>39372</v>
      </c>
      <c r="E5" s="11">
        <v>115912</v>
      </c>
      <c r="F5" s="12"/>
      <c r="G5" s="13"/>
      <c r="H5" s="10">
        <v>292836</v>
      </c>
      <c r="I5" s="13">
        <v>65672</v>
      </c>
      <c r="J5" s="14">
        <v>8384.6</v>
      </c>
      <c r="K5" s="15">
        <v>131388</v>
      </c>
      <c r="L5" s="10">
        <v>1202</v>
      </c>
      <c r="M5" s="16">
        <v>2150125</v>
      </c>
      <c r="N5" s="142">
        <v>8</v>
      </c>
      <c r="O5" s="142"/>
      <c r="P5" s="72"/>
    </row>
    <row r="6" spans="1:18" ht="15.75" customHeight="1" x14ac:dyDescent="0.35">
      <c r="A6" s="1" t="s">
        <v>14</v>
      </c>
      <c r="B6" s="69"/>
      <c r="C6" s="66"/>
      <c r="D6" s="10">
        <f>'29'!D5</f>
        <v>39242</v>
      </c>
      <c r="E6" s="11">
        <f>'29'!E5</f>
        <v>113420</v>
      </c>
      <c r="F6" s="12">
        <f>'29'!F5</f>
        <v>0</v>
      </c>
      <c r="G6" s="13">
        <f>'29'!G5</f>
        <v>0</v>
      </c>
      <c r="H6" s="10">
        <f>'29'!H5</f>
        <v>292209</v>
      </c>
      <c r="I6" s="13">
        <f>'29'!I5</f>
        <v>65533</v>
      </c>
      <c r="J6" s="14">
        <f>'29'!J5</f>
        <v>8376.1</v>
      </c>
      <c r="K6" s="15">
        <f>'29'!K5</f>
        <v>131250</v>
      </c>
      <c r="L6" s="10">
        <f>'29'!L5</f>
        <v>1198</v>
      </c>
      <c r="M6" s="16">
        <f>'29'!M5</f>
        <v>2147820</v>
      </c>
      <c r="N6" s="143" t="s">
        <v>15</v>
      </c>
      <c r="O6" s="144"/>
      <c r="Q6">
        <v>10981</v>
      </c>
    </row>
    <row r="7" spans="1:18" ht="15.75" customHeight="1" x14ac:dyDescent="0.35">
      <c r="A7" s="1" t="s">
        <v>16</v>
      </c>
      <c r="B7" s="73">
        <f>B2-B4</f>
        <v>0</v>
      </c>
      <c r="C7" s="74">
        <f>C2-C4</f>
        <v>3043</v>
      </c>
      <c r="D7" s="4">
        <f t="shared" ref="D7:M7" si="0">D5-D6</f>
        <v>130</v>
      </c>
      <c r="E7" s="75">
        <f t="shared" si="0"/>
        <v>2492</v>
      </c>
      <c r="F7" s="6">
        <f t="shared" si="0"/>
        <v>0</v>
      </c>
      <c r="G7" s="6">
        <f t="shared" si="0"/>
        <v>0</v>
      </c>
      <c r="H7" s="6">
        <f t="shared" si="0"/>
        <v>627</v>
      </c>
      <c r="I7" s="6">
        <f t="shared" si="0"/>
        <v>139</v>
      </c>
      <c r="J7" s="6">
        <f t="shared" si="0"/>
        <v>8.5</v>
      </c>
      <c r="K7" s="6">
        <f t="shared" si="0"/>
        <v>138</v>
      </c>
      <c r="L7" s="6">
        <f t="shared" si="0"/>
        <v>4</v>
      </c>
      <c r="M7" s="7">
        <f t="shared" si="0"/>
        <v>2305</v>
      </c>
      <c r="N7" s="140" t="s">
        <v>17</v>
      </c>
      <c r="O7" s="141"/>
      <c r="Q7">
        <f>10600+502</f>
        <v>11102</v>
      </c>
    </row>
    <row r="8" spans="1:18" ht="15.75" customHeight="1" x14ac:dyDescent="0.35">
      <c r="A8" s="1" t="s">
        <v>18</v>
      </c>
      <c r="B8" s="69">
        <f>B3-B5</f>
        <v>0</v>
      </c>
      <c r="C8" s="66">
        <f>C3-C5</f>
        <v>12022</v>
      </c>
      <c r="D8" s="4">
        <f>D7+E7</f>
        <v>2622</v>
      </c>
      <c r="E8" s="76" t="s">
        <v>52</v>
      </c>
      <c r="F8" s="6"/>
      <c r="G8" s="6"/>
      <c r="H8" s="6">
        <f>C28</f>
        <v>0</v>
      </c>
      <c r="I8" s="6"/>
      <c r="J8" s="6"/>
      <c r="K8" s="6"/>
      <c r="L8" s="6"/>
      <c r="M8" s="7">
        <f>E28</f>
        <v>0</v>
      </c>
      <c r="N8" s="140" t="s">
        <v>19</v>
      </c>
      <c r="O8" s="141"/>
      <c r="Q8">
        <f>Q7-Q6</f>
        <v>121</v>
      </c>
    </row>
    <row r="9" spans="1:18" ht="15.75" customHeight="1" x14ac:dyDescent="0.35">
      <c r="A9" s="17" t="s">
        <v>20</v>
      </c>
      <c r="B9" s="69"/>
      <c r="C9" s="66"/>
      <c r="D9" s="18">
        <f>C9+B9</f>
        <v>0</v>
      </c>
      <c r="E9" s="76"/>
      <c r="F9" s="19"/>
      <c r="G9" s="19"/>
      <c r="H9" s="19">
        <f>I28+P28</f>
        <v>0</v>
      </c>
      <c r="I9" s="19"/>
      <c r="J9" s="19"/>
      <c r="K9" s="19"/>
      <c r="L9" s="19"/>
      <c r="M9" s="20">
        <f>K28+R28</f>
        <v>0</v>
      </c>
      <c r="N9" s="150" t="s">
        <v>21</v>
      </c>
      <c r="O9" s="151"/>
    </row>
    <row r="10" spans="1:18" ht="15.75" customHeight="1" thickBot="1" x14ac:dyDescent="0.4">
      <c r="A10" s="21" t="s">
        <v>22</v>
      </c>
      <c r="B10" s="69"/>
      <c r="C10" s="66">
        <v>82</v>
      </c>
      <c r="D10" s="78">
        <f>B28-D8</f>
        <v>-2622</v>
      </c>
      <c r="E10" s="77"/>
      <c r="F10" s="22"/>
      <c r="G10" s="22"/>
      <c r="H10" s="78">
        <f>(H9+H8)-H7</f>
        <v>-627</v>
      </c>
      <c r="I10" s="22"/>
      <c r="J10" s="22"/>
      <c r="K10" s="22"/>
      <c r="L10" s="22"/>
      <c r="M10" s="22">
        <f>(M9+M8)-M7</f>
        <v>-2305</v>
      </c>
      <c r="N10" s="152" t="s">
        <v>23</v>
      </c>
      <c r="O10" s="152"/>
      <c r="Q10">
        <f>7000+600+900+650</f>
        <v>9150</v>
      </c>
    </row>
    <row r="11" spans="1:18" ht="15.75" customHeight="1" thickBot="1" x14ac:dyDescent="0.4">
      <c r="A11" s="23" t="s">
        <v>24</v>
      </c>
      <c r="B11" s="70">
        <f>B7+B8</f>
        <v>0</v>
      </c>
      <c r="C11" s="67">
        <f>C7+C8</f>
        <v>15065</v>
      </c>
      <c r="D11" s="24">
        <f>C10+B10</f>
        <v>82</v>
      </c>
      <c r="E11" s="25"/>
      <c r="F11" s="25"/>
      <c r="G11" s="25"/>
      <c r="H11" s="25"/>
      <c r="I11" s="25"/>
      <c r="J11" s="25"/>
      <c r="K11" s="25"/>
      <c r="L11" s="25"/>
      <c r="M11" s="26">
        <f>B22</f>
        <v>0</v>
      </c>
      <c r="N11" s="142" t="s">
        <v>25</v>
      </c>
      <c r="O11" s="142"/>
    </row>
    <row r="12" spans="1:18" ht="15.75" customHeight="1" thickBot="1" x14ac:dyDescent="0.4">
      <c r="A12" s="27" t="s">
        <v>48</v>
      </c>
      <c r="B12" s="147">
        <f>B7+C7</f>
        <v>3043</v>
      </c>
      <c r="C12" s="147"/>
      <c r="D12" s="148">
        <f>B12+B13</f>
        <v>15065</v>
      </c>
      <c r="E12" s="148"/>
      <c r="I12">
        <f>D12-M11-B6</f>
        <v>15065</v>
      </c>
    </row>
    <row r="13" spans="1:18" ht="15.75" customHeight="1" thickBot="1" x14ac:dyDescent="0.4">
      <c r="A13" s="27" t="s">
        <v>49</v>
      </c>
      <c r="B13" s="147">
        <f>B8+C8</f>
        <v>12022</v>
      </c>
      <c r="C13" s="147"/>
      <c r="D13" s="149"/>
      <c r="E13" s="149"/>
    </row>
    <row r="14" spans="1:18" ht="15.75" customHeight="1" thickBot="1" x14ac:dyDescent="0.35">
      <c r="A14" s="29">
        <v>43647</v>
      </c>
      <c r="B14" s="129" t="s">
        <v>26</v>
      </c>
      <c r="C14" s="130"/>
      <c r="D14" s="130"/>
      <c r="E14" s="130"/>
      <c r="F14" s="130"/>
      <c r="G14" s="130"/>
      <c r="H14" s="130"/>
      <c r="I14" s="130"/>
      <c r="J14" s="130"/>
      <c r="K14" s="130"/>
      <c r="L14" s="130"/>
      <c r="M14" s="130"/>
      <c r="N14" s="130"/>
      <c r="O14" s="130"/>
      <c r="P14" s="130"/>
      <c r="Q14" s="131"/>
      <c r="R14" s="30"/>
    </row>
    <row r="15" spans="1:18" ht="15.75" customHeight="1" x14ac:dyDescent="0.3">
      <c r="A15" s="132" t="s">
        <v>27</v>
      </c>
      <c r="B15" s="134" t="s">
        <v>28</v>
      </c>
      <c r="C15" s="135"/>
      <c r="D15" s="134" t="s">
        <v>29</v>
      </c>
      <c r="E15" s="135"/>
      <c r="F15" s="134" t="s">
        <v>30</v>
      </c>
      <c r="G15" s="135"/>
      <c r="H15" s="134" t="s">
        <v>31</v>
      </c>
      <c r="I15" s="135"/>
      <c r="J15" s="134" t="s">
        <v>32</v>
      </c>
      <c r="K15" s="135"/>
      <c r="L15" s="134" t="s">
        <v>33</v>
      </c>
      <c r="M15" s="135"/>
      <c r="N15" s="134" t="s">
        <v>34</v>
      </c>
      <c r="O15" s="135"/>
      <c r="P15" s="134" t="s">
        <v>35</v>
      </c>
      <c r="Q15" s="135"/>
      <c r="R15" s="2" t="s">
        <v>36</v>
      </c>
    </row>
    <row r="16" spans="1:18" ht="15.75" customHeight="1" thickBot="1" x14ac:dyDescent="0.35">
      <c r="A16" s="133"/>
      <c r="B16" s="31" t="s">
        <v>0</v>
      </c>
      <c r="C16" s="32" t="s">
        <v>37</v>
      </c>
      <c r="D16" s="31" t="s">
        <v>0</v>
      </c>
      <c r="E16" s="32" t="s">
        <v>37</v>
      </c>
      <c r="F16" s="31" t="s">
        <v>0</v>
      </c>
      <c r="G16" s="32" t="s">
        <v>37</v>
      </c>
      <c r="H16" s="31" t="s">
        <v>38</v>
      </c>
      <c r="I16" s="32" t="s">
        <v>37</v>
      </c>
      <c r="J16" s="31" t="s">
        <v>38</v>
      </c>
      <c r="K16" s="32" t="s">
        <v>37</v>
      </c>
      <c r="L16" s="31" t="s">
        <v>38</v>
      </c>
      <c r="M16" s="32" t="s">
        <v>37</v>
      </c>
      <c r="N16" s="31" t="s">
        <v>38</v>
      </c>
      <c r="O16" s="32" t="s">
        <v>37</v>
      </c>
      <c r="P16" s="31" t="s">
        <v>38</v>
      </c>
      <c r="Q16" s="32" t="s">
        <v>37</v>
      </c>
      <c r="R16" s="33"/>
    </row>
    <row r="17" spans="1:20" ht="15.75" customHeight="1" x14ac:dyDescent="0.3">
      <c r="A17" s="9" t="s">
        <v>39</v>
      </c>
      <c r="B17" s="34"/>
      <c r="C17" s="35"/>
      <c r="D17" s="34"/>
      <c r="E17" s="35"/>
      <c r="F17" s="34"/>
      <c r="G17" s="35"/>
      <c r="H17" s="34"/>
      <c r="I17" s="35"/>
      <c r="J17" s="34"/>
      <c r="K17" s="35"/>
      <c r="L17" s="34"/>
      <c r="M17" s="35"/>
      <c r="N17" s="34"/>
      <c r="O17" s="35"/>
      <c r="P17" s="34"/>
      <c r="Q17" s="35"/>
      <c r="R17" s="36"/>
    </row>
    <row r="18" spans="1:20" ht="15.75" customHeight="1" x14ac:dyDescent="0.3">
      <c r="A18" s="9" t="s">
        <v>40</v>
      </c>
      <c r="B18" s="4"/>
      <c r="C18" s="7"/>
      <c r="D18" s="4"/>
      <c r="E18" s="7"/>
      <c r="F18" s="4"/>
      <c r="G18" s="7"/>
      <c r="H18" s="4"/>
      <c r="I18" s="7"/>
      <c r="J18" s="4"/>
      <c r="K18" s="7"/>
      <c r="L18" s="4"/>
      <c r="M18" s="7"/>
      <c r="N18" s="4"/>
      <c r="O18" s="7"/>
      <c r="P18" s="4"/>
      <c r="Q18" s="7"/>
      <c r="R18" s="8"/>
    </row>
    <row r="19" spans="1:20" ht="15.75" customHeight="1" x14ac:dyDescent="0.3">
      <c r="A19" s="9" t="s">
        <v>41</v>
      </c>
      <c r="B19" s="4"/>
      <c r="C19" s="7"/>
      <c r="D19" s="4"/>
      <c r="E19" s="7"/>
      <c r="F19" s="4"/>
      <c r="G19" s="7"/>
      <c r="H19" s="4"/>
      <c r="I19" s="7"/>
      <c r="J19" s="4"/>
      <c r="K19" s="7"/>
      <c r="L19" s="4"/>
      <c r="M19" s="7"/>
      <c r="N19" s="4"/>
      <c r="O19" s="7"/>
      <c r="P19" s="4"/>
      <c r="Q19" s="7"/>
      <c r="R19" s="8"/>
    </row>
    <row r="20" spans="1:20" ht="15.75" customHeight="1" x14ac:dyDescent="0.3">
      <c r="A20" s="9"/>
      <c r="B20" s="4"/>
      <c r="C20" s="7"/>
      <c r="D20" s="4"/>
      <c r="E20" s="7"/>
      <c r="F20" s="4"/>
      <c r="G20" s="7"/>
      <c r="H20" s="4"/>
      <c r="I20" s="7"/>
      <c r="J20" s="4"/>
      <c r="K20" s="7"/>
      <c r="L20" s="4"/>
      <c r="M20" s="7"/>
      <c r="N20" s="4"/>
      <c r="O20" s="7"/>
      <c r="P20" s="4"/>
      <c r="Q20" s="7"/>
      <c r="R20" s="8"/>
    </row>
    <row r="21" spans="1:20" ht="15.75" customHeight="1" thickBot="1" x14ac:dyDescent="0.35">
      <c r="A21" s="37" t="s">
        <v>24</v>
      </c>
      <c r="B21" s="18">
        <f>SUM(B17:B20)</f>
        <v>0</v>
      </c>
      <c r="C21" s="18">
        <f t="shared" ref="C21:R21" si="1">SUM(C17:C20)</f>
        <v>0</v>
      </c>
      <c r="D21" s="18">
        <f t="shared" si="1"/>
        <v>0</v>
      </c>
      <c r="E21" s="18">
        <f t="shared" si="1"/>
        <v>0</v>
      </c>
      <c r="F21" s="18">
        <f t="shared" si="1"/>
        <v>0</v>
      </c>
      <c r="G21" s="18">
        <f t="shared" si="1"/>
        <v>0</v>
      </c>
      <c r="H21" s="18">
        <f t="shared" si="1"/>
        <v>0</v>
      </c>
      <c r="I21" s="18">
        <f t="shared" si="1"/>
        <v>0</v>
      </c>
      <c r="J21" s="18">
        <f t="shared" si="1"/>
        <v>0</v>
      </c>
      <c r="K21" s="18">
        <f t="shared" si="1"/>
        <v>0</v>
      </c>
      <c r="L21" s="18">
        <f t="shared" si="1"/>
        <v>0</v>
      </c>
      <c r="M21" s="18">
        <f t="shared" si="1"/>
        <v>0</v>
      </c>
      <c r="N21" s="18">
        <f t="shared" si="1"/>
        <v>0</v>
      </c>
      <c r="O21" s="18">
        <f t="shared" si="1"/>
        <v>0</v>
      </c>
      <c r="P21" s="18">
        <f t="shared" si="1"/>
        <v>0</v>
      </c>
      <c r="Q21" s="18">
        <f t="shared" si="1"/>
        <v>0</v>
      </c>
      <c r="R21" s="18">
        <f t="shared" si="1"/>
        <v>0</v>
      </c>
    </row>
    <row r="22" spans="1:20" ht="15.75" customHeight="1" thickBot="1" x14ac:dyDescent="0.35">
      <c r="A22" s="38" t="s">
        <v>42</v>
      </c>
      <c r="B22" s="121">
        <f>SUM(B21+D21+F21+H21+J21+L21+N21+P21)+R21</f>
        <v>0</v>
      </c>
      <c r="C22" s="122"/>
      <c r="D22" s="122"/>
      <c r="E22" s="122"/>
      <c r="F22" s="122"/>
      <c r="G22" s="122"/>
      <c r="H22" s="122"/>
      <c r="I22" s="39" t="s">
        <v>43</v>
      </c>
      <c r="J22" s="122">
        <f>C21+E21+G21+I21+K21+M21+O21+Q21</f>
        <v>0</v>
      </c>
      <c r="K22" s="122"/>
      <c r="L22" s="122"/>
      <c r="M22" s="122"/>
      <c r="N22" s="122"/>
      <c r="O22" s="122"/>
      <c r="P22" s="122"/>
      <c r="Q22" s="122"/>
      <c r="R22" s="123"/>
    </row>
    <row r="23" spans="1:20" ht="15.75" customHeight="1" thickBot="1" x14ac:dyDescent="0.35">
      <c r="A23" s="124" t="s">
        <v>6</v>
      </c>
      <c r="B23" s="125"/>
      <c r="C23" s="125"/>
      <c r="D23" s="125"/>
      <c r="E23" s="125"/>
      <c r="F23" s="126"/>
      <c r="G23" s="127" t="s">
        <v>44</v>
      </c>
      <c r="H23" s="128"/>
      <c r="I23" s="128"/>
      <c r="J23" s="128"/>
      <c r="K23" s="128"/>
      <c r="L23" s="128"/>
      <c r="M23" s="128"/>
      <c r="N23" s="128"/>
      <c r="O23" s="121" t="s">
        <v>45</v>
      </c>
      <c r="P23" s="122"/>
      <c r="Q23" s="122"/>
      <c r="R23" s="122"/>
      <c r="S23" s="123"/>
      <c r="T23" s="28"/>
    </row>
    <row r="24" spans="1:20" ht="15.75" customHeight="1" thickBot="1" x14ac:dyDescent="0.35">
      <c r="A24" s="40" t="s">
        <v>27</v>
      </c>
      <c r="B24" s="41" t="s">
        <v>29</v>
      </c>
      <c r="C24" s="42" t="s">
        <v>30</v>
      </c>
      <c r="D24" s="42" t="s">
        <v>31</v>
      </c>
      <c r="E24" s="42" t="s">
        <v>32</v>
      </c>
      <c r="F24" s="43" t="s">
        <v>33</v>
      </c>
      <c r="G24" s="40"/>
      <c r="H24" s="41" t="s">
        <v>29</v>
      </c>
      <c r="I24" s="42" t="s">
        <v>30</v>
      </c>
      <c r="J24" s="42" t="s">
        <v>31</v>
      </c>
      <c r="K24" s="42" t="s">
        <v>32</v>
      </c>
      <c r="L24" s="44" t="s">
        <v>33</v>
      </c>
      <c r="M24" s="45" t="s">
        <v>35</v>
      </c>
      <c r="N24" s="46" t="s">
        <v>34</v>
      </c>
      <c r="O24" s="47" t="s">
        <v>29</v>
      </c>
      <c r="P24" s="48" t="s">
        <v>30</v>
      </c>
      <c r="Q24" s="49" t="s">
        <v>31</v>
      </c>
      <c r="R24" s="49" t="s">
        <v>32</v>
      </c>
      <c r="S24" s="50" t="s">
        <v>33</v>
      </c>
    </row>
    <row r="25" spans="1:20" ht="15.75" customHeight="1" x14ac:dyDescent="0.3">
      <c r="A25" s="8" t="s">
        <v>39</v>
      </c>
      <c r="B25" s="51"/>
      <c r="C25" s="52"/>
      <c r="D25" s="52"/>
      <c r="E25" s="52"/>
      <c r="F25" s="35"/>
      <c r="G25" s="8" t="s">
        <v>39</v>
      </c>
      <c r="H25" s="51"/>
      <c r="I25" s="52"/>
      <c r="J25" s="52"/>
      <c r="K25" s="52"/>
      <c r="L25" s="53"/>
      <c r="M25" s="52"/>
      <c r="N25" s="53"/>
      <c r="O25" s="36"/>
      <c r="P25" s="51"/>
      <c r="Q25" s="52"/>
      <c r="R25" s="52"/>
      <c r="S25" s="35"/>
    </row>
    <row r="26" spans="1:20" ht="15.75" customHeight="1" x14ac:dyDescent="0.3">
      <c r="A26" s="8" t="s">
        <v>40</v>
      </c>
      <c r="B26" s="5"/>
      <c r="C26" s="6"/>
      <c r="D26" s="6"/>
      <c r="E26" s="6"/>
      <c r="F26" s="7"/>
      <c r="G26" s="8" t="s">
        <v>40</v>
      </c>
      <c r="H26" s="5"/>
      <c r="I26" s="6"/>
      <c r="J26" s="6"/>
      <c r="K26" s="6"/>
      <c r="L26" s="54"/>
      <c r="M26" s="6"/>
      <c r="N26" s="54"/>
      <c r="O26" s="8"/>
      <c r="P26" s="5"/>
      <c r="Q26" s="6"/>
      <c r="R26" s="6"/>
      <c r="S26" s="7"/>
    </row>
    <row r="27" spans="1:20" ht="15.75" customHeight="1" thickBot="1" x14ac:dyDescent="0.35">
      <c r="A27" s="33" t="s">
        <v>41</v>
      </c>
      <c r="B27" s="55"/>
      <c r="C27" s="19"/>
      <c r="D27" s="19"/>
      <c r="E27" s="19"/>
      <c r="F27" s="20"/>
      <c r="G27" s="56" t="s">
        <v>41</v>
      </c>
      <c r="H27" s="55"/>
      <c r="I27" s="19"/>
      <c r="J27" s="19"/>
      <c r="K27" s="19"/>
      <c r="L27" s="57"/>
      <c r="M27" s="19"/>
      <c r="N27" s="57"/>
      <c r="O27" s="56"/>
      <c r="P27" s="55"/>
      <c r="Q27" s="19"/>
      <c r="R27" s="19"/>
      <c r="S27" s="20"/>
    </row>
    <row r="28" spans="1:20" ht="15.75" customHeight="1" thickBot="1" x14ac:dyDescent="0.35">
      <c r="A28" s="58" t="s">
        <v>24</v>
      </c>
      <c r="B28" s="59">
        <f>SUM(B25:B27)</f>
        <v>0</v>
      </c>
      <c r="C28" s="59">
        <f>SUM(C25:C27)</f>
        <v>0</v>
      </c>
      <c r="D28" s="59">
        <f>SUM(D25:D27)</f>
        <v>0</v>
      </c>
      <c r="E28" s="59">
        <f>SUM(E25:E27)</f>
        <v>0</v>
      </c>
      <c r="F28" s="59">
        <f>SUM(F25:F27)</f>
        <v>0</v>
      </c>
      <c r="G28" s="60"/>
      <c r="H28" s="60">
        <f>SUM(H25:H27)</f>
        <v>0</v>
      </c>
      <c r="I28" s="60">
        <f t="shared" ref="I28:S28" si="2">SUM(I25:I27)</f>
        <v>0</v>
      </c>
      <c r="J28" s="60">
        <f t="shared" si="2"/>
        <v>0</v>
      </c>
      <c r="K28" s="60">
        <f t="shared" si="2"/>
        <v>0</v>
      </c>
      <c r="L28" s="60">
        <f t="shared" si="2"/>
        <v>0</v>
      </c>
      <c r="M28" s="60">
        <f t="shared" si="2"/>
        <v>0</v>
      </c>
      <c r="N28" s="60">
        <f t="shared" si="2"/>
        <v>0</v>
      </c>
      <c r="O28" s="60">
        <f t="shared" si="2"/>
        <v>0</v>
      </c>
      <c r="P28" s="60">
        <f t="shared" si="2"/>
        <v>0</v>
      </c>
      <c r="Q28" s="60">
        <f t="shared" si="2"/>
        <v>0</v>
      </c>
      <c r="R28" s="60">
        <f t="shared" si="2"/>
        <v>0</v>
      </c>
      <c r="S28" s="60">
        <f t="shared" si="2"/>
        <v>0</v>
      </c>
    </row>
  </sheetData>
  <mergeCells count="30">
    <mergeCell ref="B12:C12"/>
    <mergeCell ref="D12:E13"/>
    <mergeCell ref="B13:C13"/>
    <mergeCell ref="N8:O8"/>
    <mergeCell ref="N9:O9"/>
    <mergeCell ref="N10:O10"/>
    <mergeCell ref="N11:O11"/>
    <mergeCell ref="D2:M2"/>
    <mergeCell ref="H3:I3"/>
    <mergeCell ref="L3:M3"/>
    <mergeCell ref="N7:O7"/>
    <mergeCell ref="N5:O5"/>
    <mergeCell ref="N6:O6"/>
    <mergeCell ref="D3:E3"/>
    <mergeCell ref="F3:G3"/>
    <mergeCell ref="B14:Q14"/>
    <mergeCell ref="A15:A16"/>
    <mergeCell ref="B15:C15"/>
    <mergeCell ref="D15:E15"/>
    <mergeCell ref="F15:G15"/>
    <mergeCell ref="H15:I15"/>
    <mergeCell ref="J15:K15"/>
    <mergeCell ref="L15:M15"/>
    <mergeCell ref="N15:O15"/>
    <mergeCell ref="P15:Q15"/>
    <mergeCell ref="B22:H22"/>
    <mergeCell ref="J22:R22"/>
    <mergeCell ref="A23:F23"/>
    <mergeCell ref="G23:N23"/>
    <mergeCell ref="O23:S23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workbookViewId="0">
      <selection activeCell="N5" sqref="N5:O5"/>
    </sheetView>
  </sheetViews>
  <sheetFormatPr defaultRowHeight="14.4" x14ac:dyDescent="0.3"/>
  <cols>
    <col min="1" max="1" width="25.44140625" customWidth="1"/>
    <col min="2" max="2" width="11.77734375" customWidth="1"/>
    <col min="3" max="3" width="11.5546875" customWidth="1"/>
    <col min="4" max="4" width="10.5546875" customWidth="1"/>
    <col min="5" max="6" width="10.21875" customWidth="1"/>
    <col min="7" max="7" width="9.77734375" customWidth="1"/>
    <col min="10" max="10" width="10" customWidth="1"/>
    <col min="11" max="11" width="9.77734375" customWidth="1"/>
  </cols>
  <sheetData>
    <row r="1" spans="1:18" ht="15.75" customHeight="1" thickBot="1" x14ac:dyDescent="0.35">
      <c r="B1" s="71" t="s">
        <v>47</v>
      </c>
      <c r="C1" s="64" t="s">
        <v>46</v>
      </c>
      <c r="D1">
        <f>B2-2000</f>
        <v>-1975</v>
      </c>
    </row>
    <row r="2" spans="1:18" ht="15.75" customHeight="1" thickBot="1" x14ac:dyDescent="0.4">
      <c r="A2" s="1" t="s">
        <v>0</v>
      </c>
      <c r="B2" s="68">
        <v>25</v>
      </c>
      <c r="C2" s="65">
        <v>961</v>
      </c>
      <c r="D2" s="136" t="s">
        <v>1</v>
      </c>
      <c r="E2" s="136"/>
      <c r="F2" s="136"/>
      <c r="G2" s="136"/>
      <c r="H2" s="136"/>
      <c r="I2" s="136"/>
      <c r="J2" s="136"/>
      <c r="K2" s="136"/>
      <c r="L2" s="136"/>
      <c r="M2" s="137"/>
    </row>
    <row r="3" spans="1:18" ht="20.25" customHeight="1" x14ac:dyDescent="0.35">
      <c r="A3" s="1" t="s">
        <v>2</v>
      </c>
      <c r="B3" s="69"/>
      <c r="C3" s="66">
        <v>9008</v>
      </c>
      <c r="D3" s="134" t="s">
        <v>74</v>
      </c>
      <c r="E3" s="145"/>
      <c r="F3" s="146" t="s">
        <v>75</v>
      </c>
      <c r="G3" s="135"/>
      <c r="H3" s="138" t="s">
        <v>3</v>
      </c>
      <c r="I3" s="139"/>
      <c r="J3" s="2" t="s">
        <v>4</v>
      </c>
      <c r="K3" s="3"/>
      <c r="L3" s="138" t="s">
        <v>66</v>
      </c>
      <c r="M3" s="139"/>
      <c r="N3" t="s">
        <v>53</v>
      </c>
      <c r="O3">
        <f>'20'!C2+'21'!C2+'22'!C2+'23'!C2</f>
        <v>10767</v>
      </c>
    </row>
    <row r="4" spans="1:18" ht="15.75" customHeight="1" x14ac:dyDescent="0.35">
      <c r="A4" s="1" t="s">
        <v>5</v>
      </c>
      <c r="B4" s="69"/>
      <c r="C4" s="66"/>
      <c r="D4" s="4" t="s">
        <v>12</v>
      </c>
      <c r="E4" s="5" t="s">
        <v>76</v>
      </c>
      <c r="F4" s="6" t="s">
        <v>77</v>
      </c>
      <c r="G4" s="7" t="s">
        <v>78</v>
      </c>
      <c r="H4" s="4" t="s">
        <v>7</v>
      </c>
      <c r="I4" s="7" t="s">
        <v>8</v>
      </c>
      <c r="J4" s="8" t="s">
        <v>9</v>
      </c>
      <c r="K4" s="9" t="s">
        <v>10</v>
      </c>
      <c r="L4" s="4" t="s">
        <v>11</v>
      </c>
      <c r="M4" s="7" t="s">
        <v>12</v>
      </c>
      <c r="N4" s="79" t="s">
        <v>54</v>
      </c>
      <c r="O4">
        <f>B2+'22'!B2+'21'!B2+'20'!B2</f>
        <v>25</v>
      </c>
    </row>
    <row r="5" spans="1:18" ht="15.75" customHeight="1" x14ac:dyDescent="0.35">
      <c r="A5" s="1" t="s">
        <v>13</v>
      </c>
      <c r="B5" s="69"/>
      <c r="C5" s="66"/>
      <c r="D5" s="10">
        <v>39525</v>
      </c>
      <c r="E5" s="11">
        <v>116284</v>
      </c>
      <c r="F5" s="12"/>
      <c r="G5" s="13"/>
      <c r="H5" s="10">
        <v>293150</v>
      </c>
      <c r="I5" s="13"/>
      <c r="J5" s="14">
        <v>8387.2999999999993</v>
      </c>
      <c r="K5" s="15">
        <v>131428</v>
      </c>
      <c r="L5" s="10">
        <v>1203</v>
      </c>
      <c r="M5" s="16">
        <v>2150625</v>
      </c>
      <c r="N5" s="142">
        <v>8</v>
      </c>
      <c r="O5" s="142"/>
      <c r="P5" s="72"/>
    </row>
    <row r="6" spans="1:18" ht="15.75" customHeight="1" x14ac:dyDescent="0.35">
      <c r="A6" s="1" t="s">
        <v>14</v>
      </c>
      <c r="B6" s="69"/>
      <c r="C6" s="66"/>
      <c r="D6" s="10">
        <f>'30'!D5</f>
        <v>39372</v>
      </c>
      <c r="E6" s="11">
        <f>'30'!E5</f>
        <v>115912</v>
      </c>
      <c r="F6" s="12">
        <f>'30'!F5</f>
        <v>0</v>
      </c>
      <c r="G6" s="13">
        <f>'30'!G5</f>
        <v>0</v>
      </c>
      <c r="H6" s="10">
        <f>'30'!H5</f>
        <v>292836</v>
      </c>
      <c r="I6" s="13">
        <f>'30'!I5</f>
        <v>65672</v>
      </c>
      <c r="J6" s="14">
        <f>'30'!J5</f>
        <v>8384.6</v>
      </c>
      <c r="K6" s="15">
        <f>'30'!K5</f>
        <v>131388</v>
      </c>
      <c r="L6" s="10">
        <f>'30'!L5</f>
        <v>1202</v>
      </c>
      <c r="M6" s="16">
        <f>'30'!M5</f>
        <v>2150125</v>
      </c>
      <c r="N6" s="143" t="s">
        <v>15</v>
      </c>
      <c r="O6" s="144"/>
      <c r="Q6">
        <v>10981</v>
      </c>
    </row>
    <row r="7" spans="1:18" ht="15.75" customHeight="1" x14ac:dyDescent="0.35">
      <c r="A7" s="1" t="s">
        <v>16</v>
      </c>
      <c r="B7" s="73">
        <f>B2-B4</f>
        <v>25</v>
      </c>
      <c r="C7" s="74">
        <f>C2-C4</f>
        <v>961</v>
      </c>
      <c r="D7" s="4">
        <f t="shared" ref="D7:M7" si="0">D5-D6</f>
        <v>153</v>
      </c>
      <c r="E7" s="75">
        <f t="shared" si="0"/>
        <v>372</v>
      </c>
      <c r="F7" s="6">
        <f t="shared" si="0"/>
        <v>0</v>
      </c>
      <c r="G7" s="6">
        <f t="shared" si="0"/>
        <v>0</v>
      </c>
      <c r="H7" s="6">
        <f t="shared" si="0"/>
        <v>314</v>
      </c>
      <c r="I7" s="6">
        <f t="shared" si="0"/>
        <v>-65672</v>
      </c>
      <c r="J7" s="6">
        <f t="shared" si="0"/>
        <v>2.6999999999989086</v>
      </c>
      <c r="K7" s="6">
        <f t="shared" si="0"/>
        <v>40</v>
      </c>
      <c r="L7" s="6">
        <f t="shared" si="0"/>
        <v>1</v>
      </c>
      <c r="M7" s="7">
        <f t="shared" si="0"/>
        <v>500</v>
      </c>
      <c r="N7" s="140" t="s">
        <v>17</v>
      </c>
      <c r="O7" s="141"/>
      <c r="Q7">
        <f>10600+502</f>
        <v>11102</v>
      </c>
    </row>
    <row r="8" spans="1:18" ht="15.75" customHeight="1" x14ac:dyDescent="0.35">
      <c r="A8" s="1" t="s">
        <v>18</v>
      </c>
      <c r="B8" s="69">
        <f>B3-B5</f>
        <v>0</v>
      </c>
      <c r="C8" s="66">
        <f>C3-C5</f>
        <v>9008</v>
      </c>
      <c r="D8" s="4">
        <f>D7+E7</f>
        <v>525</v>
      </c>
      <c r="E8" s="76" t="s">
        <v>52</v>
      </c>
      <c r="F8" s="6"/>
      <c r="G8" s="6"/>
      <c r="H8" s="6">
        <f>C28</f>
        <v>0</v>
      </c>
      <c r="I8" s="6"/>
      <c r="J8" s="6"/>
      <c r="K8" s="6"/>
      <c r="L8" s="6"/>
      <c r="M8" s="7">
        <f>E28</f>
        <v>0</v>
      </c>
      <c r="N8" s="140" t="s">
        <v>19</v>
      </c>
      <c r="O8" s="141"/>
      <c r="Q8">
        <f>Q7-Q6</f>
        <v>121</v>
      </c>
    </row>
    <row r="9" spans="1:18" ht="15.75" customHeight="1" x14ac:dyDescent="0.35">
      <c r="A9" s="17" t="s">
        <v>20</v>
      </c>
      <c r="B9" s="69"/>
      <c r="C9" s="66"/>
      <c r="D9" s="18">
        <f>C9+B9</f>
        <v>0</v>
      </c>
      <c r="E9" s="76"/>
      <c r="F9" s="19"/>
      <c r="G9" s="19"/>
      <c r="H9" s="19">
        <f>I28+P28</f>
        <v>0</v>
      </c>
      <c r="I9" s="19"/>
      <c r="J9" s="19"/>
      <c r="K9" s="19"/>
      <c r="L9" s="19"/>
      <c r="M9" s="20">
        <f>K28+R28</f>
        <v>0</v>
      </c>
      <c r="N9" s="150" t="s">
        <v>21</v>
      </c>
      <c r="O9" s="151"/>
    </row>
    <row r="10" spans="1:18" ht="15.75" customHeight="1" thickBot="1" x14ac:dyDescent="0.4">
      <c r="A10" s="21" t="s">
        <v>22</v>
      </c>
      <c r="B10" s="69">
        <v>1</v>
      </c>
      <c r="C10" s="66">
        <v>78</v>
      </c>
      <c r="D10" s="78">
        <f>B28-D8</f>
        <v>-525</v>
      </c>
      <c r="E10" s="77"/>
      <c r="F10" s="22"/>
      <c r="G10" s="22"/>
      <c r="H10" s="78">
        <f>(H9+H8)-H7</f>
        <v>-314</v>
      </c>
      <c r="I10" s="22"/>
      <c r="J10" s="22"/>
      <c r="K10" s="22"/>
      <c r="L10" s="22"/>
      <c r="M10" s="22">
        <f>(M9+M8)-M7</f>
        <v>-500</v>
      </c>
      <c r="N10" s="152" t="s">
        <v>23</v>
      </c>
      <c r="O10" s="152"/>
      <c r="Q10">
        <f>7000+600+900+650</f>
        <v>9150</v>
      </c>
    </row>
    <row r="11" spans="1:18" ht="15.75" customHeight="1" thickBot="1" x14ac:dyDescent="0.4">
      <c r="A11" s="23" t="s">
        <v>24</v>
      </c>
      <c r="B11" s="70">
        <f>B7+B8</f>
        <v>25</v>
      </c>
      <c r="C11" s="67">
        <f>C7+C8</f>
        <v>9969</v>
      </c>
      <c r="D11" s="24">
        <f>C10+B10</f>
        <v>79</v>
      </c>
      <c r="E11" s="25"/>
      <c r="F11" s="25"/>
      <c r="G11" s="25"/>
      <c r="H11" s="25"/>
      <c r="I11" s="25"/>
      <c r="J11" s="25"/>
      <c r="K11" s="25"/>
      <c r="L11" s="25"/>
      <c r="M11" s="26">
        <f>B22</f>
        <v>0</v>
      </c>
      <c r="N11" s="142" t="s">
        <v>25</v>
      </c>
      <c r="O11" s="142"/>
    </row>
    <row r="12" spans="1:18" ht="15.75" customHeight="1" thickBot="1" x14ac:dyDescent="0.4">
      <c r="A12" s="27" t="s">
        <v>48</v>
      </c>
      <c r="B12" s="147">
        <f>B7+C7</f>
        <v>986</v>
      </c>
      <c r="C12" s="147"/>
      <c r="D12" s="148">
        <f>B12+B13</f>
        <v>9994</v>
      </c>
      <c r="E12" s="148"/>
      <c r="I12">
        <f>D12-M11-B6</f>
        <v>9994</v>
      </c>
    </row>
    <row r="13" spans="1:18" ht="15.75" customHeight="1" thickBot="1" x14ac:dyDescent="0.4">
      <c r="A13" s="27" t="s">
        <v>49</v>
      </c>
      <c r="B13" s="147">
        <f>B8+C8</f>
        <v>9008</v>
      </c>
      <c r="C13" s="147"/>
      <c r="D13" s="149"/>
      <c r="E13" s="149"/>
    </row>
    <row r="14" spans="1:18" ht="15.75" customHeight="1" thickBot="1" x14ac:dyDescent="0.35">
      <c r="A14" s="29">
        <v>43647</v>
      </c>
      <c r="B14" s="129" t="s">
        <v>26</v>
      </c>
      <c r="C14" s="130"/>
      <c r="D14" s="130"/>
      <c r="E14" s="130"/>
      <c r="F14" s="130"/>
      <c r="G14" s="130"/>
      <c r="H14" s="130"/>
      <c r="I14" s="130"/>
      <c r="J14" s="130"/>
      <c r="K14" s="130"/>
      <c r="L14" s="130"/>
      <c r="M14" s="130"/>
      <c r="N14" s="130"/>
      <c r="O14" s="130"/>
      <c r="P14" s="130"/>
      <c r="Q14" s="131"/>
      <c r="R14" s="30"/>
    </row>
    <row r="15" spans="1:18" ht="15.75" customHeight="1" x14ac:dyDescent="0.3">
      <c r="A15" s="132" t="s">
        <v>27</v>
      </c>
      <c r="B15" s="134" t="s">
        <v>28</v>
      </c>
      <c r="C15" s="135"/>
      <c r="D15" s="134" t="s">
        <v>29</v>
      </c>
      <c r="E15" s="135"/>
      <c r="F15" s="134" t="s">
        <v>30</v>
      </c>
      <c r="G15" s="135"/>
      <c r="H15" s="134" t="s">
        <v>31</v>
      </c>
      <c r="I15" s="135"/>
      <c r="J15" s="134" t="s">
        <v>32</v>
      </c>
      <c r="K15" s="135"/>
      <c r="L15" s="134" t="s">
        <v>33</v>
      </c>
      <c r="M15" s="135"/>
      <c r="N15" s="134" t="s">
        <v>34</v>
      </c>
      <c r="O15" s="135"/>
      <c r="P15" s="134" t="s">
        <v>35</v>
      </c>
      <c r="Q15" s="135"/>
      <c r="R15" s="2" t="s">
        <v>36</v>
      </c>
    </row>
    <row r="16" spans="1:18" ht="15.75" customHeight="1" thickBot="1" x14ac:dyDescent="0.35">
      <c r="A16" s="133"/>
      <c r="B16" s="31" t="s">
        <v>0</v>
      </c>
      <c r="C16" s="32" t="s">
        <v>37</v>
      </c>
      <c r="D16" s="31" t="s">
        <v>0</v>
      </c>
      <c r="E16" s="32" t="s">
        <v>37</v>
      </c>
      <c r="F16" s="31" t="s">
        <v>0</v>
      </c>
      <c r="G16" s="32" t="s">
        <v>37</v>
      </c>
      <c r="H16" s="31" t="s">
        <v>38</v>
      </c>
      <c r="I16" s="32" t="s">
        <v>37</v>
      </c>
      <c r="J16" s="31" t="s">
        <v>38</v>
      </c>
      <c r="K16" s="32" t="s">
        <v>37</v>
      </c>
      <c r="L16" s="31" t="s">
        <v>38</v>
      </c>
      <c r="M16" s="32" t="s">
        <v>37</v>
      </c>
      <c r="N16" s="31" t="s">
        <v>38</v>
      </c>
      <c r="O16" s="32" t="s">
        <v>37</v>
      </c>
      <c r="P16" s="31" t="s">
        <v>38</v>
      </c>
      <c r="Q16" s="32" t="s">
        <v>37</v>
      </c>
      <c r="R16" s="33"/>
    </row>
    <row r="17" spans="1:20" ht="15.75" customHeight="1" x14ac:dyDescent="0.3">
      <c r="A17" s="9" t="s">
        <v>39</v>
      </c>
      <c r="B17" s="34"/>
      <c r="C17" s="35"/>
      <c r="D17" s="34"/>
      <c r="E17" s="35"/>
      <c r="F17" s="34"/>
      <c r="G17" s="35"/>
      <c r="H17" s="34"/>
      <c r="I17" s="35"/>
      <c r="J17" s="34"/>
      <c r="K17" s="35"/>
      <c r="L17" s="34"/>
      <c r="M17" s="35"/>
      <c r="N17" s="34"/>
      <c r="O17" s="35"/>
      <c r="P17" s="34"/>
      <c r="Q17" s="35"/>
      <c r="R17" s="36"/>
    </row>
    <row r="18" spans="1:20" ht="15.75" customHeight="1" x14ac:dyDescent="0.3">
      <c r="A18" s="9" t="s">
        <v>40</v>
      </c>
      <c r="B18" s="4"/>
      <c r="C18" s="7"/>
      <c r="D18" s="4"/>
      <c r="E18" s="7"/>
      <c r="F18" s="4"/>
      <c r="G18" s="7"/>
      <c r="H18" s="4"/>
      <c r="I18" s="7"/>
      <c r="J18" s="4"/>
      <c r="K18" s="7"/>
      <c r="L18" s="4"/>
      <c r="M18" s="7"/>
      <c r="N18" s="4"/>
      <c r="O18" s="7"/>
      <c r="P18" s="4"/>
      <c r="Q18" s="7"/>
      <c r="R18" s="8"/>
    </row>
    <row r="19" spans="1:20" ht="15.75" customHeight="1" x14ac:dyDescent="0.3">
      <c r="A19" s="9" t="s">
        <v>41</v>
      </c>
      <c r="B19" s="4"/>
      <c r="C19" s="7"/>
      <c r="D19" s="4"/>
      <c r="E19" s="7"/>
      <c r="F19" s="4"/>
      <c r="G19" s="7"/>
      <c r="H19" s="4"/>
      <c r="I19" s="7"/>
      <c r="J19" s="4"/>
      <c r="K19" s="7"/>
      <c r="L19" s="4"/>
      <c r="M19" s="7"/>
      <c r="N19" s="4"/>
      <c r="O19" s="7"/>
      <c r="P19" s="4"/>
      <c r="Q19" s="7"/>
      <c r="R19" s="8"/>
    </row>
    <row r="20" spans="1:20" ht="15.75" customHeight="1" x14ac:dyDescent="0.3">
      <c r="A20" s="9"/>
      <c r="B20" s="4"/>
      <c r="C20" s="7"/>
      <c r="D20" s="4"/>
      <c r="E20" s="7"/>
      <c r="F20" s="4"/>
      <c r="G20" s="7"/>
      <c r="H20" s="4"/>
      <c r="I20" s="7"/>
      <c r="J20" s="4"/>
      <c r="K20" s="7"/>
      <c r="L20" s="4"/>
      <c r="M20" s="7"/>
      <c r="N20" s="4"/>
      <c r="O20" s="7"/>
      <c r="P20" s="4"/>
      <c r="Q20" s="7"/>
      <c r="R20" s="8"/>
    </row>
    <row r="21" spans="1:20" ht="15.75" customHeight="1" thickBot="1" x14ac:dyDescent="0.35">
      <c r="A21" s="37" t="s">
        <v>24</v>
      </c>
      <c r="B21" s="18">
        <f>SUM(B17:B20)</f>
        <v>0</v>
      </c>
      <c r="C21" s="18">
        <f t="shared" ref="C21:R21" si="1">SUM(C17:C20)</f>
        <v>0</v>
      </c>
      <c r="D21" s="18">
        <f t="shared" si="1"/>
        <v>0</v>
      </c>
      <c r="E21" s="18">
        <f t="shared" si="1"/>
        <v>0</v>
      </c>
      <c r="F21" s="18">
        <f t="shared" si="1"/>
        <v>0</v>
      </c>
      <c r="G21" s="18">
        <f t="shared" si="1"/>
        <v>0</v>
      </c>
      <c r="H21" s="18">
        <f t="shared" si="1"/>
        <v>0</v>
      </c>
      <c r="I21" s="18">
        <f t="shared" si="1"/>
        <v>0</v>
      </c>
      <c r="J21" s="18">
        <f t="shared" si="1"/>
        <v>0</v>
      </c>
      <c r="K21" s="18">
        <f t="shared" si="1"/>
        <v>0</v>
      </c>
      <c r="L21" s="18">
        <f t="shared" si="1"/>
        <v>0</v>
      </c>
      <c r="M21" s="18">
        <f t="shared" si="1"/>
        <v>0</v>
      </c>
      <c r="N21" s="18">
        <f t="shared" si="1"/>
        <v>0</v>
      </c>
      <c r="O21" s="18">
        <f t="shared" si="1"/>
        <v>0</v>
      </c>
      <c r="P21" s="18">
        <f t="shared" si="1"/>
        <v>0</v>
      </c>
      <c r="Q21" s="18">
        <f t="shared" si="1"/>
        <v>0</v>
      </c>
      <c r="R21" s="18">
        <f t="shared" si="1"/>
        <v>0</v>
      </c>
    </row>
    <row r="22" spans="1:20" ht="15.75" customHeight="1" thickBot="1" x14ac:dyDescent="0.35">
      <c r="A22" s="38" t="s">
        <v>42</v>
      </c>
      <c r="B22" s="121">
        <f>SUM(B21+D21+F21+H21+J21+L21+N21+P21)+R21</f>
        <v>0</v>
      </c>
      <c r="C22" s="122"/>
      <c r="D22" s="122"/>
      <c r="E22" s="122"/>
      <c r="F22" s="122"/>
      <c r="G22" s="122"/>
      <c r="H22" s="122"/>
      <c r="I22" s="39" t="s">
        <v>43</v>
      </c>
      <c r="J22" s="122">
        <f>C21+E21+G21+I21+K21+M21+O21+Q21</f>
        <v>0</v>
      </c>
      <c r="K22" s="122"/>
      <c r="L22" s="122"/>
      <c r="M22" s="122"/>
      <c r="N22" s="122"/>
      <c r="O22" s="122"/>
      <c r="P22" s="122"/>
      <c r="Q22" s="122"/>
      <c r="R22" s="123"/>
    </row>
    <row r="23" spans="1:20" ht="15.75" customHeight="1" thickBot="1" x14ac:dyDescent="0.35">
      <c r="A23" s="124" t="s">
        <v>6</v>
      </c>
      <c r="B23" s="125"/>
      <c r="C23" s="125"/>
      <c r="D23" s="125"/>
      <c r="E23" s="125"/>
      <c r="F23" s="126"/>
      <c r="G23" s="127" t="s">
        <v>44</v>
      </c>
      <c r="H23" s="128"/>
      <c r="I23" s="128"/>
      <c r="J23" s="128"/>
      <c r="K23" s="128"/>
      <c r="L23" s="128"/>
      <c r="M23" s="128"/>
      <c r="N23" s="128"/>
      <c r="O23" s="121" t="s">
        <v>45</v>
      </c>
      <c r="P23" s="122"/>
      <c r="Q23" s="122"/>
      <c r="R23" s="122"/>
      <c r="S23" s="123"/>
      <c r="T23" s="28"/>
    </row>
    <row r="24" spans="1:20" ht="15.75" customHeight="1" thickBot="1" x14ac:dyDescent="0.35">
      <c r="A24" s="40" t="s">
        <v>27</v>
      </c>
      <c r="B24" s="41" t="s">
        <v>29</v>
      </c>
      <c r="C24" s="42" t="s">
        <v>30</v>
      </c>
      <c r="D24" s="42" t="s">
        <v>31</v>
      </c>
      <c r="E24" s="42" t="s">
        <v>32</v>
      </c>
      <c r="F24" s="43" t="s">
        <v>33</v>
      </c>
      <c r="G24" s="40"/>
      <c r="H24" s="41" t="s">
        <v>29</v>
      </c>
      <c r="I24" s="42" t="s">
        <v>30</v>
      </c>
      <c r="J24" s="42" t="s">
        <v>31</v>
      </c>
      <c r="K24" s="42" t="s">
        <v>32</v>
      </c>
      <c r="L24" s="44" t="s">
        <v>33</v>
      </c>
      <c r="M24" s="45" t="s">
        <v>35</v>
      </c>
      <c r="N24" s="46" t="s">
        <v>34</v>
      </c>
      <c r="O24" s="47" t="s">
        <v>29</v>
      </c>
      <c r="P24" s="48" t="s">
        <v>30</v>
      </c>
      <c r="Q24" s="49" t="s">
        <v>31</v>
      </c>
      <c r="R24" s="49" t="s">
        <v>32</v>
      </c>
      <c r="S24" s="50" t="s">
        <v>33</v>
      </c>
    </row>
    <row r="25" spans="1:20" ht="15.75" customHeight="1" x14ac:dyDescent="0.3">
      <c r="A25" s="8" t="s">
        <v>39</v>
      </c>
      <c r="B25" s="51"/>
      <c r="C25" s="52"/>
      <c r="D25" s="52"/>
      <c r="E25" s="52"/>
      <c r="F25" s="35"/>
      <c r="G25" s="8" t="s">
        <v>39</v>
      </c>
      <c r="H25" s="51"/>
      <c r="I25" s="52"/>
      <c r="J25" s="52"/>
      <c r="K25" s="52"/>
      <c r="L25" s="53"/>
      <c r="M25" s="52"/>
      <c r="N25" s="53"/>
      <c r="O25" s="36"/>
      <c r="P25" s="51"/>
      <c r="Q25" s="52"/>
      <c r="R25" s="52"/>
      <c r="S25" s="35"/>
    </row>
    <row r="26" spans="1:20" ht="15.75" customHeight="1" x14ac:dyDescent="0.3">
      <c r="A26" s="8" t="s">
        <v>40</v>
      </c>
      <c r="B26" s="5"/>
      <c r="C26" s="6"/>
      <c r="D26" s="6"/>
      <c r="E26" s="6"/>
      <c r="F26" s="7"/>
      <c r="G26" s="8" t="s">
        <v>40</v>
      </c>
      <c r="H26" s="5"/>
      <c r="I26" s="6"/>
      <c r="J26" s="6"/>
      <c r="K26" s="6"/>
      <c r="L26" s="54"/>
      <c r="M26" s="6"/>
      <c r="N26" s="54"/>
      <c r="O26" s="8"/>
      <c r="P26" s="5"/>
      <c r="Q26" s="6"/>
      <c r="R26" s="6"/>
      <c r="S26" s="7"/>
    </row>
    <row r="27" spans="1:20" ht="15.75" customHeight="1" thickBot="1" x14ac:dyDescent="0.35">
      <c r="A27" s="33" t="s">
        <v>41</v>
      </c>
      <c r="B27" s="55"/>
      <c r="C27" s="19"/>
      <c r="D27" s="19"/>
      <c r="E27" s="19"/>
      <c r="F27" s="20"/>
      <c r="G27" s="56" t="s">
        <v>41</v>
      </c>
      <c r="H27" s="55"/>
      <c r="I27" s="19"/>
      <c r="J27" s="19"/>
      <c r="K27" s="19"/>
      <c r="L27" s="57"/>
      <c r="M27" s="19"/>
      <c r="N27" s="57"/>
      <c r="O27" s="56"/>
      <c r="P27" s="55"/>
      <c r="Q27" s="19"/>
      <c r="R27" s="19"/>
      <c r="S27" s="20"/>
    </row>
    <row r="28" spans="1:20" ht="15.75" customHeight="1" thickBot="1" x14ac:dyDescent="0.35">
      <c r="A28" s="58" t="s">
        <v>24</v>
      </c>
      <c r="B28" s="59">
        <f>SUM(B25:B27)</f>
        <v>0</v>
      </c>
      <c r="C28" s="59">
        <f>SUM(C25:C27)</f>
        <v>0</v>
      </c>
      <c r="D28" s="59">
        <f>SUM(D25:D27)</f>
        <v>0</v>
      </c>
      <c r="E28" s="59">
        <f>SUM(E25:E27)</f>
        <v>0</v>
      </c>
      <c r="F28" s="59">
        <f>SUM(F25:F27)</f>
        <v>0</v>
      </c>
      <c r="G28" s="60"/>
      <c r="H28" s="60">
        <f>SUM(H25:H27)</f>
        <v>0</v>
      </c>
      <c r="I28" s="60">
        <f t="shared" ref="I28:S28" si="2">SUM(I25:I27)</f>
        <v>0</v>
      </c>
      <c r="J28" s="60">
        <f t="shared" si="2"/>
        <v>0</v>
      </c>
      <c r="K28" s="60">
        <f t="shared" si="2"/>
        <v>0</v>
      </c>
      <c r="L28" s="60">
        <f t="shared" si="2"/>
        <v>0</v>
      </c>
      <c r="M28" s="60">
        <f t="shared" si="2"/>
        <v>0</v>
      </c>
      <c r="N28" s="60">
        <f t="shared" si="2"/>
        <v>0</v>
      </c>
      <c r="O28" s="60">
        <f t="shared" si="2"/>
        <v>0</v>
      </c>
      <c r="P28" s="60">
        <f t="shared" si="2"/>
        <v>0</v>
      </c>
      <c r="Q28" s="60">
        <f t="shared" si="2"/>
        <v>0</v>
      </c>
      <c r="R28" s="60">
        <f t="shared" si="2"/>
        <v>0</v>
      </c>
      <c r="S28" s="60">
        <f t="shared" si="2"/>
        <v>0</v>
      </c>
    </row>
  </sheetData>
  <mergeCells count="30">
    <mergeCell ref="B12:C12"/>
    <mergeCell ref="D12:E13"/>
    <mergeCell ref="B13:C13"/>
    <mergeCell ref="N8:O8"/>
    <mergeCell ref="N9:O9"/>
    <mergeCell ref="N10:O10"/>
    <mergeCell ref="N11:O11"/>
    <mergeCell ref="D2:M2"/>
    <mergeCell ref="H3:I3"/>
    <mergeCell ref="L3:M3"/>
    <mergeCell ref="N7:O7"/>
    <mergeCell ref="N5:O5"/>
    <mergeCell ref="N6:O6"/>
    <mergeCell ref="D3:E3"/>
    <mergeCell ref="F3:G3"/>
    <mergeCell ref="B14:Q14"/>
    <mergeCell ref="A15:A16"/>
    <mergeCell ref="B15:C15"/>
    <mergeCell ref="D15:E15"/>
    <mergeCell ref="F15:G15"/>
    <mergeCell ref="H15:I15"/>
    <mergeCell ref="J15:K15"/>
    <mergeCell ref="L15:M15"/>
    <mergeCell ref="N15:O15"/>
    <mergeCell ref="P15:Q15"/>
    <mergeCell ref="B22:H22"/>
    <mergeCell ref="J22:R22"/>
    <mergeCell ref="A23:F23"/>
    <mergeCell ref="G23:N23"/>
    <mergeCell ref="O23:S2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workbookViewId="0">
      <selection activeCell="D5" sqref="D5:M5"/>
    </sheetView>
  </sheetViews>
  <sheetFormatPr defaultRowHeight="14.4" x14ac:dyDescent="0.3"/>
  <cols>
    <col min="1" max="1" width="25.44140625" customWidth="1"/>
    <col min="2" max="2" width="11.77734375" customWidth="1"/>
    <col min="3" max="3" width="11.5546875" customWidth="1"/>
    <col min="4" max="4" width="10.5546875" customWidth="1"/>
    <col min="5" max="6" width="10.21875" customWidth="1"/>
    <col min="7" max="7" width="9.77734375" customWidth="1"/>
    <col min="10" max="10" width="10" customWidth="1"/>
    <col min="11" max="11" width="9.77734375" customWidth="1"/>
  </cols>
  <sheetData>
    <row r="1" spans="1:18" ht="15.75" customHeight="1" thickBot="1" x14ac:dyDescent="0.35">
      <c r="B1" s="71" t="s">
        <v>47</v>
      </c>
      <c r="C1" s="64" t="s">
        <v>46</v>
      </c>
      <c r="D1">
        <f>B2-2000</f>
        <v>-2000</v>
      </c>
    </row>
    <row r="2" spans="1:18" ht="15.75" customHeight="1" thickBot="1" x14ac:dyDescent="0.4">
      <c r="A2" s="1" t="s">
        <v>0</v>
      </c>
      <c r="B2" s="68"/>
      <c r="C2" s="65"/>
      <c r="D2" s="136" t="s">
        <v>1</v>
      </c>
      <c r="E2" s="136"/>
      <c r="F2" s="136"/>
      <c r="G2" s="136"/>
      <c r="H2" s="136"/>
      <c r="I2" s="136"/>
      <c r="J2" s="136"/>
      <c r="K2" s="136"/>
      <c r="L2" s="136"/>
      <c r="M2" s="137"/>
    </row>
    <row r="3" spans="1:18" ht="20.25" customHeight="1" x14ac:dyDescent="0.35">
      <c r="A3" s="1" t="s">
        <v>2</v>
      </c>
      <c r="B3" s="69"/>
      <c r="C3" s="66"/>
      <c r="D3" s="134" t="s">
        <v>74</v>
      </c>
      <c r="E3" s="145"/>
      <c r="F3" s="146" t="s">
        <v>75</v>
      </c>
      <c r="G3" s="135"/>
      <c r="H3" s="138" t="s">
        <v>3</v>
      </c>
      <c r="I3" s="139"/>
      <c r="J3" s="2" t="s">
        <v>4</v>
      </c>
      <c r="K3" s="3"/>
      <c r="L3" s="138" t="s">
        <v>66</v>
      </c>
      <c r="M3" s="139"/>
    </row>
    <row r="4" spans="1:18" ht="15.75" customHeight="1" x14ac:dyDescent="0.35">
      <c r="A4" s="1" t="s">
        <v>5</v>
      </c>
      <c r="B4" s="69"/>
      <c r="C4" s="66"/>
      <c r="D4" s="4" t="s">
        <v>12</v>
      </c>
      <c r="E4" s="5" t="s">
        <v>76</v>
      </c>
      <c r="F4" s="6" t="s">
        <v>77</v>
      </c>
      <c r="G4" s="7" t="s">
        <v>78</v>
      </c>
      <c r="H4" s="4" t="s">
        <v>7</v>
      </c>
      <c r="I4" s="7" t="s">
        <v>8</v>
      </c>
      <c r="J4" s="8" t="s">
        <v>9</v>
      </c>
      <c r="K4" s="9" t="s">
        <v>10</v>
      </c>
      <c r="L4" s="4" t="s">
        <v>11</v>
      </c>
      <c r="M4" s="7" t="s">
        <v>12</v>
      </c>
    </row>
    <row r="5" spans="1:18" ht="15.75" customHeight="1" x14ac:dyDescent="0.35">
      <c r="A5" s="1" t="s">
        <v>13</v>
      </c>
      <c r="B5" s="69"/>
      <c r="C5" s="66"/>
      <c r="D5" s="10"/>
      <c r="E5" s="11"/>
      <c r="F5" s="12"/>
      <c r="G5" s="13"/>
      <c r="H5" s="10"/>
      <c r="I5" s="13"/>
      <c r="J5" s="14"/>
      <c r="K5" s="15"/>
      <c r="L5" s="10"/>
      <c r="M5" s="16"/>
      <c r="N5" s="142">
        <v>8</v>
      </c>
      <c r="O5" s="142"/>
      <c r="P5" s="72"/>
    </row>
    <row r="6" spans="1:18" ht="15.75" customHeight="1" x14ac:dyDescent="0.35">
      <c r="A6" s="1" t="s">
        <v>14</v>
      </c>
      <c r="B6" s="69"/>
      <c r="C6" s="66"/>
      <c r="D6" s="10">
        <v>67674</v>
      </c>
      <c r="E6" s="11">
        <v>112076</v>
      </c>
      <c r="F6" s="12">
        <v>372</v>
      </c>
      <c r="G6" s="13">
        <v>1852</v>
      </c>
      <c r="H6" s="10">
        <v>35035</v>
      </c>
      <c r="I6" s="13">
        <v>4835</v>
      </c>
      <c r="J6" s="14">
        <v>25755</v>
      </c>
      <c r="K6" s="15">
        <v>1651.4</v>
      </c>
      <c r="L6" s="10">
        <v>2246</v>
      </c>
      <c r="M6" s="16">
        <v>531316</v>
      </c>
      <c r="N6" s="143" t="s">
        <v>15</v>
      </c>
      <c r="O6" s="144"/>
    </row>
    <row r="7" spans="1:18" ht="15.75" customHeight="1" x14ac:dyDescent="0.35">
      <c r="A7" s="1" t="s">
        <v>16</v>
      </c>
      <c r="B7" s="73">
        <f>B2-B4</f>
        <v>0</v>
      </c>
      <c r="C7" s="74">
        <f>C2-C4</f>
        <v>0</v>
      </c>
      <c r="D7" s="4">
        <f t="shared" ref="D7:M7" si="0">D5-D6</f>
        <v>-67674</v>
      </c>
      <c r="E7" s="75">
        <f t="shared" si="0"/>
        <v>-112076</v>
      </c>
      <c r="F7" s="6">
        <f t="shared" si="0"/>
        <v>-372</v>
      </c>
      <c r="G7" s="6">
        <f t="shared" si="0"/>
        <v>-1852</v>
      </c>
      <c r="H7" s="6">
        <f t="shared" si="0"/>
        <v>-35035</v>
      </c>
      <c r="I7" s="6">
        <f t="shared" si="0"/>
        <v>-4835</v>
      </c>
      <c r="J7" s="6">
        <f t="shared" si="0"/>
        <v>-25755</v>
      </c>
      <c r="K7" s="6">
        <f t="shared" si="0"/>
        <v>-1651.4</v>
      </c>
      <c r="L7" s="6">
        <f t="shared" si="0"/>
        <v>-2246</v>
      </c>
      <c r="M7" s="7">
        <f t="shared" si="0"/>
        <v>-531316</v>
      </c>
      <c r="N7" s="140" t="s">
        <v>17</v>
      </c>
      <c r="O7" s="141"/>
    </row>
    <row r="8" spans="1:18" ht="15.75" customHeight="1" x14ac:dyDescent="0.35">
      <c r="A8" s="1" t="s">
        <v>18</v>
      </c>
      <c r="B8" s="69">
        <f>B3-B5</f>
        <v>0</v>
      </c>
      <c r="C8" s="66">
        <f>C3-C5</f>
        <v>0</v>
      </c>
      <c r="D8" s="4">
        <f>D7+E7</f>
        <v>-179750</v>
      </c>
      <c r="E8" s="76" t="s">
        <v>52</v>
      </c>
      <c r="F8" s="6"/>
      <c r="G8" s="6"/>
      <c r="H8" s="6">
        <f>C28</f>
        <v>0</v>
      </c>
      <c r="I8" s="6"/>
      <c r="J8" s="6"/>
      <c r="K8" s="6"/>
      <c r="L8" s="6"/>
      <c r="M8" s="7">
        <f>E28</f>
        <v>0</v>
      </c>
      <c r="N8" s="140" t="s">
        <v>19</v>
      </c>
      <c r="O8" s="141"/>
    </row>
    <row r="9" spans="1:18" ht="15.75" customHeight="1" x14ac:dyDescent="0.35">
      <c r="A9" s="17" t="s">
        <v>20</v>
      </c>
      <c r="B9" s="69"/>
      <c r="C9" s="66"/>
      <c r="D9" s="18">
        <f>C9+B9</f>
        <v>0</v>
      </c>
      <c r="E9" s="76"/>
      <c r="F9" s="19"/>
      <c r="G9" s="19"/>
      <c r="H9" s="19">
        <f>I28+P28</f>
        <v>0</v>
      </c>
      <c r="I9" s="19"/>
      <c r="J9" s="19"/>
      <c r="K9" s="19"/>
      <c r="L9" s="19"/>
      <c r="M9" s="20">
        <f>K28+R28</f>
        <v>0</v>
      </c>
      <c r="N9" s="150" t="s">
        <v>21</v>
      </c>
      <c r="O9" s="151"/>
    </row>
    <row r="10" spans="1:18" ht="15.75" customHeight="1" thickBot="1" x14ac:dyDescent="0.4">
      <c r="A10" s="21" t="s">
        <v>22</v>
      </c>
      <c r="B10" s="69"/>
      <c r="C10" s="66"/>
      <c r="D10" s="78">
        <f>B28-D8</f>
        <v>179750</v>
      </c>
      <c r="E10" s="77"/>
      <c r="F10" s="22"/>
      <c r="G10" s="22"/>
      <c r="H10" s="78">
        <f>(H9+H8)-H7</f>
        <v>35035</v>
      </c>
      <c r="I10" s="22"/>
      <c r="J10" s="22"/>
      <c r="K10" s="22"/>
      <c r="L10" s="22"/>
      <c r="M10" s="22">
        <f>(M9+M8)-M7</f>
        <v>531316</v>
      </c>
      <c r="N10" s="152" t="s">
        <v>23</v>
      </c>
      <c r="O10" s="152"/>
    </row>
    <row r="11" spans="1:18" ht="15.75" customHeight="1" thickBot="1" x14ac:dyDescent="0.4">
      <c r="A11" s="23" t="s">
        <v>24</v>
      </c>
      <c r="B11" s="70">
        <f>B7+B8</f>
        <v>0</v>
      </c>
      <c r="C11" s="67">
        <f>C7+C8</f>
        <v>0</v>
      </c>
      <c r="D11" s="24">
        <f>C10+B10</f>
        <v>0</v>
      </c>
      <c r="E11" s="25"/>
      <c r="F11" s="25"/>
      <c r="G11" s="25"/>
      <c r="H11" s="25"/>
      <c r="I11" s="25"/>
      <c r="J11" s="25"/>
      <c r="K11" s="25"/>
      <c r="L11" s="25"/>
      <c r="M11" s="26">
        <f>B22</f>
        <v>0</v>
      </c>
      <c r="N11" s="142" t="s">
        <v>25</v>
      </c>
      <c r="O11" s="142"/>
    </row>
    <row r="12" spans="1:18" ht="15.75" customHeight="1" thickBot="1" x14ac:dyDescent="0.4">
      <c r="A12" s="27" t="s">
        <v>48</v>
      </c>
      <c r="B12" s="147">
        <f>B7+C7</f>
        <v>0</v>
      </c>
      <c r="C12" s="147"/>
      <c r="D12" s="148">
        <f>B12+B13</f>
        <v>0</v>
      </c>
      <c r="E12" s="148"/>
    </row>
    <row r="13" spans="1:18" ht="15.75" customHeight="1" thickBot="1" x14ac:dyDescent="0.4">
      <c r="A13" s="27" t="s">
        <v>49</v>
      </c>
      <c r="B13" s="147">
        <f>B8+C8</f>
        <v>0</v>
      </c>
      <c r="C13" s="147"/>
      <c r="D13" s="149"/>
      <c r="E13" s="149"/>
    </row>
    <row r="14" spans="1:18" ht="15.75" customHeight="1" thickBot="1" x14ac:dyDescent="0.35">
      <c r="A14" s="29">
        <v>43647</v>
      </c>
      <c r="B14" s="129" t="s">
        <v>26</v>
      </c>
      <c r="C14" s="130"/>
      <c r="D14" s="130"/>
      <c r="E14" s="130"/>
      <c r="F14" s="130"/>
      <c r="G14" s="130"/>
      <c r="H14" s="130"/>
      <c r="I14" s="130"/>
      <c r="J14" s="130"/>
      <c r="K14" s="130"/>
      <c r="L14" s="130"/>
      <c r="M14" s="130"/>
      <c r="N14" s="130"/>
      <c r="O14" s="130"/>
      <c r="P14" s="130"/>
      <c r="Q14" s="131"/>
      <c r="R14" s="30"/>
    </row>
    <row r="15" spans="1:18" ht="15.75" customHeight="1" x14ac:dyDescent="0.3">
      <c r="A15" s="132" t="s">
        <v>27</v>
      </c>
      <c r="B15" s="134" t="s">
        <v>28</v>
      </c>
      <c r="C15" s="135"/>
      <c r="D15" s="134" t="s">
        <v>29</v>
      </c>
      <c r="E15" s="135"/>
      <c r="F15" s="134" t="s">
        <v>30</v>
      </c>
      <c r="G15" s="135"/>
      <c r="H15" s="134" t="s">
        <v>31</v>
      </c>
      <c r="I15" s="135"/>
      <c r="J15" s="134" t="s">
        <v>32</v>
      </c>
      <c r="K15" s="135"/>
      <c r="L15" s="134" t="s">
        <v>33</v>
      </c>
      <c r="M15" s="135"/>
      <c r="N15" s="134" t="s">
        <v>34</v>
      </c>
      <c r="O15" s="135"/>
      <c r="P15" s="134" t="s">
        <v>35</v>
      </c>
      <c r="Q15" s="135"/>
      <c r="R15" s="2" t="s">
        <v>36</v>
      </c>
    </row>
    <row r="16" spans="1:18" ht="15.75" customHeight="1" thickBot="1" x14ac:dyDescent="0.35">
      <c r="A16" s="133"/>
      <c r="B16" s="31" t="s">
        <v>0</v>
      </c>
      <c r="C16" s="32" t="s">
        <v>37</v>
      </c>
      <c r="D16" s="31" t="s">
        <v>0</v>
      </c>
      <c r="E16" s="32" t="s">
        <v>37</v>
      </c>
      <c r="F16" s="31" t="s">
        <v>0</v>
      </c>
      <c r="G16" s="32" t="s">
        <v>37</v>
      </c>
      <c r="H16" s="31" t="s">
        <v>38</v>
      </c>
      <c r="I16" s="32" t="s">
        <v>37</v>
      </c>
      <c r="J16" s="31" t="s">
        <v>38</v>
      </c>
      <c r="K16" s="32" t="s">
        <v>37</v>
      </c>
      <c r="L16" s="31" t="s">
        <v>38</v>
      </c>
      <c r="M16" s="32" t="s">
        <v>37</v>
      </c>
      <c r="N16" s="31" t="s">
        <v>38</v>
      </c>
      <c r="O16" s="32" t="s">
        <v>37</v>
      </c>
      <c r="P16" s="31" t="s">
        <v>38</v>
      </c>
      <c r="Q16" s="32" t="s">
        <v>37</v>
      </c>
      <c r="R16" s="33"/>
    </row>
    <row r="17" spans="1:20" ht="15.75" customHeight="1" x14ac:dyDescent="0.3">
      <c r="A17" s="9" t="s">
        <v>39</v>
      </c>
      <c r="B17" s="34"/>
      <c r="C17" s="35"/>
      <c r="D17" s="34"/>
      <c r="E17" s="35"/>
      <c r="F17" s="34"/>
      <c r="G17" s="35"/>
      <c r="H17" s="34"/>
      <c r="I17" s="35"/>
      <c r="J17" s="34"/>
      <c r="K17" s="35"/>
      <c r="L17" s="34"/>
      <c r="M17" s="35"/>
      <c r="N17" s="34"/>
      <c r="O17" s="35"/>
      <c r="P17" s="34"/>
      <c r="Q17" s="35"/>
      <c r="R17" s="36"/>
    </row>
    <row r="18" spans="1:20" ht="15.75" customHeight="1" x14ac:dyDescent="0.3">
      <c r="A18" s="9" t="s">
        <v>40</v>
      </c>
      <c r="B18" s="4"/>
      <c r="C18" s="7"/>
      <c r="D18" s="4"/>
      <c r="E18" s="7"/>
      <c r="F18" s="4"/>
      <c r="G18" s="7"/>
      <c r="H18" s="4"/>
      <c r="I18" s="7"/>
      <c r="J18" s="4"/>
      <c r="K18" s="7"/>
      <c r="L18" s="4"/>
      <c r="M18" s="7"/>
      <c r="N18" s="4"/>
      <c r="O18" s="7"/>
      <c r="P18" s="4"/>
      <c r="Q18" s="7"/>
      <c r="R18" s="8"/>
    </row>
    <row r="19" spans="1:20" ht="15.75" customHeight="1" x14ac:dyDescent="0.3">
      <c r="A19" s="9" t="s">
        <v>41</v>
      </c>
      <c r="B19" s="4"/>
      <c r="C19" s="7"/>
      <c r="D19" s="4"/>
      <c r="E19" s="7"/>
      <c r="F19" s="4"/>
      <c r="G19" s="7"/>
      <c r="H19" s="4"/>
      <c r="I19" s="7"/>
      <c r="J19" s="4"/>
      <c r="K19" s="7"/>
      <c r="L19" s="4"/>
      <c r="M19" s="7"/>
      <c r="N19" s="4"/>
      <c r="O19" s="7"/>
      <c r="P19" s="4"/>
      <c r="Q19" s="7"/>
      <c r="R19" s="8"/>
    </row>
    <row r="20" spans="1:20" ht="15.75" customHeight="1" x14ac:dyDescent="0.3">
      <c r="A20" s="9"/>
      <c r="B20" s="4"/>
      <c r="C20" s="7"/>
      <c r="D20" s="4"/>
      <c r="E20" s="7"/>
      <c r="F20" s="4"/>
      <c r="G20" s="7"/>
      <c r="H20" s="4"/>
      <c r="I20" s="7"/>
      <c r="J20" s="4"/>
      <c r="K20" s="7"/>
      <c r="L20" s="4"/>
      <c r="M20" s="7"/>
      <c r="N20" s="4"/>
      <c r="O20" s="7"/>
      <c r="P20" s="4"/>
      <c r="Q20" s="7"/>
      <c r="R20" s="8"/>
    </row>
    <row r="21" spans="1:20" ht="15.75" customHeight="1" thickBot="1" x14ac:dyDescent="0.35">
      <c r="A21" s="37" t="s">
        <v>24</v>
      </c>
      <c r="B21" s="18">
        <f>SUM(B17:B20)</f>
        <v>0</v>
      </c>
      <c r="C21" s="18">
        <f t="shared" ref="C21:R21" si="1">SUM(C17:C20)</f>
        <v>0</v>
      </c>
      <c r="D21" s="18">
        <f t="shared" si="1"/>
        <v>0</v>
      </c>
      <c r="E21" s="18">
        <f t="shared" si="1"/>
        <v>0</v>
      </c>
      <c r="F21" s="18">
        <f t="shared" si="1"/>
        <v>0</v>
      </c>
      <c r="G21" s="18">
        <f t="shared" si="1"/>
        <v>0</v>
      </c>
      <c r="H21" s="18">
        <f t="shared" si="1"/>
        <v>0</v>
      </c>
      <c r="I21" s="18">
        <f t="shared" si="1"/>
        <v>0</v>
      </c>
      <c r="J21" s="18">
        <f t="shared" si="1"/>
        <v>0</v>
      </c>
      <c r="K21" s="18">
        <f t="shared" si="1"/>
        <v>0</v>
      </c>
      <c r="L21" s="18">
        <f t="shared" si="1"/>
        <v>0</v>
      </c>
      <c r="M21" s="18">
        <f t="shared" si="1"/>
        <v>0</v>
      </c>
      <c r="N21" s="18">
        <f t="shared" si="1"/>
        <v>0</v>
      </c>
      <c r="O21" s="18">
        <f t="shared" si="1"/>
        <v>0</v>
      </c>
      <c r="P21" s="18">
        <f t="shared" si="1"/>
        <v>0</v>
      </c>
      <c r="Q21" s="18">
        <f t="shared" si="1"/>
        <v>0</v>
      </c>
      <c r="R21" s="18">
        <f t="shared" si="1"/>
        <v>0</v>
      </c>
    </row>
    <row r="22" spans="1:20" ht="15.75" customHeight="1" thickBot="1" x14ac:dyDescent="0.35">
      <c r="A22" s="38" t="s">
        <v>42</v>
      </c>
      <c r="B22" s="121">
        <f>SUM(B21+D21+F21+H21+J21+L21+N21+P21)+R21</f>
        <v>0</v>
      </c>
      <c r="C22" s="122"/>
      <c r="D22" s="122"/>
      <c r="E22" s="122"/>
      <c r="F22" s="122"/>
      <c r="G22" s="122"/>
      <c r="H22" s="122"/>
      <c r="I22" s="39" t="s">
        <v>43</v>
      </c>
      <c r="J22" s="122">
        <f>C21+E21+G21+I21+K21+M21+O21+Q21</f>
        <v>0</v>
      </c>
      <c r="K22" s="122"/>
      <c r="L22" s="122"/>
      <c r="M22" s="122"/>
      <c r="N22" s="122"/>
      <c r="O22" s="122"/>
      <c r="P22" s="122"/>
      <c r="Q22" s="122"/>
      <c r="R22" s="123"/>
    </row>
    <row r="23" spans="1:20" ht="15.75" customHeight="1" thickBot="1" x14ac:dyDescent="0.35">
      <c r="A23" s="124" t="s">
        <v>6</v>
      </c>
      <c r="B23" s="125"/>
      <c r="C23" s="125"/>
      <c r="D23" s="125"/>
      <c r="E23" s="125"/>
      <c r="F23" s="126"/>
      <c r="G23" s="127" t="s">
        <v>44</v>
      </c>
      <c r="H23" s="128"/>
      <c r="I23" s="128"/>
      <c r="J23" s="128"/>
      <c r="K23" s="128"/>
      <c r="L23" s="128"/>
      <c r="M23" s="128"/>
      <c r="N23" s="128"/>
      <c r="O23" s="121" t="s">
        <v>45</v>
      </c>
      <c r="P23" s="122"/>
      <c r="Q23" s="122"/>
      <c r="R23" s="122"/>
      <c r="S23" s="123"/>
      <c r="T23" s="28"/>
    </row>
    <row r="24" spans="1:20" ht="15.75" customHeight="1" thickBot="1" x14ac:dyDescent="0.35">
      <c r="A24" s="40" t="s">
        <v>27</v>
      </c>
      <c r="B24" s="41" t="s">
        <v>29</v>
      </c>
      <c r="C24" s="42" t="s">
        <v>30</v>
      </c>
      <c r="D24" s="42" t="s">
        <v>31</v>
      </c>
      <c r="E24" s="42" t="s">
        <v>32</v>
      </c>
      <c r="F24" s="43" t="s">
        <v>33</v>
      </c>
      <c r="G24" s="40"/>
      <c r="H24" s="41" t="s">
        <v>29</v>
      </c>
      <c r="I24" s="42" t="s">
        <v>30</v>
      </c>
      <c r="J24" s="42" t="s">
        <v>31</v>
      </c>
      <c r="K24" s="42" t="s">
        <v>32</v>
      </c>
      <c r="L24" s="44" t="s">
        <v>33</v>
      </c>
      <c r="M24" s="45" t="s">
        <v>35</v>
      </c>
      <c r="N24" s="46" t="s">
        <v>34</v>
      </c>
      <c r="O24" s="47" t="s">
        <v>29</v>
      </c>
      <c r="P24" s="48" t="s">
        <v>30</v>
      </c>
      <c r="Q24" s="49" t="s">
        <v>31</v>
      </c>
      <c r="R24" s="49" t="s">
        <v>32</v>
      </c>
      <c r="S24" s="50" t="s">
        <v>33</v>
      </c>
    </row>
    <row r="25" spans="1:20" ht="15.75" customHeight="1" x14ac:dyDescent="0.3">
      <c r="A25" s="8" t="s">
        <v>39</v>
      </c>
      <c r="B25" s="51"/>
      <c r="C25" s="52"/>
      <c r="D25" s="52"/>
      <c r="E25" s="52"/>
      <c r="F25" s="35"/>
      <c r="G25" s="8" t="s">
        <v>39</v>
      </c>
      <c r="H25" s="51"/>
      <c r="I25" s="52"/>
      <c r="J25" s="52"/>
      <c r="K25" s="52"/>
      <c r="L25" s="53"/>
      <c r="M25" s="52"/>
      <c r="N25" s="53"/>
      <c r="O25" s="36"/>
      <c r="P25" s="51"/>
      <c r="Q25" s="52"/>
      <c r="R25" s="52"/>
      <c r="S25" s="35"/>
    </row>
    <row r="26" spans="1:20" ht="15.75" customHeight="1" x14ac:dyDescent="0.3">
      <c r="A26" s="8" t="s">
        <v>40</v>
      </c>
      <c r="B26" s="5"/>
      <c r="C26" s="6"/>
      <c r="D26" s="6"/>
      <c r="E26" s="6"/>
      <c r="F26" s="7"/>
      <c r="G26" s="8" t="s">
        <v>40</v>
      </c>
      <c r="H26" s="5"/>
      <c r="I26" s="6"/>
      <c r="J26" s="6"/>
      <c r="K26" s="6"/>
      <c r="L26" s="54"/>
      <c r="M26" s="6"/>
      <c r="N26" s="54"/>
      <c r="O26" s="8"/>
      <c r="P26" s="5"/>
      <c r="Q26" s="6"/>
      <c r="R26" s="6"/>
      <c r="S26" s="7"/>
    </row>
    <row r="27" spans="1:20" ht="15.75" customHeight="1" thickBot="1" x14ac:dyDescent="0.35">
      <c r="A27" s="33" t="s">
        <v>41</v>
      </c>
      <c r="B27" s="55"/>
      <c r="C27" s="19"/>
      <c r="D27" s="19"/>
      <c r="E27" s="19"/>
      <c r="F27" s="20"/>
      <c r="G27" s="56" t="s">
        <v>41</v>
      </c>
      <c r="H27" s="55"/>
      <c r="I27" s="19"/>
      <c r="J27" s="19"/>
      <c r="K27" s="19"/>
      <c r="L27" s="57"/>
      <c r="M27" s="19"/>
      <c r="N27" s="57"/>
      <c r="O27" s="56"/>
      <c r="P27" s="55"/>
      <c r="Q27" s="19"/>
      <c r="R27" s="19"/>
      <c r="S27" s="20"/>
    </row>
    <row r="28" spans="1:20" ht="15.75" customHeight="1" thickBot="1" x14ac:dyDescent="0.35">
      <c r="A28" s="58" t="s">
        <v>24</v>
      </c>
      <c r="B28" s="59">
        <f>SUM(B25:B27)</f>
        <v>0</v>
      </c>
      <c r="C28" s="59">
        <f>SUM(C25:C27)</f>
        <v>0</v>
      </c>
      <c r="D28" s="59">
        <f>SUM(D25:D27)</f>
        <v>0</v>
      </c>
      <c r="E28" s="59">
        <f>SUM(E25:E27)</f>
        <v>0</v>
      </c>
      <c r="F28" s="59">
        <f>SUM(F25:F27)</f>
        <v>0</v>
      </c>
      <c r="G28" s="60"/>
      <c r="H28" s="60">
        <f>SUM(H25:H27)</f>
        <v>0</v>
      </c>
      <c r="I28" s="60">
        <f t="shared" ref="I28:S28" si="2">SUM(I25:I27)</f>
        <v>0</v>
      </c>
      <c r="J28" s="60">
        <f t="shared" si="2"/>
        <v>0</v>
      </c>
      <c r="K28" s="60">
        <f t="shared" si="2"/>
        <v>0</v>
      </c>
      <c r="L28" s="60">
        <f t="shared" si="2"/>
        <v>0</v>
      </c>
      <c r="M28" s="60">
        <f t="shared" si="2"/>
        <v>0</v>
      </c>
      <c r="N28" s="60">
        <f t="shared" si="2"/>
        <v>0</v>
      </c>
      <c r="O28" s="60">
        <f t="shared" si="2"/>
        <v>0</v>
      </c>
      <c r="P28" s="60">
        <f t="shared" si="2"/>
        <v>0</v>
      </c>
      <c r="Q28" s="60">
        <f t="shared" si="2"/>
        <v>0</v>
      </c>
      <c r="R28" s="60">
        <f t="shared" si="2"/>
        <v>0</v>
      </c>
      <c r="S28" s="60">
        <f t="shared" si="2"/>
        <v>0</v>
      </c>
    </row>
  </sheetData>
  <mergeCells count="30">
    <mergeCell ref="B12:C12"/>
    <mergeCell ref="D12:E13"/>
    <mergeCell ref="B13:C13"/>
    <mergeCell ref="N8:O8"/>
    <mergeCell ref="N9:O9"/>
    <mergeCell ref="N10:O10"/>
    <mergeCell ref="N11:O11"/>
    <mergeCell ref="D2:M2"/>
    <mergeCell ref="H3:I3"/>
    <mergeCell ref="L3:M3"/>
    <mergeCell ref="N7:O7"/>
    <mergeCell ref="N5:O5"/>
    <mergeCell ref="N6:O6"/>
    <mergeCell ref="D3:E3"/>
    <mergeCell ref="F3:G3"/>
    <mergeCell ref="B14:Q14"/>
    <mergeCell ref="A15:A16"/>
    <mergeCell ref="B15:C15"/>
    <mergeCell ref="D15:E15"/>
    <mergeCell ref="F15:G15"/>
    <mergeCell ref="H15:I15"/>
    <mergeCell ref="J15:K15"/>
    <mergeCell ref="L15:M15"/>
    <mergeCell ref="N15:O15"/>
    <mergeCell ref="P15:Q15"/>
    <mergeCell ref="B22:H22"/>
    <mergeCell ref="J22:R22"/>
    <mergeCell ref="A23:F23"/>
    <mergeCell ref="G23:N23"/>
    <mergeCell ref="O23:S2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workbookViewId="0">
      <selection activeCell="D3" sqref="D3:M4"/>
    </sheetView>
  </sheetViews>
  <sheetFormatPr defaultRowHeight="14.4" x14ac:dyDescent="0.3"/>
  <cols>
    <col min="1" max="1" width="25.44140625" customWidth="1"/>
    <col min="2" max="2" width="11.77734375" customWidth="1"/>
    <col min="3" max="3" width="11.5546875" customWidth="1"/>
    <col min="4" max="4" width="10.5546875" customWidth="1"/>
    <col min="5" max="6" width="10.21875" customWidth="1"/>
    <col min="7" max="7" width="9.77734375" customWidth="1"/>
    <col min="10" max="10" width="10" customWidth="1"/>
    <col min="11" max="11" width="9.77734375" customWidth="1"/>
  </cols>
  <sheetData>
    <row r="1" spans="1:18" ht="15.75" customHeight="1" thickBot="1" x14ac:dyDescent="0.35">
      <c r="B1" s="71" t="s">
        <v>47</v>
      </c>
      <c r="C1" s="64" t="s">
        <v>46</v>
      </c>
      <c r="D1">
        <f>B2-2000</f>
        <v>-2000</v>
      </c>
    </row>
    <row r="2" spans="1:18" ht="15.75" customHeight="1" thickBot="1" x14ac:dyDescent="0.4">
      <c r="A2" s="1" t="s">
        <v>0</v>
      </c>
      <c r="B2" s="68"/>
      <c r="C2" s="65"/>
      <c r="D2" s="136" t="s">
        <v>1</v>
      </c>
      <c r="E2" s="136"/>
      <c r="F2" s="136"/>
      <c r="G2" s="136"/>
      <c r="H2" s="136"/>
      <c r="I2" s="136"/>
      <c r="J2" s="136"/>
      <c r="K2" s="136"/>
      <c r="L2" s="136"/>
      <c r="M2" s="137"/>
    </row>
    <row r="3" spans="1:18" ht="20.25" customHeight="1" x14ac:dyDescent="0.35">
      <c r="A3" s="1" t="s">
        <v>2</v>
      </c>
      <c r="B3" s="69"/>
      <c r="C3" s="66"/>
      <c r="D3" s="134" t="s">
        <v>74</v>
      </c>
      <c r="E3" s="145"/>
      <c r="F3" s="146" t="s">
        <v>75</v>
      </c>
      <c r="G3" s="135"/>
      <c r="H3" s="138" t="s">
        <v>3</v>
      </c>
      <c r="I3" s="139"/>
      <c r="J3" s="2" t="s">
        <v>4</v>
      </c>
      <c r="K3" s="3"/>
      <c r="L3" s="138" t="s">
        <v>66</v>
      </c>
      <c r="M3" s="139"/>
      <c r="P3" t="e">
        <f>C2+#REF!+#REF!+#REF!+#REF!+#REF!+1750</f>
        <v>#REF!</v>
      </c>
    </row>
    <row r="4" spans="1:18" ht="15.75" customHeight="1" x14ac:dyDescent="0.35">
      <c r="A4" s="1" t="s">
        <v>5</v>
      </c>
      <c r="B4" s="69"/>
      <c r="C4" s="66"/>
      <c r="D4" s="4" t="s">
        <v>12</v>
      </c>
      <c r="E4" s="5" t="s">
        <v>76</v>
      </c>
      <c r="F4" s="6" t="s">
        <v>77</v>
      </c>
      <c r="G4" s="7" t="s">
        <v>78</v>
      </c>
      <c r="H4" s="4" t="s">
        <v>7</v>
      </c>
      <c r="I4" s="7" t="s">
        <v>8</v>
      </c>
      <c r="J4" s="8" t="s">
        <v>9</v>
      </c>
      <c r="K4" s="9" t="s">
        <v>10</v>
      </c>
      <c r="L4" s="4" t="s">
        <v>11</v>
      </c>
      <c r="M4" s="7" t="s">
        <v>12</v>
      </c>
    </row>
    <row r="5" spans="1:18" ht="15.75" customHeight="1" x14ac:dyDescent="0.35">
      <c r="A5" s="1" t="s">
        <v>13</v>
      </c>
      <c r="B5" s="69"/>
      <c r="C5" s="66"/>
      <c r="D5" s="10"/>
      <c r="E5" s="11"/>
      <c r="F5" s="12"/>
      <c r="G5" s="13"/>
      <c r="H5" s="10"/>
      <c r="I5" s="13"/>
      <c r="J5" s="14"/>
      <c r="K5" s="15"/>
      <c r="L5" s="10"/>
      <c r="M5" s="16"/>
      <c r="N5" s="142">
        <v>8</v>
      </c>
      <c r="O5" s="142"/>
      <c r="P5" s="72"/>
    </row>
    <row r="6" spans="1:18" ht="15.75" customHeight="1" x14ac:dyDescent="0.35">
      <c r="A6" s="1" t="s">
        <v>14</v>
      </c>
      <c r="B6" s="69"/>
      <c r="C6" s="66"/>
      <c r="D6" s="10">
        <f>'01'!D5</f>
        <v>0</v>
      </c>
      <c r="E6" s="11">
        <f>'01'!E5</f>
        <v>0</v>
      </c>
      <c r="F6" s="12">
        <f>'01'!F5</f>
        <v>0</v>
      </c>
      <c r="G6" s="13">
        <f>'01'!G5</f>
        <v>0</v>
      </c>
      <c r="H6" s="10">
        <f>'01'!H5</f>
        <v>0</v>
      </c>
      <c r="I6" s="13">
        <f>'01'!I5</f>
        <v>0</v>
      </c>
      <c r="J6" s="14">
        <f>'01'!J5</f>
        <v>0</v>
      </c>
      <c r="K6" s="15">
        <f>'01'!K5</f>
        <v>0</v>
      </c>
      <c r="L6" s="10">
        <f>'01'!L5</f>
        <v>0</v>
      </c>
      <c r="M6" s="16">
        <f>'01'!M5</f>
        <v>0</v>
      </c>
      <c r="N6" s="143" t="s">
        <v>15</v>
      </c>
      <c r="O6" s="144"/>
      <c r="Q6">
        <v>10981</v>
      </c>
    </row>
    <row r="7" spans="1:18" ht="15.75" customHeight="1" x14ac:dyDescent="0.35">
      <c r="A7" s="1" t="s">
        <v>16</v>
      </c>
      <c r="B7" s="73">
        <f>B2-B4</f>
        <v>0</v>
      </c>
      <c r="C7" s="74">
        <f>C2-C4</f>
        <v>0</v>
      </c>
      <c r="D7" s="4">
        <f t="shared" ref="D7:M7" si="0">D5-D6</f>
        <v>0</v>
      </c>
      <c r="E7" s="75">
        <f t="shared" si="0"/>
        <v>0</v>
      </c>
      <c r="F7" s="6">
        <f t="shared" si="0"/>
        <v>0</v>
      </c>
      <c r="G7" s="6">
        <f t="shared" si="0"/>
        <v>0</v>
      </c>
      <c r="H7" s="6">
        <f t="shared" si="0"/>
        <v>0</v>
      </c>
      <c r="I7" s="6">
        <f t="shared" si="0"/>
        <v>0</v>
      </c>
      <c r="J7" s="6">
        <f t="shared" si="0"/>
        <v>0</v>
      </c>
      <c r="K7" s="6">
        <f t="shared" si="0"/>
        <v>0</v>
      </c>
      <c r="L7" s="6">
        <f t="shared" si="0"/>
        <v>0</v>
      </c>
      <c r="M7" s="7">
        <f t="shared" si="0"/>
        <v>0</v>
      </c>
      <c r="N7" s="140" t="s">
        <v>17</v>
      </c>
      <c r="O7" s="141"/>
      <c r="Q7">
        <f>10600+502</f>
        <v>11102</v>
      </c>
    </row>
    <row r="8" spans="1:18" ht="15.75" customHeight="1" x14ac:dyDescent="0.35">
      <c r="A8" s="1" t="s">
        <v>18</v>
      </c>
      <c r="B8" s="69">
        <f>B3-B5</f>
        <v>0</v>
      </c>
      <c r="C8" s="66">
        <f>C3-C5</f>
        <v>0</v>
      </c>
      <c r="D8" s="4">
        <f>D7+E7</f>
        <v>0</v>
      </c>
      <c r="E8" s="76" t="s">
        <v>52</v>
      </c>
      <c r="F8" s="6"/>
      <c r="G8" s="6"/>
      <c r="H8" s="6">
        <f>C28</f>
        <v>0</v>
      </c>
      <c r="I8" s="6"/>
      <c r="J8" s="6"/>
      <c r="K8" s="6"/>
      <c r="L8" s="6"/>
      <c r="M8" s="7">
        <f>E28</f>
        <v>0</v>
      </c>
      <c r="N8" s="140" t="s">
        <v>19</v>
      </c>
      <c r="O8" s="141"/>
      <c r="Q8">
        <f>Q7-Q6</f>
        <v>121</v>
      </c>
    </row>
    <row r="9" spans="1:18" ht="15.75" customHeight="1" x14ac:dyDescent="0.35">
      <c r="A9" s="17" t="s">
        <v>20</v>
      </c>
      <c r="B9" s="69"/>
      <c r="C9" s="66"/>
      <c r="D9" s="18">
        <f>C9+B9</f>
        <v>0</v>
      </c>
      <c r="E9" s="76"/>
      <c r="F9" s="19"/>
      <c r="G9" s="19"/>
      <c r="H9" s="19">
        <f>I28+P28</f>
        <v>0</v>
      </c>
      <c r="I9" s="19"/>
      <c r="J9" s="19"/>
      <c r="K9" s="19"/>
      <c r="L9" s="19"/>
      <c r="M9" s="20">
        <f>K28+R28</f>
        <v>0</v>
      </c>
      <c r="N9" s="150" t="s">
        <v>21</v>
      </c>
      <c r="O9" s="151"/>
    </row>
    <row r="10" spans="1:18" ht="15.75" customHeight="1" thickBot="1" x14ac:dyDescent="0.4">
      <c r="A10" s="21" t="s">
        <v>22</v>
      </c>
      <c r="B10" s="69"/>
      <c r="C10" s="66"/>
      <c r="D10" s="78">
        <f>B28-D8</f>
        <v>0</v>
      </c>
      <c r="E10" s="77"/>
      <c r="F10" s="22"/>
      <c r="G10" s="22"/>
      <c r="H10" s="78">
        <f>(H9+H8)-H7</f>
        <v>0</v>
      </c>
      <c r="I10" s="22"/>
      <c r="J10" s="22"/>
      <c r="K10" s="22"/>
      <c r="L10" s="22"/>
      <c r="M10" s="22">
        <f>(M9+M8)-M7</f>
        <v>0</v>
      </c>
      <c r="N10" s="152" t="s">
        <v>23</v>
      </c>
      <c r="O10" s="152"/>
      <c r="Q10">
        <f>7000+600+900+650</f>
        <v>9150</v>
      </c>
    </row>
    <row r="11" spans="1:18" ht="15.75" customHeight="1" thickBot="1" x14ac:dyDescent="0.4">
      <c r="A11" s="23" t="s">
        <v>24</v>
      </c>
      <c r="B11" s="70">
        <f>B7+B8</f>
        <v>0</v>
      </c>
      <c r="C11" s="67">
        <f>C7+C8</f>
        <v>0</v>
      </c>
      <c r="D11" s="24">
        <f>C10+B10</f>
        <v>0</v>
      </c>
      <c r="E11" s="25"/>
      <c r="F11" s="25"/>
      <c r="G11" s="25"/>
      <c r="H11" s="25"/>
      <c r="I11" s="25"/>
      <c r="J11" s="25"/>
      <c r="K11" s="25"/>
      <c r="L11" s="25"/>
      <c r="M11" s="26">
        <f>B22</f>
        <v>0</v>
      </c>
      <c r="N11" s="142" t="s">
        <v>25</v>
      </c>
      <c r="O11" s="142"/>
    </row>
    <row r="12" spans="1:18" ht="15.75" customHeight="1" thickBot="1" x14ac:dyDescent="0.4">
      <c r="A12" s="27" t="s">
        <v>48</v>
      </c>
      <c r="B12" s="147">
        <f>B7+C7</f>
        <v>0</v>
      </c>
      <c r="C12" s="147"/>
      <c r="D12" s="148">
        <f>B12+B13</f>
        <v>0</v>
      </c>
      <c r="E12" s="148"/>
      <c r="I12">
        <f>D12-M11-B6</f>
        <v>0</v>
      </c>
    </row>
    <row r="13" spans="1:18" ht="15.75" customHeight="1" thickBot="1" x14ac:dyDescent="0.4">
      <c r="A13" s="27" t="s">
        <v>49</v>
      </c>
      <c r="B13" s="147">
        <f>B8+C8</f>
        <v>0</v>
      </c>
      <c r="C13" s="147"/>
      <c r="D13" s="149"/>
      <c r="E13" s="149"/>
    </row>
    <row r="14" spans="1:18" ht="15.75" customHeight="1" thickBot="1" x14ac:dyDescent="0.35">
      <c r="A14" s="29">
        <v>43647</v>
      </c>
      <c r="B14" s="129" t="s">
        <v>26</v>
      </c>
      <c r="C14" s="130"/>
      <c r="D14" s="130"/>
      <c r="E14" s="130"/>
      <c r="F14" s="130"/>
      <c r="G14" s="130"/>
      <c r="H14" s="130"/>
      <c r="I14" s="130"/>
      <c r="J14" s="130"/>
      <c r="K14" s="130"/>
      <c r="L14" s="130"/>
      <c r="M14" s="130"/>
      <c r="N14" s="130"/>
      <c r="O14" s="130"/>
      <c r="P14" s="130"/>
      <c r="Q14" s="131"/>
      <c r="R14" s="30"/>
    </row>
    <row r="15" spans="1:18" ht="15.75" customHeight="1" x14ac:dyDescent="0.3">
      <c r="A15" s="132" t="s">
        <v>27</v>
      </c>
      <c r="B15" s="134" t="s">
        <v>28</v>
      </c>
      <c r="C15" s="135"/>
      <c r="D15" s="134" t="s">
        <v>29</v>
      </c>
      <c r="E15" s="135"/>
      <c r="F15" s="134" t="s">
        <v>30</v>
      </c>
      <c r="G15" s="135"/>
      <c r="H15" s="134" t="s">
        <v>31</v>
      </c>
      <c r="I15" s="135"/>
      <c r="J15" s="134" t="s">
        <v>32</v>
      </c>
      <c r="K15" s="135"/>
      <c r="L15" s="134" t="s">
        <v>33</v>
      </c>
      <c r="M15" s="135"/>
      <c r="N15" s="134" t="s">
        <v>34</v>
      </c>
      <c r="O15" s="135"/>
      <c r="P15" s="134" t="s">
        <v>35</v>
      </c>
      <c r="Q15" s="135"/>
      <c r="R15" s="2" t="s">
        <v>36</v>
      </c>
    </row>
    <row r="16" spans="1:18" ht="15.75" customHeight="1" thickBot="1" x14ac:dyDescent="0.35">
      <c r="A16" s="133"/>
      <c r="B16" s="31" t="s">
        <v>0</v>
      </c>
      <c r="C16" s="32" t="s">
        <v>37</v>
      </c>
      <c r="D16" s="31" t="s">
        <v>0</v>
      </c>
      <c r="E16" s="32" t="s">
        <v>37</v>
      </c>
      <c r="F16" s="31" t="s">
        <v>0</v>
      </c>
      <c r="G16" s="32" t="s">
        <v>37</v>
      </c>
      <c r="H16" s="31" t="s">
        <v>38</v>
      </c>
      <c r="I16" s="32" t="s">
        <v>37</v>
      </c>
      <c r="J16" s="31" t="s">
        <v>38</v>
      </c>
      <c r="K16" s="32" t="s">
        <v>37</v>
      </c>
      <c r="L16" s="31" t="s">
        <v>38</v>
      </c>
      <c r="M16" s="32" t="s">
        <v>37</v>
      </c>
      <c r="N16" s="31" t="s">
        <v>38</v>
      </c>
      <c r="O16" s="32" t="s">
        <v>37</v>
      </c>
      <c r="P16" s="31" t="s">
        <v>38</v>
      </c>
      <c r="Q16" s="32" t="s">
        <v>37</v>
      </c>
      <c r="R16" s="33"/>
    </row>
    <row r="17" spans="1:20" ht="15.75" customHeight="1" x14ac:dyDescent="0.3">
      <c r="A17" s="9" t="s">
        <v>39</v>
      </c>
      <c r="B17" s="34"/>
      <c r="C17" s="35"/>
      <c r="D17" s="34"/>
      <c r="E17" s="35"/>
      <c r="F17" s="34"/>
      <c r="G17" s="35"/>
      <c r="H17" s="34"/>
      <c r="I17" s="35"/>
      <c r="J17" s="34"/>
      <c r="K17" s="35"/>
      <c r="L17" s="34"/>
      <c r="M17" s="35"/>
      <c r="N17" s="34"/>
      <c r="O17" s="35"/>
      <c r="P17" s="34"/>
      <c r="Q17" s="35"/>
      <c r="R17" s="36"/>
    </row>
    <row r="18" spans="1:20" ht="15.75" customHeight="1" x14ac:dyDescent="0.3">
      <c r="A18" s="9" t="s">
        <v>40</v>
      </c>
      <c r="B18" s="4"/>
      <c r="C18" s="7"/>
      <c r="D18" s="4"/>
      <c r="E18" s="7"/>
      <c r="F18" s="4"/>
      <c r="G18" s="7"/>
      <c r="H18" s="4"/>
      <c r="I18" s="7"/>
      <c r="J18" s="4"/>
      <c r="K18" s="7"/>
      <c r="L18" s="4"/>
      <c r="M18" s="7"/>
      <c r="N18" s="4"/>
      <c r="O18" s="7"/>
      <c r="P18" s="4"/>
      <c r="Q18" s="7"/>
      <c r="R18" s="8"/>
    </row>
    <row r="19" spans="1:20" ht="15.75" customHeight="1" x14ac:dyDescent="0.3">
      <c r="A19" s="9" t="s">
        <v>41</v>
      </c>
      <c r="B19" s="4"/>
      <c r="C19" s="7"/>
      <c r="D19" s="4"/>
      <c r="E19" s="7"/>
      <c r="F19" s="4"/>
      <c r="G19" s="7"/>
      <c r="H19" s="4"/>
      <c r="I19" s="7"/>
      <c r="J19" s="4"/>
      <c r="K19" s="7"/>
      <c r="L19" s="4"/>
      <c r="M19" s="7"/>
      <c r="N19" s="4"/>
      <c r="O19" s="7"/>
      <c r="P19" s="4"/>
      <c r="Q19" s="7"/>
      <c r="R19" s="8"/>
    </row>
    <row r="20" spans="1:20" ht="15.75" customHeight="1" x14ac:dyDescent="0.3">
      <c r="A20" s="9"/>
      <c r="B20" s="4"/>
      <c r="C20" s="7"/>
      <c r="D20" s="4"/>
      <c r="E20" s="7"/>
      <c r="F20" s="4"/>
      <c r="G20" s="7"/>
      <c r="H20" s="4"/>
      <c r="I20" s="7"/>
      <c r="J20" s="4"/>
      <c r="K20" s="7"/>
      <c r="L20" s="4"/>
      <c r="M20" s="7"/>
      <c r="N20" s="4"/>
      <c r="O20" s="7"/>
      <c r="P20" s="4"/>
      <c r="Q20" s="7"/>
      <c r="R20" s="8"/>
    </row>
    <row r="21" spans="1:20" ht="15.75" customHeight="1" thickBot="1" x14ac:dyDescent="0.35">
      <c r="A21" s="37" t="s">
        <v>24</v>
      </c>
      <c r="B21" s="18">
        <f>SUM(B17:B20)</f>
        <v>0</v>
      </c>
      <c r="C21" s="18">
        <f t="shared" ref="C21:R21" si="1">SUM(C17:C20)</f>
        <v>0</v>
      </c>
      <c r="D21" s="18">
        <f t="shared" si="1"/>
        <v>0</v>
      </c>
      <c r="E21" s="18">
        <f t="shared" si="1"/>
        <v>0</v>
      </c>
      <c r="F21" s="18">
        <f t="shared" si="1"/>
        <v>0</v>
      </c>
      <c r="G21" s="18">
        <f t="shared" si="1"/>
        <v>0</v>
      </c>
      <c r="H21" s="18">
        <f t="shared" si="1"/>
        <v>0</v>
      </c>
      <c r="I21" s="18">
        <f t="shared" si="1"/>
        <v>0</v>
      </c>
      <c r="J21" s="18">
        <f t="shared" si="1"/>
        <v>0</v>
      </c>
      <c r="K21" s="18">
        <f t="shared" si="1"/>
        <v>0</v>
      </c>
      <c r="L21" s="18">
        <f t="shared" si="1"/>
        <v>0</v>
      </c>
      <c r="M21" s="18">
        <f t="shared" si="1"/>
        <v>0</v>
      </c>
      <c r="N21" s="18">
        <f t="shared" si="1"/>
        <v>0</v>
      </c>
      <c r="O21" s="18">
        <f t="shared" si="1"/>
        <v>0</v>
      </c>
      <c r="P21" s="18">
        <f t="shared" si="1"/>
        <v>0</v>
      </c>
      <c r="Q21" s="18">
        <f t="shared" si="1"/>
        <v>0</v>
      </c>
      <c r="R21" s="18">
        <f t="shared" si="1"/>
        <v>0</v>
      </c>
    </row>
    <row r="22" spans="1:20" ht="15.75" customHeight="1" thickBot="1" x14ac:dyDescent="0.35">
      <c r="A22" s="38" t="s">
        <v>42</v>
      </c>
      <c r="B22" s="121">
        <f>SUM(B21+D21+F21+H21+J21+L21+N21+P21)+R21</f>
        <v>0</v>
      </c>
      <c r="C22" s="122"/>
      <c r="D22" s="122"/>
      <c r="E22" s="122"/>
      <c r="F22" s="122"/>
      <c r="G22" s="122"/>
      <c r="H22" s="122"/>
      <c r="I22" s="39" t="s">
        <v>43</v>
      </c>
      <c r="J22" s="122">
        <f>C21+E21+G21+I21+K21+M21+O21+Q21</f>
        <v>0</v>
      </c>
      <c r="K22" s="122"/>
      <c r="L22" s="122"/>
      <c r="M22" s="122"/>
      <c r="N22" s="122"/>
      <c r="O22" s="122"/>
      <c r="P22" s="122"/>
      <c r="Q22" s="122"/>
      <c r="R22" s="123"/>
    </row>
    <row r="23" spans="1:20" ht="15.75" customHeight="1" thickBot="1" x14ac:dyDescent="0.35">
      <c r="A23" s="124" t="s">
        <v>6</v>
      </c>
      <c r="B23" s="125"/>
      <c r="C23" s="125"/>
      <c r="D23" s="125"/>
      <c r="E23" s="125"/>
      <c r="F23" s="126"/>
      <c r="G23" s="127" t="s">
        <v>44</v>
      </c>
      <c r="H23" s="128"/>
      <c r="I23" s="128"/>
      <c r="J23" s="128"/>
      <c r="K23" s="128"/>
      <c r="L23" s="128"/>
      <c r="M23" s="128"/>
      <c r="N23" s="128"/>
      <c r="O23" s="121" t="s">
        <v>45</v>
      </c>
      <c r="P23" s="122"/>
      <c r="Q23" s="122"/>
      <c r="R23" s="122"/>
      <c r="S23" s="123"/>
      <c r="T23" s="28"/>
    </row>
    <row r="24" spans="1:20" ht="15.75" customHeight="1" thickBot="1" x14ac:dyDescent="0.35">
      <c r="A24" s="40" t="s">
        <v>27</v>
      </c>
      <c r="B24" s="41" t="s">
        <v>29</v>
      </c>
      <c r="C24" s="42" t="s">
        <v>30</v>
      </c>
      <c r="D24" s="42" t="s">
        <v>31</v>
      </c>
      <c r="E24" s="42" t="s">
        <v>32</v>
      </c>
      <c r="F24" s="43" t="s">
        <v>33</v>
      </c>
      <c r="G24" s="40"/>
      <c r="H24" s="41" t="s">
        <v>29</v>
      </c>
      <c r="I24" s="42" t="s">
        <v>30</v>
      </c>
      <c r="J24" s="42" t="s">
        <v>31</v>
      </c>
      <c r="K24" s="42" t="s">
        <v>32</v>
      </c>
      <c r="L24" s="44" t="s">
        <v>33</v>
      </c>
      <c r="M24" s="45" t="s">
        <v>35</v>
      </c>
      <c r="N24" s="46" t="s">
        <v>34</v>
      </c>
      <c r="O24" s="47" t="s">
        <v>29</v>
      </c>
      <c r="P24" s="48" t="s">
        <v>30</v>
      </c>
      <c r="Q24" s="49" t="s">
        <v>31</v>
      </c>
      <c r="R24" s="49" t="s">
        <v>32</v>
      </c>
      <c r="S24" s="50" t="s">
        <v>33</v>
      </c>
    </row>
    <row r="25" spans="1:20" ht="15.75" customHeight="1" x14ac:dyDescent="0.3">
      <c r="A25" s="8" t="s">
        <v>39</v>
      </c>
      <c r="B25" s="51"/>
      <c r="C25" s="52"/>
      <c r="D25" s="52"/>
      <c r="E25" s="52"/>
      <c r="F25" s="35"/>
      <c r="G25" s="8" t="s">
        <v>39</v>
      </c>
      <c r="H25" s="51"/>
      <c r="I25" s="52"/>
      <c r="J25" s="52"/>
      <c r="K25" s="52"/>
      <c r="L25" s="53"/>
      <c r="M25" s="52"/>
      <c r="N25" s="53"/>
      <c r="O25" s="36"/>
      <c r="P25" s="51"/>
      <c r="Q25" s="52"/>
      <c r="R25" s="52"/>
      <c r="S25" s="35"/>
    </row>
    <row r="26" spans="1:20" ht="15.75" customHeight="1" x14ac:dyDescent="0.3">
      <c r="A26" s="8" t="s">
        <v>40</v>
      </c>
      <c r="B26" s="5"/>
      <c r="C26" s="6"/>
      <c r="D26" s="6"/>
      <c r="E26" s="6"/>
      <c r="F26" s="7"/>
      <c r="G26" s="8" t="s">
        <v>40</v>
      </c>
      <c r="H26" s="5"/>
      <c r="I26" s="6"/>
      <c r="J26" s="6"/>
      <c r="K26" s="6"/>
      <c r="L26" s="54"/>
      <c r="M26" s="6"/>
      <c r="N26" s="54"/>
      <c r="O26" s="8"/>
      <c r="P26" s="5"/>
      <c r="Q26" s="6"/>
      <c r="R26" s="6"/>
      <c r="S26" s="7"/>
    </row>
    <row r="27" spans="1:20" ht="15.75" customHeight="1" thickBot="1" x14ac:dyDescent="0.35">
      <c r="A27" s="33" t="s">
        <v>41</v>
      </c>
      <c r="B27" s="55"/>
      <c r="C27" s="19"/>
      <c r="D27" s="19"/>
      <c r="E27" s="19"/>
      <c r="F27" s="20"/>
      <c r="G27" s="56" t="s">
        <v>41</v>
      </c>
      <c r="H27" s="55"/>
      <c r="I27" s="19"/>
      <c r="J27" s="19"/>
      <c r="K27" s="19"/>
      <c r="L27" s="57"/>
      <c r="M27" s="19"/>
      <c r="N27" s="57"/>
      <c r="O27" s="56"/>
      <c r="P27" s="55"/>
      <c r="Q27" s="19"/>
      <c r="R27" s="19"/>
      <c r="S27" s="20"/>
    </row>
    <row r="28" spans="1:20" ht="15.75" customHeight="1" thickBot="1" x14ac:dyDescent="0.35">
      <c r="A28" s="58" t="s">
        <v>24</v>
      </c>
      <c r="B28" s="59">
        <f>SUM(B25:B27)</f>
        <v>0</v>
      </c>
      <c r="C28" s="59">
        <f>SUM(C25:C27)</f>
        <v>0</v>
      </c>
      <c r="D28" s="59">
        <f>SUM(D25:D27)</f>
        <v>0</v>
      </c>
      <c r="E28" s="59">
        <f>SUM(E25:E27)</f>
        <v>0</v>
      </c>
      <c r="F28" s="59">
        <f>SUM(F25:F27)</f>
        <v>0</v>
      </c>
      <c r="G28" s="60"/>
      <c r="H28" s="60">
        <f>SUM(H25:H27)</f>
        <v>0</v>
      </c>
      <c r="I28" s="60">
        <f t="shared" ref="I28:S28" si="2">SUM(I25:I27)</f>
        <v>0</v>
      </c>
      <c r="J28" s="60">
        <f t="shared" si="2"/>
        <v>0</v>
      </c>
      <c r="K28" s="60">
        <f t="shared" si="2"/>
        <v>0</v>
      </c>
      <c r="L28" s="60">
        <f t="shared" si="2"/>
        <v>0</v>
      </c>
      <c r="M28" s="60">
        <f t="shared" si="2"/>
        <v>0</v>
      </c>
      <c r="N28" s="60">
        <f t="shared" si="2"/>
        <v>0</v>
      </c>
      <c r="O28" s="60">
        <f t="shared" si="2"/>
        <v>0</v>
      </c>
      <c r="P28" s="60">
        <f t="shared" si="2"/>
        <v>0</v>
      </c>
      <c r="Q28" s="60">
        <f t="shared" si="2"/>
        <v>0</v>
      </c>
      <c r="R28" s="60">
        <f t="shared" si="2"/>
        <v>0</v>
      </c>
      <c r="S28" s="60">
        <f t="shared" si="2"/>
        <v>0</v>
      </c>
    </row>
  </sheetData>
  <mergeCells count="30">
    <mergeCell ref="B22:H22"/>
    <mergeCell ref="J22:R22"/>
    <mergeCell ref="A23:F23"/>
    <mergeCell ref="G23:N23"/>
    <mergeCell ref="O23:S23"/>
    <mergeCell ref="B14:Q14"/>
    <mergeCell ref="A15:A16"/>
    <mergeCell ref="B15:C15"/>
    <mergeCell ref="D15:E15"/>
    <mergeCell ref="F15:G15"/>
    <mergeCell ref="H15:I15"/>
    <mergeCell ref="J15:K15"/>
    <mergeCell ref="L15:M15"/>
    <mergeCell ref="N15:O15"/>
    <mergeCell ref="P15:Q15"/>
    <mergeCell ref="D2:M2"/>
    <mergeCell ref="H3:I3"/>
    <mergeCell ref="L3:M3"/>
    <mergeCell ref="N7:O7"/>
    <mergeCell ref="N5:O5"/>
    <mergeCell ref="N6:O6"/>
    <mergeCell ref="D3:E3"/>
    <mergeCell ref="F3:G3"/>
    <mergeCell ref="B12:C12"/>
    <mergeCell ref="D12:E13"/>
    <mergeCell ref="B13:C13"/>
    <mergeCell ref="N8:O8"/>
    <mergeCell ref="N9:O9"/>
    <mergeCell ref="N10:O10"/>
    <mergeCell ref="N11:O1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workbookViewId="0">
      <selection activeCell="D3" sqref="D3:M4"/>
    </sheetView>
  </sheetViews>
  <sheetFormatPr defaultRowHeight="14.4" x14ac:dyDescent="0.3"/>
  <cols>
    <col min="1" max="1" width="25.44140625" customWidth="1"/>
    <col min="2" max="2" width="11.77734375" customWidth="1"/>
    <col min="3" max="3" width="11.5546875" customWidth="1"/>
    <col min="4" max="4" width="10.5546875" customWidth="1"/>
    <col min="5" max="6" width="10.21875" customWidth="1"/>
    <col min="7" max="7" width="9.77734375" customWidth="1"/>
    <col min="10" max="10" width="10" customWidth="1"/>
    <col min="11" max="11" width="9.77734375" customWidth="1"/>
  </cols>
  <sheetData>
    <row r="1" spans="1:18" ht="15.75" customHeight="1" thickBot="1" x14ac:dyDescent="0.35">
      <c r="B1" s="71" t="s">
        <v>47</v>
      </c>
      <c r="C1" s="64" t="s">
        <v>46</v>
      </c>
      <c r="D1">
        <f>B2-2000</f>
        <v>-2000</v>
      </c>
    </row>
    <row r="2" spans="1:18" ht="15.75" customHeight="1" thickBot="1" x14ac:dyDescent="0.4">
      <c r="A2" s="1" t="s">
        <v>0</v>
      </c>
      <c r="B2" s="68"/>
      <c r="C2" s="65"/>
      <c r="D2" s="136" t="s">
        <v>1</v>
      </c>
      <c r="E2" s="136"/>
      <c r="F2" s="136"/>
      <c r="G2" s="136"/>
      <c r="H2" s="136"/>
      <c r="I2" s="136"/>
      <c r="J2" s="136"/>
      <c r="K2" s="136"/>
      <c r="L2" s="136"/>
      <c r="M2" s="137"/>
    </row>
    <row r="3" spans="1:18" ht="20.25" customHeight="1" x14ac:dyDescent="0.35">
      <c r="A3" s="1" t="s">
        <v>2</v>
      </c>
      <c r="B3" s="69"/>
      <c r="C3" s="66"/>
      <c r="D3" s="134" t="s">
        <v>74</v>
      </c>
      <c r="E3" s="145"/>
      <c r="F3" s="146" t="s">
        <v>75</v>
      </c>
      <c r="G3" s="135"/>
      <c r="H3" s="138" t="s">
        <v>3</v>
      </c>
      <c r="I3" s="139"/>
      <c r="J3" s="2" t="s">
        <v>4</v>
      </c>
      <c r="K3" s="3"/>
      <c r="L3" s="138" t="s">
        <v>66</v>
      </c>
      <c r="M3" s="139"/>
      <c r="P3" t="e">
        <f>C2+#REF!+#REF!+#REF!+#REF!+#REF!+1750</f>
        <v>#REF!</v>
      </c>
    </row>
    <row r="4" spans="1:18" ht="15.75" customHeight="1" x14ac:dyDescent="0.35">
      <c r="A4" s="1" t="s">
        <v>5</v>
      </c>
      <c r="B4" s="69"/>
      <c r="C4" s="66"/>
      <c r="D4" s="4" t="s">
        <v>12</v>
      </c>
      <c r="E4" s="5" t="s">
        <v>76</v>
      </c>
      <c r="F4" s="6" t="s">
        <v>77</v>
      </c>
      <c r="G4" s="7" t="s">
        <v>78</v>
      </c>
      <c r="H4" s="4" t="s">
        <v>7</v>
      </c>
      <c r="I4" s="7" t="s">
        <v>8</v>
      </c>
      <c r="J4" s="8" t="s">
        <v>9</v>
      </c>
      <c r="K4" s="9" t="s">
        <v>10</v>
      </c>
      <c r="L4" s="4" t="s">
        <v>11</v>
      </c>
      <c r="M4" s="7" t="s">
        <v>12</v>
      </c>
    </row>
    <row r="5" spans="1:18" ht="15.75" customHeight="1" x14ac:dyDescent="0.35">
      <c r="A5" s="1" t="s">
        <v>13</v>
      </c>
      <c r="B5" s="69"/>
      <c r="C5" s="66"/>
      <c r="D5" s="10"/>
      <c r="E5" s="11"/>
      <c r="F5" s="12"/>
      <c r="G5" s="13"/>
      <c r="H5" s="10"/>
      <c r="I5" s="13"/>
      <c r="J5" s="14"/>
      <c r="K5" s="15"/>
      <c r="L5" s="10"/>
      <c r="M5" s="16"/>
      <c r="N5" s="142">
        <v>8</v>
      </c>
      <c r="O5" s="142"/>
      <c r="P5" s="72"/>
    </row>
    <row r="6" spans="1:18" ht="15.75" customHeight="1" x14ac:dyDescent="0.35">
      <c r="A6" s="1" t="s">
        <v>14</v>
      </c>
      <c r="B6" s="69"/>
      <c r="C6" s="66"/>
      <c r="D6" s="10">
        <f>'02'!D5</f>
        <v>0</v>
      </c>
      <c r="E6" s="11">
        <f>'02'!E5</f>
        <v>0</v>
      </c>
      <c r="F6" s="12">
        <f>'02'!F5</f>
        <v>0</v>
      </c>
      <c r="G6" s="13">
        <f>'02'!G5</f>
        <v>0</v>
      </c>
      <c r="H6" s="10">
        <f>'02'!H5</f>
        <v>0</v>
      </c>
      <c r="I6" s="13">
        <f>'02'!I5</f>
        <v>0</v>
      </c>
      <c r="J6" s="14">
        <f>'02'!J5</f>
        <v>0</v>
      </c>
      <c r="K6" s="15">
        <f>'02'!K5</f>
        <v>0</v>
      </c>
      <c r="L6" s="10">
        <f>'02'!L5</f>
        <v>0</v>
      </c>
      <c r="M6" s="16">
        <f>'02'!M5</f>
        <v>0</v>
      </c>
      <c r="N6" s="143" t="s">
        <v>15</v>
      </c>
      <c r="O6" s="144"/>
      <c r="Q6">
        <v>10981</v>
      </c>
    </row>
    <row r="7" spans="1:18" ht="15.75" customHeight="1" x14ac:dyDescent="0.35">
      <c r="A7" s="1" t="s">
        <v>16</v>
      </c>
      <c r="B7" s="73">
        <f>B2-B4</f>
        <v>0</v>
      </c>
      <c r="C7" s="74">
        <f>C2-C4</f>
        <v>0</v>
      </c>
      <c r="D7" s="4">
        <f t="shared" ref="D7:M7" si="0">D5-D6</f>
        <v>0</v>
      </c>
      <c r="E7" s="75">
        <f t="shared" si="0"/>
        <v>0</v>
      </c>
      <c r="F7" s="6">
        <f t="shared" si="0"/>
        <v>0</v>
      </c>
      <c r="G7" s="6">
        <f t="shared" si="0"/>
        <v>0</v>
      </c>
      <c r="H7" s="6">
        <f t="shared" si="0"/>
        <v>0</v>
      </c>
      <c r="I7" s="6">
        <f t="shared" si="0"/>
        <v>0</v>
      </c>
      <c r="J7" s="6">
        <f t="shared" si="0"/>
        <v>0</v>
      </c>
      <c r="K7" s="6">
        <f t="shared" si="0"/>
        <v>0</v>
      </c>
      <c r="L7" s="6">
        <f t="shared" si="0"/>
        <v>0</v>
      </c>
      <c r="M7" s="7">
        <f t="shared" si="0"/>
        <v>0</v>
      </c>
      <c r="N7" s="140" t="s">
        <v>17</v>
      </c>
      <c r="O7" s="141"/>
      <c r="Q7">
        <f>10600+502</f>
        <v>11102</v>
      </c>
    </row>
    <row r="8" spans="1:18" ht="15.75" customHeight="1" x14ac:dyDescent="0.35">
      <c r="A8" s="1" t="s">
        <v>18</v>
      </c>
      <c r="B8" s="69">
        <f>B3-B5</f>
        <v>0</v>
      </c>
      <c r="C8" s="66">
        <f>C3-C5</f>
        <v>0</v>
      </c>
      <c r="D8" s="4">
        <f>D7+E7</f>
        <v>0</v>
      </c>
      <c r="E8" s="76" t="s">
        <v>52</v>
      </c>
      <c r="F8" s="6"/>
      <c r="G8" s="6"/>
      <c r="H8" s="6">
        <f>C28</f>
        <v>0</v>
      </c>
      <c r="I8" s="6"/>
      <c r="J8" s="6"/>
      <c r="K8" s="6"/>
      <c r="L8" s="6"/>
      <c r="M8" s="7">
        <f>E28</f>
        <v>0</v>
      </c>
      <c r="N8" s="140" t="s">
        <v>19</v>
      </c>
      <c r="O8" s="141"/>
      <c r="Q8">
        <f>Q7-Q6</f>
        <v>121</v>
      </c>
    </row>
    <row r="9" spans="1:18" ht="15.75" customHeight="1" x14ac:dyDescent="0.35">
      <c r="A9" s="17" t="s">
        <v>20</v>
      </c>
      <c r="B9" s="69"/>
      <c r="C9" s="66"/>
      <c r="D9" s="18">
        <f>C9+B9</f>
        <v>0</v>
      </c>
      <c r="E9" s="76"/>
      <c r="F9" s="19"/>
      <c r="G9" s="19"/>
      <c r="H9" s="19">
        <f>I28+P28</f>
        <v>0</v>
      </c>
      <c r="I9" s="19"/>
      <c r="J9" s="19"/>
      <c r="K9" s="19"/>
      <c r="L9" s="19"/>
      <c r="M9" s="20">
        <f>K28+R28</f>
        <v>0</v>
      </c>
      <c r="N9" s="150" t="s">
        <v>21</v>
      </c>
      <c r="O9" s="151"/>
    </row>
    <row r="10" spans="1:18" ht="15.75" customHeight="1" thickBot="1" x14ac:dyDescent="0.4">
      <c r="A10" s="21" t="s">
        <v>22</v>
      </c>
      <c r="B10" s="69"/>
      <c r="C10" s="66"/>
      <c r="D10" s="78">
        <f>B28-D8</f>
        <v>0</v>
      </c>
      <c r="E10" s="77"/>
      <c r="F10" s="22"/>
      <c r="G10" s="22"/>
      <c r="H10" s="78">
        <f>(H9+H8)-H7</f>
        <v>0</v>
      </c>
      <c r="I10" s="22"/>
      <c r="J10" s="22"/>
      <c r="K10" s="22"/>
      <c r="L10" s="22"/>
      <c r="M10" s="22">
        <f>(M9+M8)-M7</f>
        <v>0</v>
      </c>
      <c r="N10" s="152" t="s">
        <v>23</v>
      </c>
      <c r="O10" s="152"/>
      <c r="Q10">
        <f>7000+600+900+650</f>
        <v>9150</v>
      </c>
    </row>
    <row r="11" spans="1:18" ht="15.75" customHeight="1" thickBot="1" x14ac:dyDescent="0.4">
      <c r="A11" s="23" t="s">
        <v>24</v>
      </c>
      <c r="B11" s="70">
        <f>B7+B8</f>
        <v>0</v>
      </c>
      <c r="C11" s="67">
        <f>C7+C8</f>
        <v>0</v>
      </c>
      <c r="D11" s="24">
        <f>C10+B10</f>
        <v>0</v>
      </c>
      <c r="E11" s="25"/>
      <c r="F11" s="25"/>
      <c r="G11" s="25"/>
      <c r="H11" s="25"/>
      <c r="I11" s="25"/>
      <c r="J11" s="25"/>
      <c r="K11" s="25"/>
      <c r="L11" s="25"/>
      <c r="M11" s="26">
        <f>B22</f>
        <v>0</v>
      </c>
      <c r="N11" s="142" t="s">
        <v>25</v>
      </c>
      <c r="O11" s="142"/>
    </row>
    <row r="12" spans="1:18" ht="15.75" customHeight="1" thickBot="1" x14ac:dyDescent="0.4">
      <c r="A12" s="27" t="s">
        <v>48</v>
      </c>
      <c r="B12" s="147">
        <f>B7+C7</f>
        <v>0</v>
      </c>
      <c r="C12" s="147"/>
      <c r="D12" s="148">
        <f>B12+B13</f>
        <v>0</v>
      </c>
      <c r="E12" s="148"/>
      <c r="I12">
        <f>D12-M11-B6</f>
        <v>0</v>
      </c>
    </row>
    <row r="13" spans="1:18" ht="15.75" customHeight="1" thickBot="1" x14ac:dyDescent="0.4">
      <c r="A13" s="27" t="s">
        <v>49</v>
      </c>
      <c r="B13" s="147">
        <f>B8+C8</f>
        <v>0</v>
      </c>
      <c r="C13" s="147"/>
      <c r="D13" s="149"/>
      <c r="E13" s="149"/>
    </row>
    <row r="14" spans="1:18" ht="15.75" customHeight="1" thickBot="1" x14ac:dyDescent="0.35">
      <c r="A14" s="29">
        <v>43647</v>
      </c>
      <c r="B14" s="129" t="s">
        <v>26</v>
      </c>
      <c r="C14" s="130"/>
      <c r="D14" s="130"/>
      <c r="E14" s="130"/>
      <c r="F14" s="130"/>
      <c r="G14" s="130"/>
      <c r="H14" s="130"/>
      <c r="I14" s="130"/>
      <c r="J14" s="130"/>
      <c r="K14" s="130"/>
      <c r="L14" s="130"/>
      <c r="M14" s="130"/>
      <c r="N14" s="130"/>
      <c r="O14" s="130"/>
      <c r="P14" s="130"/>
      <c r="Q14" s="131"/>
      <c r="R14" s="30"/>
    </row>
    <row r="15" spans="1:18" ht="15.75" customHeight="1" x14ac:dyDescent="0.3">
      <c r="A15" s="132" t="s">
        <v>27</v>
      </c>
      <c r="B15" s="134" t="s">
        <v>28</v>
      </c>
      <c r="C15" s="135"/>
      <c r="D15" s="134" t="s">
        <v>29</v>
      </c>
      <c r="E15" s="135"/>
      <c r="F15" s="134" t="s">
        <v>30</v>
      </c>
      <c r="G15" s="135"/>
      <c r="H15" s="134" t="s">
        <v>31</v>
      </c>
      <c r="I15" s="135"/>
      <c r="J15" s="134" t="s">
        <v>32</v>
      </c>
      <c r="K15" s="135"/>
      <c r="L15" s="134" t="s">
        <v>33</v>
      </c>
      <c r="M15" s="135"/>
      <c r="N15" s="134" t="s">
        <v>34</v>
      </c>
      <c r="O15" s="135"/>
      <c r="P15" s="134" t="s">
        <v>35</v>
      </c>
      <c r="Q15" s="135"/>
      <c r="R15" s="2" t="s">
        <v>36</v>
      </c>
    </row>
    <row r="16" spans="1:18" ht="15.75" customHeight="1" thickBot="1" x14ac:dyDescent="0.35">
      <c r="A16" s="133"/>
      <c r="B16" s="31" t="s">
        <v>0</v>
      </c>
      <c r="C16" s="32" t="s">
        <v>37</v>
      </c>
      <c r="D16" s="31" t="s">
        <v>0</v>
      </c>
      <c r="E16" s="32" t="s">
        <v>37</v>
      </c>
      <c r="F16" s="31" t="s">
        <v>0</v>
      </c>
      <c r="G16" s="32" t="s">
        <v>37</v>
      </c>
      <c r="H16" s="31" t="s">
        <v>38</v>
      </c>
      <c r="I16" s="32" t="s">
        <v>37</v>
      </c>
      <c r="J16" s="31" t="s">
        <v>38</v>
      </c>
      <c r="K16" s="32" t="s">
        <v>37</v>
      </c>
      <c r="L16" s="31" t="s">
        <v>38</v>
      </c>
      <c r="M16" s="32" t="s">
        <v>37</v>
      </c>
      <c r="N16" s="31" t="s">
        <v>38</v>
      </c>
      <c r="O16" s="32" t="s">
        <v>37</v>
      </c>
      <c r="P16" s="31" t="s">
        <v>38</v>
      </c>
      <c r="Q16" s="32" t="s">
        <v>37</v>
      </c>
      <c r="R16" s="33"/>
    </row>
    <row r="17" spans="1:20" ht="15.75" customHeight="1" x14ac:dyDescent="0.3">
      <c r="A17" s="9" t="s">
        <v>39</v>
      </c>
      <c r="B17" s="34"/>
      <c r="C17" s="35"/>
      <c r="D17" s="34"/>
      <c r="E17" s="35"/>
      <c r="F17" s="34"/>
      <c r="G17" s="35"/>
      <c r="H17" s="34"/>
      <c r="I17" s="35"/>
      <c r="J17" s="34"/>
      <c r="K17" s="35"/>
      <c r="L17" s="34"/>
      <c r="M17" s="35"/>
      <c r="N17" s="34"/>
      <c r="O17" s="35"/>
      <c r="P17" s="34"/>
      <c r="Q17" s="35"/>
      <c r="R17" s="36"/>
    </row>
    <row r="18" spans="1:20" ht="15.75" customHeight="1" x14ac:dyDescent="0.3">
      <c r="A18" s="9" t="s">
        <v>40</v>
      </c>
      <c r="B18" s="4"/>
      <c r="C18" s="7"/>
      <c r="D18" s="4"/>
      <c r="E18" s="7"/>
      <c r="F18" s="4"/>
      <c r="G18" s="7"/>
      <c r="H18" s="4"/>
      <c r="I18" s="7"/>
      <c r="J18" s="4"/>
      <c r="K18" s="7"/>
      <c r="L18" s="4"/>
      <c r="M18" s="7"/>
      <c r="N18" s="4"/>
      <c r="O18" s="7"/>
      <c r="P18" s="4"/>
      <c r="Q18" s="7"/>
      <c r="R18" s="8"/>
    </row>
    <row r="19" spans="1:20" ht="15.75" customHeight="1" x14ac:dyDescent="0.3">
      <c r="A19" s="9" t="s">
        <v>41</v>
      </c>
      <c r="B19" s="4"/>
      <c r="C19" s="7"/>
      <c r="D19" s="4"/>
      <c r="E19" s="7"/>
      <c r="F19" s="4"/>
      <c r="G19" s="7"/>
      <c r="H19" s="4"/>
      <c r="I19" s="7"/>
      <c r="J19" s="4"/>
      <c r="K19" s="7"/>
      <c r="L19" s="4"/>
      <c r="M19" s="7"/>
      <c r="N19" s="4"/>
      <c r="O19" s="7"/>
      <c r="P19" s="4"/>
      <c r="Q19" s="7"/>
      <c r="R19" s="8"/>
    </row>
    <row r="20" spans="1:20" ht="15.75" customHeight="1" x14ac:dyDescent="0.3">
      <c r="A20" s="9"/>
      <c r="B20" s="4"/>
      <c r="C20" s="7"/>
      <c r="D20" s="4"/>
      <c r="E20" s="7"/>
      <c r="F20" s="4"/>
      <c r="G20" s="7"/>
      <c r="H20" s="4"/>
      <c r="I20" s="7"/>
      <c r="J20" s="4"/>
      <c r="K20" s="7"/>
      <c r="L20" s="4"/>
      <c r="M20" s="7"/>
      <c r="N20" s="4"/>
      <c r="O20" s="7"/>
      <c r="P20" s="4"/>
      <c r="Q20" s="7"/>
      <c r="R20" s="8"/>
    </row>
    <row r="21" spans="1:20" ht="15.75" customHeight="1" thickBot="1" x14ac:dyDescent="0.35">
      <c r="A21" s="37" t="s">
        <v>24</v>
      </c>
      <c r="B21" s="18">
        <f>SUM(B17:B20)</f>
        <v>0</v>
      </c>
      <c r="C21" s="18">
        <f t="shared" ref="C21:R21" si="1">SUM(C17:C20)</f>
        <v>0</v>
      </c>
      <c r="D21" s="18">
        <f t="shared" si="1"/>
        <v>0</v>
      </c>
      <c r="E21" s="18">
        <f t="shared" si="1"/>
        <v>0</v>
      </c>
      <c r="F21" s="18">
        <f t="shared" si="1"/>
        <v>0</v>
      </c>
      <c r="G21" s="18">
        <f t="shared" si="1"/>
        <v>0</v>
      </c>
      <c r="H21" s="18">
        <f t="shared" si="1"/>
        <v>0</v>
      </c>
      <c r="I21" s="18">
        <f t="shared" si="1"/>
        <v>0</v>
      </c>
      <c r="J21" s="18">
        <f t="shared" si="1"/>
        <v>0</v>
      </c>
      <c r="K21" s="18">
        <f t="shared" si="1"/>
        <v>0</v>
      </c>
      <c r="L21" s="18">
        <f t="shared" si="1"/>
        <v>0</v>
      </c>
      <c r="M21" s="18">
        <f t="shared" si="1"/>
        <v>0</v>
      </c>
      <c r="N21" s="18">
        <f t="shared" si="1"/>
        <v>0</v>
      </c>
      <c r="O21" s="18">
        <f t="shared" si="1"/>
        <v>0</v>
      </c>
      <c r="P21" s="18">
        <f t="shared" si="1"/>
        <v>0</v>
      </c>
      <c r="Q21" s="18">
        <f t="shared" si="1"/>
        <v>0</v>
      </c>
      <c r="R21" s="18">
        <f t="shared" si="1"/>
        <v>0</v>
      </c>
    </row>
    <row r="22" spans="1:20" ht="15.75" customHeight="1" thickBot="1" x14ac:dyDescent="0.35">
      <c r="A22" s="38" t="s">
        <v>42</v>
      </c>
      <c r="B22" s="121">
        <f>SUM(B21+D21+F21+H21+J21+L21+N21+P21)+R21</f>
        <v>0</v>
      </c>
      <c r="C22" s="122"/>
      <c r="D22" s="122"/>
      <c r="E22" s="122"/>
      <c r="F22" s="122"/>
      <c r="G22" s="122"/>
      <c r="H22" s="122"/>
      <c r="I22" s="39" t="s">
        <v>43</v>
      </c>
      <c r="J22" s="122">
        <f>C21+E21+G21+I21+K21+M21+O21+Q21</f>
        <v>0</v>
      </c>
      <c r="K22" s="122"/>
      <c r="L22" s="122"/>
      <c r="M22" s="122"/>
      <c r="N22" s="122"/>
      <c r="O22" s="122"/>
      <c r="P22" s="122"/>
      <c r="Q22" s="122"/>
      <c r="R22" s="123"/>
    </row>
    <row r="23" spans="1:20" ht="15.75" customHeight="1" thickBot="1" x14ac:dyDescent="0.35">
      <c r="A23" s="124" t="s">
        <v>6</v>
      </c>
      <c r="B23" s="125"/>
      <c r="C23" s="125"/>
      <c r="D23" s="125"/>
      <c r="E23" s="125"/>
      <c r="F23" s="126"/>
      <c r="G23" s="127" t="s">
        <v>44</v>
      </c>
      <c r="H23" s="128"/>
      <c r="I23" s="128"/>
      <c r="J23" s="128"/>
      <c r="K23" s="128"/>
      <c r="L23" s="128"/>
      <c r="M23" s="128"/>
      <c r="N23" s="128"/>
      <c r="O23" s="121" t="s">
        <v>45</v>
      </c>
      <c r="P23" s="122"/>
      <c r="Q23" s="122"/>
      <c r="R23" s="122"/>
      <c r="S23" s="123"/>
      <c r="T23" s="28"/>
    </row>
    <row r="24" spans="1:20" ht="15.75" customHeight="1" thickBot="1" x14ac:dyDescent="0.35">
      <c r="A24" s="40" t="s">
        <v>27</v>
      </c>
      <c r="B24" s="41" t="s">
        <v>29</v>
      </c>
      <c r="C24" s="42" t="s">
        <v>30</v>
      </c>
      <c r="D24" s="42" t="s">
        <v>31</v>
      </c>
      <c r="E24" s="42" t="s">
        <v>32</v>
      </c>
      <c r="F24" s="43" t="s">
        <v>33</v>
      </c>
      <c r="G24" s="40"/>
      <c r="H24" s="41" t="s">
        <v>29</v>
      </c>
      <c r="I24" s="42" t="s">
        <v>30</v>
      </c>
      <c r="J24" s="42" t="s">
        <v>31</v>
      </c>
      <c r="K24" s="42" t="s">
        <v>32</v>
      </c>
      <c r="L24" s="44" t="s">
        <v>33</v>
      </c>
      <c r="M24" s="45" t="s">
        <v>35</v>
      </c>
      <c r="N24" s="46" t="s">
        <v>34</v>
      </c>
      <c r="O24" s="47" t="s">
        <v>29</v>
      </c>
      <c r="P24" s="48" t="s">
        <v>30</v>
      </c>
      <c r="Q24" s="49" t="s">
        <v>31</v>
      </c>
      <c r="R24" s="49" t="s">
        <v>32</v>
      </c>
      <c r="S24" s="50" t="s">
        <v>33</v>
      </c>
    </row>
    <row r="25" spans="1:20" ht="15.75" customHeight="1" x14ac:dyDescent="0.3">
      <c r="A25" s="8" t="s">
        <v>39</v>
      </c>
      <c r="B25" s="51"/>
      <c r="C25" s="52"/>
      <c r="D25" s="52"/>
      <c r="E25" s="52"/>
      <c r="F25" s="35"/>
      <c r="G25" s="8" t="s">
        <v>39</v>
      </c>
      <c r="H25" s="51"/>
      <c r="I25" s="52"/>
      <c r="J25" s="52"/>
      <c r="K25" s="52"/>
      <c r="L25" s="53"/>
      <c r="M25" s="52"/>
      <c r="N25" s="53"/>
      <c r="O25" s="36"/>
      <c r="P25" s="51"/>
      <c r="Q25" s="52"/>
      <c r="R25" s="52"/>
      <c r="S25" s="35"/>
    </row>
    <row r="26" spans="1:20" ht="15.75" customHeight="1" x14ac:dyDescent="0.3">
      <c r="A26" s="8" t="s">
        <v>40</v>
      </c>
      <c r="B26" s="5"/>
      <c r="C26" s="6"/>
      <c r="D26" s="6"/>
      <c r="E26" s="6"/>
      <c r="F26" s="7"/>
      <c r="G26" s="8" t="s">
        <v>40</v>
      </c>
      <c r="H26" s="5"/>
      <c r="I26" s="6"/>
      <c r="J26" s="6"/>
      <c r="K26" s="6"/>
      <c r="L26" s="54"/>
      <c r="M26" s="6"/>
      <c r="N26" s="54"/>
      <c r="O26" s="8"/>
      <c r="P26" s="5"/>
      <c r="Q26" s="6"/>
      <c r="R26" s="6"/>
      <c r="S26" s="7"/>
    </row>
    <row r="27" spans="1:20" ht="15.75" customHeight="1" thickBot="1" x14ac:dyDescent="0.35">
      <c r="A27" s="33" t="s">
        <v>41</v>
      </c>
      <c r="B27" s="55"/>
      <c r="C27" s="19"/>
      <c r="D27" s="19"/>
      <c r="E27" s="19"/>
      <c r="F27" s="20"/>
      <c r="G27" s="56" t="s">
        <v>41</v>
      </c>
      <c r="H27" s="55"/>
      <c r="I27" s="19"/>
      <c r="J27" s="19"/>
      <c r="K27" s="19"/>
      <c r="L27" s="57"/>
      <c r="M27" s="19"/>
      <c r="N27" s="57"/>
      <c r="O27" s="56"/>
      <c r="P27" s="55"/>
      <c r="Q27" s="19"/>
      <c r="R27" s="19"/>
      <c r="S27" s="20"/>
    </row>
    <row r="28" spans="1:20" ht="15.75" customHeight="1" thickBot="1" x14ac:dyDescent="0.35">
      <c r="A28" s="58" t="s">
        <v>24</v>
      </c>
      <c r="B28" s="59">
        <f>SUM(B25:B27)</f>
        <v>0</v>
      </c>
      <c r="C28" s="59">
        <f>SUM(C25:C27)</f>
        <v>0</v>
      </c>
      <c r="D28" s="59">
        <f>SUM(D25:D27)</f>
        <v>0</v>
      </c>
      <c r="E28" s="59">
        <f>SUM(E25:E27)</f>
        <v>0</v>
      </c>
      <c r="F28" s="59">
        <f>SUM(F25:F27)</f>
        <v>0</v>
      </c>
      <c r="G28" s="60"/>
      <c r="H28" s="60">
        <f>SUM(H25:H27)</f>
        <v>0</v>
      </c>
      <c r="I28" s="60">
        <f t="shared" ref="I28:S28" si="2">SUM(I25:I27)</f>
        <v>0</v>
      </c>
      <c r="J28" s="60">
        <f t="shared" si="2"/>
        <v>0</v>
      </c>
      <c r="K28" s="60">
        <f t="shared" si="2"/>
        <v>0</v>
      </c>
      <c r="L28" s="60">
        <f t="shared" si="2"/>
        <v>0</v>
      </c>
      <c r="M28" s="60">
        <f t="shared" si="2"/>
        <v>0</v>
      </c>
      <c r="N28" s="60">
        <f t="shared" si="2"/>
        <v>0</v>
      </c>
      <c r="O28" s="60">
        <f t="shared" si="2"/>
        <v>0</v>
      </c>
      <c r="P28" s="60">
        <f t="shared" si="2"/>
        <v>0</v>
      </c>
      <c r="Q28" s="60">
        <f t="shared" si="2"/>
        <v>0</v>
      </c>
      <c r="R28" s="60">
        <f t="shared" si="2"/>
        <v>0</v>
      </c>
      <c r="S28" s="60">
        <f t="shared" si="2"/>
        <v>0</v>
      </c>
    </row>
  </sheetData>
  <mergeCells count="30">
    <mergeCell ref="B22:H22"/>
    <mergeCell ref="J22:R22"/>
    <mergeCell ref="A23:F23"/>
    <mergeCell ref="G23:N23"/>
    <mergeCell ref="O23:S23"/>
    <mergeCell ref="B14:Q14"/>
    <mergeCell ref="A15:A16"/>
    <mergeCell ref="B15:C15"/>
    <mergeCell ref="D15:E15"/>
    <mergeCell ref="F15:G15"/>
    <mergeCell ref="H15:I15"/>
    <mergeCell ref="J15:K15"/>
    <mergeCell ref="L15:M15"/>
    <mergeCell ref="N15:O15"/>
    <mergeCell ref="P15:Q15"/>
    <mergeCell ref="D2:M2"/>
    <mergeCell ref="H3:I3"/>
    <mergeCell ref="L3:M3"/>
    <mergeCell ref="N7:O7"/>
    <mergeCell ref="N5:O5"/>
    <mergeCell ref="N6:O6"/>
    <mergeCell ref="D3:E3"/>
    <mergeCell ref="F3:G3"/>
    <mergeCell ref="B12:C12"/>
    <mergeCell ref="D12:E13"/>
    <mergeCell ref="B13:C13"/>
    <mergeCell ref="N8:O8"/>
    <mergeCell ref="N9:O9"/>
    <mergeCell ref="N10:O10"/>
    <mergeCell ref="N11:O1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workbookViewId="0">
      <selection activeCell="M6" sqref="M6"/>
    </sheetView>
  </sheetViews>
  <sheetFormatPr defaultRowHeight="14.4" x14ac:dyDescent="0.3"/>
  <cols>
    <col min="1" max="1" width="25.44140625" customWidth="1"/>
    <col min="2" max="2" width="11.77734375" customWidth="1"/>
    <col min="3" max="3" width="11.5546875" customWidth="1"/>
    <col min="4" max="4" width="10.5546875" customWidth="1"/>
    <col min="5" max="6" width="10.21875" customWidth="1"/>
    <col min="7" max="7" width="9.77734375" customWidth="1"/>
    <col min="10" max="10" width="10" customWidth="1"/>
    <col min="11" max="11" width="9.77734375" customWidth="1"/>
  </cols>
  <sheetData>
    <row r="1" spans="1:18" ht="15.75" customHeight="1" thickBot="1" x14ac:dyDescent="0.35">
      <c r="B1" s="71" t="s">
        <v>47</v>
      </c>
      <c r="C1" s="64" t="s">
        <v>46</v>
      </c>
      <c r="D1">
        <f>B2-2000</f>
        <v>-2000</v>
      </c>
    </row>
    <row r="2" spans="1:18" ht="15.75" customHeight="1" thickBot="1" x14ac:dyDescent="0.4">
      <c r="A2" s="1" t="s">
        <v>0</v>
      </c>
      <c r="B2" s="68"/>
      <c r="C2" s="65">
        <v>142</v>
      </c>
      <c r="D2" s="136" t="s">
        <v>1</v>
      </c>
      <c r="E2" s="136"/>
      <c r="F2" s="136"/>
      <c r="G2" s="136"/>
      <c r="H2" s="136"/>
      <c r="I2" s="136"/>
      <c r="J2" s="136"/>
      <c r="K2" s="136"/>
      <c r="L2" s="136"/>
      <c r="M2" s="137"/>
    </row>
    <row r="3" spans="1:18" ht="20.25" customHeight="1" x14ac:dyDescent="0.35">
      <c r="A3" s="1" t="s">
        <v>2</v>
      </c>
      <c r="B3" s="69"/>
      <c r="C3" s="66">
        <v>5754</v>
      </c>
      <c r="D3" s="134" t="s">
        <v>74</v>
      </c>
      <c r="E3" s="145"/>
      <c r="F3" s="146" t="s">
        <v>75</v>
      </c>
      <c r="G3" s="135"/>
      <c r="H3" s="138" t="s">
        <v>3</v>
      </c>
      <c r="I3" s="139"/>
      <c r="J3" s="2" t="s">
        <v>4</v>
      </c>
      <c r="K3" s="3"/>
      <c r="L3" s="138" t="s">
        <v>66</v>
      </c>
      <c r="M3" s="139"/>
      <c r="P3" t="e">
        <f>C2+#REF!+#REF!+#REF!+#REF!+#REF!+1750</f>
        <v>#REF!</v>
      </c>
    </row>
    <row r="4" spans="1:18" ht="15.75" customHeight="1" x14ac:dyDescent="0.35">
      <c r="A4" s="1" t="s">
        <v>5</v>
      </c>
      <c r="B4" s="69"/>
      <c r="C4" s="66"/>
      <c r="D4" s="4" t="s">
        <v>12</v>
      </c>
      <c r="E4" s="5" t="s">
        <v>76</v>
      </c>
      <c r="F4" s="6" t="s">
        <v>77</v>
      </c>
      <c r="G4" s="7" t="s">
        <v>78</v>
      </c>
      <c r="H4" s="4" t="s">
        <v>7</v>
      </c>
      <c r="I4" s="7" t="s">
        <v>8</v>
      </c>
      <c r="J4" s="8" t="s">
        <v>9</v>
      </c>
      <c r="K4" s="9" t="s">
        <v>10</v>
      </c>
      <c r="L4" s="4" t="s">
        <v>11</v>
      </c>
      <c r="M4" s="7" t="s">
        <v>12</v>
      </c>
    </row>
    <row r="5" spans="1:18" ht="15.75" customHeight="1" x14ac:dyDescent="0.35">
      <c r="A5" s="1" t="s">
        <v>13</v>
      </c>
      <c r="B5" s="69"/>
      <c r="C5" s="66"/>
      <c r="D5" s="10">
        <v>35966</v>
      </c>
      <c r="E5" s="11">
        <v>98916</v>
      </c>
      <c r="F5" s="12"/>
      <c r="G5" s="13"/>
      <c r="H5" s="10">
        <v>287279</v>
      </c>
      <c r="I5" s="13">
        <v>64692</v>
      </c>
      <c r="J5" s="14">
        <v>8163.1</v>
      </c>
      <c r="K5" s="15">
        <v>127958</v>
      </c>
      <c r="L5" s="10">
        <v>1169</v>
      </c>
      <c r="M5" s="16">
        <v>2138679</v>
      </c>
      <c r="N5" s="142">
        <v>8</v>
      </c>
      <c r="O5" s="142"/>
      <c r="P5" s="72"/>
    </row>
    <row r="6" spans="1:18" ht="15.75" customHeight="1" x14ac:dyDescent="0.35">
      <c r="A6" s="1" t="s">
        <v>14</v>
      </c>
      <c r="B6" s="69"/>
      <c r="C6" s="66"/>
      <c r="D6" s="10">
        <f>'03'!D5</f>
        <v>0</v>
      </c>
      <c r="E6" s="11">
        <f>'03'!E5</f>
        <v>0</v>
      </c>
      <c r="F6" s="12">
        <f>'03'!F5</f>
        <v>0</v>
      </c>
      <c r="G6" s="13">
        <f>'03'!G5</f>
        <v>0</v>
      </c>
      <c r="H6" s="10">
        <f>'03'!H5</f>
        <v>0</v>
      </c>
      <c r="I6" s="13">
        <f>'03'!I5</f>
        <v>0</v>
      </c>
      <c r="J6" s="14">
        <f>'03'!J5</f>
        <v>0</v>
      </c>
      <c r="K6" s="15">
        <f>'03'!K5</f>
        <v>0</v>
      </c>
      <c r="L6" s="10">
        <f>'03'!L5</f>
        <v>0</v>
      </c>
      <c r="M6" s="16">
        <f>'04'!M5</f>
        <v>2138679</v>
      </c>
      <c r="N6" s="143" t="s">
        <v>15</v>
      </c>
      <c r="O6" s="144"/>
      <c r="Q6">
        <v>10981</v>
      </c>
    </row>
    <row r="7" spans="1:18" ht="15.75" customHeight="1" x14ac:dyDescent="0.35">
      <c r="A7" s="1" t="s">
        <v>16</v>
      </c>
      <c r="B7" s="73">
        <f>B2-B4</f>
        <v>0</v>
      </c>
      <c r="C7" s="74">
        <f>C2-C4</f>
        <v>142</v>
      </c>
      <c r="D7" s="4">
        <f t="shared" ref="D7:M7" si="0">D5-D6</f>
        <v>35966</v>
      </c>
      <c r="E7" s="75">
        <f t="shared" si="0"/>
        <v>98916</v>
      </c>
      <c r="F7" s="6">
        <f t="shared" si="0"/>
        <v>0</v>
      </c>
      <c r="G7" s="6">
        <f t="shared" si="0"/>
        <v>0</v>
      </c>
      <c r="H7" s="6">
        <f t="shared" si="0"/>
        <v>287279</v>
      </c>
      <c r="I7" s="6">
        <f t="shared" si="0"/>
        <v>64692</v>
      </c>
      <c r="J7" s="6">
        <f t="shared" si="0"/>
        <v>8163.1</v>
      </c>
      <c r="K7" s="6">
        <f t="shared" si="0"/>
        <v>127958</v>
      </c>
      <c r="L7" s="6">
        <f t="shared" si="0"/>
        <v>1169</v>
      </c>
      <c r="M7" s="7">
        <f t="shared" si="0"/>
        <v>0</v>
      </c>
      <c r="N7" s="140" t="s">
        <v>17</v>
      </c>
      <c r="O7" s="141"/>
      <c r="Q7">
        <f>10600+502</f>
        <v>11102</v>
      </c>
    </row>
    <row r="8" spans="1:18" ht="15.75" customHeight="1" x14ac:dyDescent="0.35">
      <c r="A8" s="1" t="s">
        <v>18</v>
      </c>
      <c r="B8" s="69">
        <f>B3-B5</f>
        <v>0</v>
      </c>
      <c r="C8" s="66">
        <f>C3-C5</f>
        <v>5754</v>
      </c>
      <c r="D8" s="4">
        <f>D7+E7</f>
        <v>134882</v>
      </c>
      <c r="E8" s="76" t="s">
        <v>52</v>
      </c>
      <c r="F8" s="6"/>
      <c r="G8" s="6"/>
      <c r="H8" s="6">
        <f>C28</f>
        <v>0</v>
      </c>
      <c r="I8" s="6"/>
      <c r="J8" s="6"/>
      <c r="K8" s="6"/>
      <c r="L8" s="6"/>
      <c r="M8" s="7">
        <f>E28</f>
        <v>0</v>
      </c>
      <c r="N8" s="140" t="s">
        <v>19</v>
      </c>
      <c r="O8" s="141"/>
      <c r="Q8">
        <f>Q7-Q6</f>
        <v>121</v>
      </c>
    </row>
    <row r="9" spans="1:18" ht="15.75" customHeight="1" x14ac:dyDescent="0.35">
      <c r="A9" s="17" t="s">
        <v>20</v>
      </c>
      <c r="B9" s="69"/>
      <c r="C9" s="66"/>
      <c r="D9" s="18">
        <f>C9+B9</f>
        <v>0</v>
      </c>
      <c r="E9" s="76"/>
      <c r="F9" s="19"/>
      <c r="G9" s="19"/>
      <c r="H9" s="19">
        <f>I28+P28</f>
        <v>0</v>
      </c>
      <c r="I9" s="19"/>
      <c r="J9" s="19"/>
      <c r="K9" s="19"/>
      <c r="L9" s="19"/>
      <c r="M9" s="20">
        <f>K28+R28</f>
        <v>0</v>
      </c>
      <c r="N9" s="150" t="s">
        <v>21</v>
      </c>
      <c r="O9" s="151"/>
    </row>
    <row r="10" spans="1:18" ht="15.75" customHeight="1" thickBot="1" x14ac:dyDescent="0.4">
      <c r="A10" s="21" t="s">
        <v>22</v>
      </c>
      <c r="B10" s="69"/>
      <c r="C10" s="66">
        <v>20</v>
      </c>
      <c r="D10" s="78">
        <f>B28-D8</f>
        <v>-134882</v>
      </c>
      <c r="E10" s="77"/>
      <c r="F10" s="22"/>
      <c r="G10" s="22"/>
      <c r="H10" s="78">
        <f>(H9+H8)-H7</f>
        <v>-287279</v>
      </c>
      <c r="I10" s="22"/>
      <c r="J10" s="22"/>
      <c r="K10" s="22"/>
      <c r="L10" s="22"/>
      <c r="M10" s="22">
        <f>(M9+M8)-M7</f>
        <v>0</v>
      </c>
      <c r="N10" s="152" t="s">
        <v>23</v>
      </c>
      <c r="O10" s="152"/>
      <c r="Q10">
        <f>7000+600+900+650</f>
        <v>9150</v>
      </c>
    </row>
    <row r="11" spans="1:18" ht="15.75" customHeight="1" thickBot="1" x14ac:dyDescent="0.4">
      <c r="A11" s="23" t="s">
        <v>24</v>
      </c>
      <c r="B11" s="70">
        <f>B7+B8</f>
        <v>0</v>
      </c>
      <c r="C11" s="67">
        <f>C7+C8</f>
        <v>5896</v>
      </c>
      <c r="D11" s="24">
        <f>C10+B10</f>
        <v>20</v>
      </c>
      <c r="E11" s="25"/>
      <c r="F11" s="25"/>
      <c r="G11" s="25"/>
      <c r="H11" s="25"/>
      <c r="I11" s="25"/>
      <c r="J11" s="25"/>
      <c r="K11" s="25"/>
      <c r="L11" s="25"/>
      <c r="M11" s="26">
        <f>B22</f>
        <v>0</v>
      </c>
      <c r="N11" s="142" t="s">
        <v>25</v>
      </c>
      <c r="O11" s="142"/>
    </row>
    <row r="12" spans="1:18" ht="15.75" customHeight="1" thickBot="1" x14ac:dyDescent="0.4">
      <c r="A12" s="27" t="s">
        <v>48</v>
      </c>
      <c r="B12" s="147">
        <f>B7+C7</f>
        <v>142</v>
      </c>
      <c r="C12" s="147"/>
      <c r="D12" s="148">
        <f>B12+B13</f>
        <v>5896</v>
      </c>
      <c r="E12" s="148"/>
      <c r="I12">
        <f>D12-M11-B6</f>
        <v>5896</v>
      </c>
    </row>
    <row r="13" spans="1:18" ht="15.75" customHeight="1" thickBot="1" x14ac:dyDescent="0.4">
      <c r="A13" s="27" t="s">
        <v>49</v>
      </c>
      <c r="B13" s="147">
        <f>B8+C8</f>
        <v>5754</v>
      </c>
      <c r="C13" s="147"/>
      <c r="D13" s="149"/>
      <c r="E13" s="149"/>
    </row>
    <row r="14" spans="1:18" ht="15.75" customHeight="1" thickBot="1" x14ac:dyDescent="0.35">
      <c r="A14" s="29">
        <v>43647</v>
      </c>
      <c r="B14" s="129" t="s">
        <v>26</v>
      </c>
      <c r="C14" s="130"/>
      <c r="D14" s="130"/>
      <c r="E14" s="130"/>
      <c r="F14" s="130"/>
      <c r="G14" s="130"/>
      <c r="H14" s="130"/>
      <c r="I14" s="130"/>
      <c r="J14" s="130"/>
      <c r="K14" s="130"/>
      <c r="L14" s="130"/>
      <c r="M14" s="130"/>
      <c r="N14" s="130"/>
      <c r="O14" s="130"/>
      <c r="P14" s="130"/>
      <c r="Q14" s="131"/>
      <c r="R14" s="30"/>
    </row>
    <row r="15" spans="1:18" ht="15.75" customHeight="1" x14ac:dyDescent="0.3">
      <c r="A15" s="132" t="s">
        <v>27</v>
      </c>
      <c r="B15" s="134" t="s">
        <v>28</v>
      </c>
      <c r="C15" s="135"/>
      <c r="D15" s="134" t="s">
        <v>29</v>
      </c>
      <c r="E15" s="135"/>
      <c r="F15" s="134" t="s">
        <v>30</v>
      </c>
      <c r="G15" s="135"/>
      <c r="H15" s="134" t="s">
        <v>31</v>
      </c>
      <c r="I15" s="135"/>
      <c r="J15" s="134" t="s">
        <v>32</v>
      </c>
      <c r="K15" s="135"/>
      <c r="L15" s="134" t="s">
        <v>33</v>
      </c>
      <c r="M15" s="135"/>
      <c r="N15" s="134" t="s">
        <v>34</v>
      </c>
      <c r="O15" s="135"/>
      <c r="P15" s="134" t="s">
        <v>35</v>
      </c>
      <c r="Q15" s="135"/>
      <c r="R15" s="2" t="s">
        <v>36</v>
      </c>
    </row>
    <row r="16" spans="1:18" ht="15.75" customHeight="1" thickBot="1" x14ac:dyDescent="0.35">
      <c r="A16" s="133"/>
      <c r="B16" s="31" t="s">
        <v>0</v>
      </c>
      <c r="C16" s="32" t="s">
        <v>37</v>
      </c>
      <c r="D16" s="31" t="s">
        <v>0</v>
      </c>
      <c r="E16" s="32" t="s">
        <v>37</v>
      </c>
      <c r="F16" s="31" t="s">
        <v>0</v>
      </c>
      <c r="G16" s="32" t="s">
        <v>37</v>
      </c>
      <c r="H16" s="31" t="s">
        <v>38</v>
      </c>
      <c r="I16" s="32" t="s">
        <v>37</v>
      </c>
      <c r="J16" s="31" t="s">
        <v>38</v>
      </c>
      <c r="K16" s="32" t="s">
        <v>37</v>
      </c>
      <c r="L16" s="31" t="s">
        <v>38</v>
      </c>
      <c r="M16" s="32" t="s">
        <v>37</v>
      </c>
      <c r="N16" s="31" t="s">
        <v>38</v>
      </c>
      <c r="O16" s="32" t="s">
        <v>37</v>
      </c>
      <c r="P16" s="31" t="s">
        <v>38</v>
      </c>
      <c r="Q16" s="32" t="s">
        <v>37</v>
      </c>
      <c r="R16" s="33"/>
    </row>
    <row r="17" spans="1:20" ht="15.75" customHeight="1" x14ac:dyDescent="0.3">
      <c r="A17" s="9" t="s">
        <v>39</v>
      </c>
      <c r="B17" s="34"/>
      <c r="C17" s="35"/>
      <c r="D17" s="34"/>
      <c r="E17" s="35"/>
      <c r="F17" s="34"/>
      <c r="G17" s="35"/>
      <c r="H17" s="34"/>
      <c r="I17" s="35"/>
      <c r="J17" s="34"/>
      <c r="K17" s="35"/>
      <c r="L17" s="34"/>
      <c r="M17" s="35"/>
      <c r="N17" s="34"/>
      <c r="O17" s="35"/>
      <c r="P17" s="34"/>
      <c r="Q17" s="35"/>
      <c r="R17" s="36"/>
    </row>
    <row r="18" spans="1:20" ht="15.75" customHeight="1" x14ac:dyDescent="0.3">
      <c r="A18" s="9" t="s">
        <v>40</v>
      </c>
      <c r="B18" s="4"/>
      <c r="C18" s="7"/>
      <c r="D18" s="4"/>
      <c r="E18" s="7"/>
      <c r="F18" s="4"/>
      <c r="G18" s="7"/>
      <c r="H18" s="4"/>
      <c r="I18" s="7"/>
      <c r="J18" s="4"/>
      <c r="K18" s="7"/>
      <c r="L18" s="4"/>
      <c r="M18" s="7"/>
      <c r="N18" s="4"/>
      <c r="O18" s="7"/>
      <c r="P18" s="4"/>
      <c r="Q18" s="7"/>
      <c r="R18" s="8"/>
    </row>
    <row r="19" spans="1:20" ht="15.75" customHeight="1" x14ac:dyDescent="0.3">
      <c r="A19" s="9" t="s">
        <v>41</v>
      </c>
      <c r="B19" s="4"/>
      <c r="C19" s="7"/>
      <c r="D19" s="4"/>
      <c r="E19" s="7"/>
      <c r="F19" s="4"/>
      <c r="G19" s="7"/>
      <c r="H19" s="4"/>
      <c r="I19" s="7"/>
      <c r="J19" s="4"/>
      <c r="K19" s="7"/>
      <c r="L19" s="4"/>
      <c r="M19" s="7"/>
      <c r="N19" s="4"/>
      <c r="O19" s="7"/>
      <c r="P19" s="4"/>
      <c r="Q19" s="7"/>
      <c r="R19" s="8"/>
    </row>
    <row r="20" spans="1:20" ht="15.75" customHeight="1" x14ac:dyDescent="0.3">
      <c r="A20" s="9"/>
      <c r="B20" s="4"/>
      <c r="C20" s="7"/>
      <c r="D20" s="4"/>
      <c r="E20" s="7"/>
      <c r="F20" s="4"/>
      <c r="G20" s="7"/>
      <c r="H20" s="4"/>
      <c r="I20" s="7"/>
      <c r="J20" s="4"/>
      <c r="K20" s="7"/>
      <c r="L20" s="4"/>
      <c r="M20" s="7"/>
      <c r="N20" s="4"/>
      <c r="O20" s="7"/>
      <c r="P20" s="4"/>
      <c r="Q20" s="7"/>
      <c r="R20" s="8"/>
    </row>
    <row r="21" spans="1:20" ht="15.75" customHeight="1" thickBot="1" x14ac:dyDescent="0.35">
      <c r="A21" s="37" t="s">
        <v>24</v>
      </c>
      <c r="B21" s="18">
        <f>SUM(B17:B20)</f>
        <v>0</v>
      </c>
      <c r="C21" s="18">
        <f t="shared" ref="C21:R21" si="1">SUM(C17:C20)</f>
        <v>0</v>
      </c>
      <c r="D21" s="18">
        <f t="shared" si="1"/>
        <v>0</v>
      </c>
      <c r="E21" s="18">
        <f t="shared" si="1"/>
        <v>0</v>
      </c>
      <c r="F21" s="18">
        <f t="shared" si="1"/>
        <v>0</v>
      </c>
      <c r="G21" s="18">
        <f t="shared" si="1"/>
        <v>0</v>
      </c>
      <c r="H21" s="18">
        <f t="shared" si="1"/>
        <v>0</v>
      </c>
      <c r="I21" s="18">
        <f t="shared" si="1"/>
        <v>0</v>
      </c>
      <c r="J21" s="18">
        <f t="shared" si="1"/>
        <v>0</v>
      </c>
      <c r="K21" s="18">
        <f t="shared" si="1"/>
        <v>0</v>
      </c>
      <c r="L21" s="18">
        <f t="shared" si="1"/>
        <v>0</v>
      </c>
      <c r="M21" s="18">
        <f t="shared" si="1"/>
        <v>0</v>
      </c>
      <c r="N21" s="18">
        <f t="shared" si="1"/>
        <v>0</v>
      </c>
      <c r="O21" s="18">
        <f t="shared" si="1"/>
        <v>0</v>
      </c>
      <c r="P21" s="18">
        <f t="shared" si="1"/>
        <v>0</v>
      </c>
      <c r="Q21" s="18">
        <f t="shared" si="1"/>
        <v>0</v>
      </c>
      <c r="R21" s="18">
        <f t="shared" si="1"/>
        <v>0</v>
      </c>
    </row>
    <row r="22" spans="1:20" ht="15.75" customHeight="1" thickBot="1" x14ac:dyDescent="0.35">
      <c r="A22" s="38" t="s">
        <v>42</v>
      </c>
      <c r="B22" s="121">
        <f>SUM(B21+D21+F21+H21+J21+L21+N21+P21)+R21</f>
        <v>0</v>
      </c>
      <c r="C22" s="122"/>
      <c r="D22" s="122"/>
      <c r="E22" s="122"/>
      <c r="F22" s="122"/>
      <c r="G22" s="122"/>
      <c r="H22" s="122"/>
      <c r="I22" s="39" t="s">
        <v>43</v>
      </c>
      <c r="J22" s="122">
        <f>C21+E21+G21+I21+K21+M21+O21+Q21</f>
        <v>0</v>
      </c>
      <c r="K22" s="122"/>
      <c r="L22" s="122"/>
      <c r="M22" s="122"/>
      <c r="N22" s="122"/>
      <c r="O22" s="122"/>
      <c r="P22" s="122"/>
      <c r="Q22" s="122"/>
      <c r="R22" s="123"/>
    </row>
    <row r="23" spans="1:20" ht="15.75" customHeight="1" thickBot="1" x14ac:dyDescent="0.35">
      <c r="A23" s="124" t="s">
        <v>6</v>
      </c>
      <c r="B23" s="125"/>
      <c r="C23" s="125"/>
      <c r="D23" s="125"/>
      <c r="E23" s="125"/>
      <c r="F23" s="126"/>
      <c r="G23" s="127" t="s">
        <v>44</v>
      </c>
      <c r="H23" s="128"/>
      <c r="I23" s="128"/>
      <c r="J23" s="128"/>
      <c r="K23" s="128"/>
      <c r="L23" s="128"/>
      <c r="M23" s="128"/>
      <c r="N23" s="128"/>
      <c r="O23" s="121" t="s">
        <v>45</v>
      </c>
      <c r="P23" s="122"/>
      <c r="Q23" s="122"/>
      <c r="R23" s="122"/>
      <c r="S23" s="123"/>
      <c r="T23" s="28"/>
    </row>
    <row r="24" spans="1:20" ht="15.75" customHeight="1" thickBot="1" x14ac:dyDescent="0.35">
      <c r="A24" s="40" t="s">
        <v>27</v>
      </c>
      <c r="B24" s="41" t="s">
        <v>29</v>
      </c>
      <c r="C24" s="42" t="s">
        <v>30</v>
      </c>
      <c r="D24" s="42" t="s">
        <v>31</v>
      </c>
      <c r="E24" s="42" t="s">
        <v>32</v>
      </c>
      <c r="F24" s="43" t="s">
        <v>33</v>
      </c>
      <c r="G24" s="40"/>
      <c r="H24" s="41" t="s">
        <v>29</v>
      </c>
      <c r="I24" s="42" t="s">
        <v>30</v>
      </c>
      <c r="J24" s="42" t="s">
        <v>31</v>
      </c>
      <c r="K24" s="42" t="s">
        <v>32</v>
      </c>
      <c r="L24" s="44" t="s">
        <v>33</v>
      </c>
      <c r="M24" s="45" t="s">
        <v>35</v>
      </c>
      <c r="N24" s="46" t="s">
        <v>34</v>
      </c>
      <c r="O24" s="47" t="s">
        <v>29</v>
      </c>
      <c r="P24" s="48" t="s">
        <v>30</v>
      </c>
      <c r="Q24" s="49" t="s">
        <v>31</v>
      </c>
      <c r="R24" s="49" t="s">
        <v>32</v>
      </c>
      <c r="S24" s="50" t="s">
        <v>33</v>
      </c>
    </row>
    <row r="25" spans="1:20" ht="15.75" customHeight="1" x14ac:dyDescent="0.3">
      <c r="A25" s="8" t="s">
        <v>39</v>
      </c>
      <c r="B25" s="51"/>
      <c r="C25" s="52"/>
      <c r="D25" s="52"/>
      <c r="E25" s="52"/>
      <c r="F25" s="35"/>
      <c r="G25" s="8" t="s">
        <v>39</v>
      </c>
      <c r="H25" s="51"/>
      <c r="I25" s="52"/>
      <c r="J25" s="52"/>
      <c r="K25" s="52"/>
      <c r="L25" s="53"/>
      <c r="M25" s="52"/>
      <c r="N25" s="53"/>
      <c r="O25" s="36"/>
      <c r="P25" s="51"/>
      <c r="Q25" s="52"/>
      <c r="R25" s="52"/>
      <c r="S25" s="35"/>
    </row>
    <row r="26" spans="1:20" ht="15.75" customHeight="1" x14ac:dyDescent="0.3">
      <c r="A26" s="8" t="s">
        <v>40</v>
      </c>
      <c r="B26" s="5"/>
      <c r="C26" s="6"/>
      <c r="D26" s="6"/>
      <c r="E26" s="6"/>
      <c r="F26" s="7"/>
      <c r="G26" s="8" t="s">
        <v>40</v>
      </c>
      <c r="H26" s="5"/>
      <c r="I26" s="6"/>
      <c r="J26" s="6"/>
      <c r="K26" s="6"/>
      <c r="L26" s="54"/>
      <c r="M26" s="6"/>
      <c r="N26" s="54"/>
      <c r="O26" s="8"/>
      <c r="P26" s="5"/>
      <c r="Q26" s="6"/>
      <c r="R26" s="6"/>
      <c r="S26" s="7"/>
    </row>
    <row r="27" spans="1:20" ht="15.75" customHeight="1" thickBot="1" x14ac:dyDescent="0.35">
      <c r="A27" s="33" t="s">
        <v>41</v>
      </c>
      <c r="B27" s="55"/>
      <c r="C27" s="19"/>
      <c r="D27" s="19"/>
      <c r="E27" s="19"/>
      <c r="F27" s="20"/>
      <c r="G27" s="56" t="s">
        <v>41</v>
      </c>
      <c r="H27" s="55"/>
      <c r="I27" s="19"/>
      <c r="J27" s="19"/>
      <c r="K27" s="19"/>
      <c r="L27" s="57"/>
      <c r="M27" s="19"/>
      <c r="N27" s="57"/>
      <c r="O27" s="56"/>
      <c r="P27" s="55"/>
      <c r="Q27" s="19"/>
      <c r="R27" s="19"/>
      <c r="S27" s="20"/>
    </row>
    <row r="28" spans="1:20" ht="15.75" customHeight="1" thickBot="1" x14ac:dyDescent="0.35">
      <c r="A28" s="58" t="s">
        <v>24</v>
      </c>
      <c r="B28" s="59">
        <f>SUM(B25:B27)</f>
        <v>0</v>
      </c>
      <c r="C28" s="59">
        <f>SUM(C25:C27)</f>
        <v>0</v>
      </c>
      <c r="D28" s="59">
        <f>SUM(D25:D27)</f>
        <v>0</v>
      </c>
      <c r="E28" s="59">
        <f>SUM(E25:E27)</f>
        <v>0</v>
      </c>
      <c r="F28" s="59">
        <f>SUM(F25:F27)</f>
        <v>0</v>
      </c>
      <c r="G28" s="60"/>
      <c r="H28" s="60">
        <f>SUM(H25:H27)</f>
        <v>0</v>
      </c>
      <c r="I28" s="60">
        <f t="shared" ref="I28:S28" si="2">SUM(I25:I27)</f>
        <v>0</v>
      </c>
      <c r="J28" s="60">
        <f t="shared" si="2"/>
        <v>0</v>
      </c>
      <c r="K28" s="60">
        <f t="shared" si="2"/>
        <v>0</v>
      </c>
      <c r="L28" s="60">
        <f t="shared" si="2"/>
        <v>0</v>
      </c>
      <c r="M28" s="60">
        <f t="shared" si="2"/>
        <v>0</v>
      </c>
      <c r="N28" s="60">
        <f t="shared" si="2"/>
        <v>0</v>
      </c>
      <c r="O28" s="60">
        <f t="shared" si="2"/>
        <v>0</v>
      </c>
      <c r="P28" s="60">
        <f t="shared" si="2"/>
        <v>0</v>
      </c>
      <c r="Q28" s="60">
        <f t="shared" si="2"/>
        <v>0</v>
      </c>
      <c r="R28" s="60">
        <f t="shared" si="2"/>
        <v>0</v>
      </c>
      <c r="S28" s="60">
        <f t="shared" si="2"/>
        <v>0</v>
      </c>
    </row>
  </sheetData>
  <mergeCells count="30">
    <mergeCell ref="B22:H22"/>
    <mergeCell ref="J22:R22"/>
    <mergeCell ref="A23:F23"/>
    <mergeCell ref="G23:N23"/>
    <mergeCell ref="O23:S23"/>
    <mergeCell ref="B14:Q14"/>
    <mergeCell ref="A15:A16"/>
    <mergeCell ref="B15:C15"/>
    <mergeCell ref="D15:E15"/>
    <mergeCell ref="F15:G15"/>
    <mergeCell ref="H15:I15"/>
    <mergeCell ref="J15:K15"/>
    <mergeCell ref="L15:M15"/>
    <mergeCell ref="N15:O15"/>
    <mergeCell ref="P15:Q15"/>
    <mergeCell ref="D2:M2"/>
    <mergeCell ref="H3:I3"/>
    <mergeCell ref="L3:M3"/>
    <mergeCell ref="N7:O7"/>
    <mergeCell ref="N5:O5"/>
    <mergeCell ref="N6:O6"/>
    <mergeCell ref="D3:E3"/>
    <mergeCell ref="F3:G3"/>
    <mergeCell ref="B12:C12"/>
    <mergeCell ref="D12:E13"/>
    <mergeCell ref="B13:C13"/>
    <mergeCell ref="N8:O8"/>
    <mergeCell ref="N9:O9"/>
    <mergeCell ref="N10:O10"/>
    <mergeCell ref="N11:O1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workbookViewId="0">
      <selection activeCell="M6" sqref="M6"/>
    </sheetView>
  </sheetViews>
  <sheetFormatPr defaultRowHeight="14.4" x14ac:dyDescent="0.3"/>
  <cols>
    <col min="1" max="1" width="25.44140625" customWidth="1"/>
    <col min="2" max="2" width="11.77734375" customWidth="1"/>
    <col min="3" max="3" width="11.5546875" customWidth="1"/>
    <col min="4" max="4" width="10.5546875" customWidth="1"/>
    <col min="5" max="6" width="10.21875" customWidth="1"/>
    <col min="7" max="7" width="9.77734375" customWidth="1"/>
    <col min="10" max="10" width="10" customWidth="1"/>
    <col min="11" max="11" width="9.77734375" customWidth="1"/>
  </cols>
  <sheetData>
    <row r="1" spans="1:18" ht="15.75" customHeight="1" thickBot="1" x14ac:dyDescent="0.35">
      <c r="B1" s="71" t="s">
        <v>47</v>
      </c>
      <c r="C1" s="64" t="s">
        <v>46</v>
      </c>
      <c r="D1">
        <f>B2-2000</f>
        <v>-2000</v>
      </c>
    </row>
    <row r="2" spans="1:18" ht="15.75" customHeight="1" thickBot="1" x14ac:dyDescent="0.4">
      <c r="A2" s="1" t="s">
        <v>0</v>
      </c>
      <c r="B2" s="68"/>
      <c r="C2" s="65">
        <v>88</v>
      </c>
      <c r="D2" s="136" t="s">
        <v>1</v>
      </c>
      <c r="E2" s="136"/>
      <c r="F2" s="136"/>
      <c r="G2" s="136"/>
      <c r="H2" s="136"/>
      <c r="I2" s="136"/>
      <c r="J2" s="136"/>
      <c r="K2" s="136"/>
      <c r="L2" s="136"/>
      <c r="M2" s="137"/>
    </row>
    <row r="3" spans="1:18" ht="20.25" customHeight="1" x14ac:dyDescent="0.35">
      <c r="A3" s="1" t="s">
        <v>2</v>
      </c>
      <c r="B3" s="69"/>
      <c r="C3" s="66">
        <v>2354</v>
      </c>
      <c r="D3" s="134" t="s">
        <v>74</v>
      </c>
      <c r="E3" s="145"/>
      <c r="F3" s="146" t="s">
        <v>75</v>
      </c>
      <c r="G3" s="135"/>
      <c r="H3" s="138" t="s">
        <v>3</v>
      </c>
      <c r="I3" s="139"/>
      <c r="J3" s="2" t="s">
        <v>4</v>
      </c>
      <c r="K3" s="3"/>
      <c r="L3" s="138" t="s">
        <v>66</v>
      </c>
      <c r="M3" s="139"/>
      <c r="P3" t="e">
        <f>C2+#REF!+#REF!+#REF!+#REF!+#REF!+1750</f>
        <v>#REF!</v>
      </c>
    </row>
    <row r="4" spans="1:18" ht="15.75" customHeight="1" x14ac:dyDescent="0.35">
      <c r="A4" s="1" t="s">
        <v>5</v>
      </c>
      <c r="B4" s="69"/>
      <c r="C4" s="66"/>
      <c r="D4" s="4" t="s">
        <v>12</v>
      </c>
      <c r="E4" s="5" t="s">
        <v>76</v>
      </c>
      <c r="F4" s="6" t="s">
        <v>77</v>
      </c>
      <c r="G4" s="7" t="s">
        <v>78</v>
      </c>
      <c r="H4" s="4" t="s">
        <v>7</v>
      </c>
      <c r="I4" s="7" t="s">
        <v>8</v>
      </c>
      <c r="J4" s="8" t="s">
        <v>9</v>
      </c>
      <c r="K4" s="9" t="s">
        <v>10</v>
      </c>
      <c r="L4" s="4" t="s">
        <v>11</v>
      </c>
      <c r="M4" s="7" t="s">
        <v>12</v>
      </c>
    </row>
    <row r="5" spans="1:18" ht="15.75" customHeight="1" x14ac:dyDescent="0.35">
      <c r="A5" s="1" t="s">
        <v>13</v>
      </c>
      <c r="B5" s="69"/>
      <c r="C5" s="66"/>
      <c r="D5" s="10">
        <v>35988</v>
      </c>
      <c r="E5" s="11">
        <v>98976</v>
      </c>
      <c r="F5" s="12"/>
      <c r="G5" s="13"/>
      <c r="H5" s="10">
        <v>287515</v>
      </c>
      <c r="I5" s="13">
        <v>64705</v>
      </c>
      <c r="J5" s="14">
        <v>8163.1</v>
      </c>
      <c r="K5" s="15">
        <v>127958</v>
      </c>
      <c r="L5" s="10">
        <v>1169</v>
      </c>
      <c r="M5" s="16">
        <v>2138679</v>
      </c>
      <c r="N5" s="142">
        <v>8</v>
      </c>
      <c r="O5" s="142"/>
      <c r="P5" s="72"/>
    </row>
    <row r="6" spans="1:18" ht="15.75" customHeight="1" x14ac:dyDescent="0.35">
      <c r="A6" s="1" t="s">
        <v>14</v>
      </c>
      <c r="B6" s="69"/>
      <c r="C6" s="66"/>
      <c r="D6" s="10">
        <f>'04'!D5</f>
        <v>35966</v>
      </c>
      <c r="E6" s="11">
        <f>'04'!E5</f>
        <v>98916</v>
      </c>
      <c r="F6" s="12">
        <f>'04'!F5</f>
        <v>0</v>
      </c>
      <c r="G6" s="13">
        <f>'04'!G5</f>
        <v>0</v>
      </c>
      <c r="H6" s="10">
        <f>'04'!H5</f>
        <v>287279</v>
      </c>
      <c r="I6" s="13">
        <f>'04'!I5</f>
        <v>64692</v>
      </c>
      <c r="J6" s="14">
        <f>'04'!J5</f>
        <v>8163.1</v>
      </c>
      <c r="K6" s="15">
        <f>'04'!K5</f>
        <v>127958</v>
      </c>
      <c r="L6" s="10">
        <f>'04'!L5</f>
        <v>1169</v>
      </c>
      <c r="M6" s="16">
        <f>'04'!M5</f>
        <v>2138679</v>
      </c>
      <c r="N6" s="143" t="s">
        <v>15</v>
      </c>
      <c r="O6" s="144"/>
      <c r="Q6">
        <v>10981</v>
      </c>
    </row>
    <row r="7" spans="1:18" ht="15.75" customHeight="1" x14ac:dyDescent="0.35">
      <c r="A7" s="1" t="s">
        <v>16</v>
      </c>
      <c r="B7" s="73">
        <f>B2-B4</f>
        <v>0</v>
      </c>
      <c r="C7" s="74">
        <f>C2-C4</f>
        <v>88</v>
      </c>
      <c r="D7" s="4">
        <f t="shared" ref="D7:M7" si="0">D5-D6</f>
        <v>22</v>
      </c>
      <c r="E7" s="75">
        <f t="shared" si="0"/>
        <v>60</v>
      </c>
      <c r="F7" s="6">
        <f t="shared" si="0"/>
        <v>0</v>
      </c>
      <c r="G7" s="6">
        <f t="shared" si="0"/>
        <v>0</v>
      </c>
      <c r="H7" s="6">
        <f t="shared" si="0"/>
        <v>236</v>
      </c>
      <c r="I7" s="6">
        <f t="shared" si="0"/>
        <v>13</v>
      </c>
      <c r="J7" s="6">
        <f t="shared" si="0"/>
        <v>0</v>
      </c>
      <c r="K7" s="6">
        <f t="shared" si="0"/>
        <v>0</v>
      </c>
      <c r="L7" s="6">
        <f t="shared" si="0"/>
        <v>0</v>
      </c>
      <c r="M7" s="7">
        <f t="shared" si="0"/>
        <v>0</v>
      </c>
      <c r="N7" s="140" t="s">
        <v>17</v>
      </c>
      <c r="O7" s="141"/>
      <c r="Q7">
        <f>10600+502</f>
        <v>11102</v>
      </c>
    </row>
    <row r="8" spans="1:18" ht="15.75" customHeight="1" x14ac:dyDescent="0.35">
      <c r="A8" s="1" t="s">
        <v>18</v>
      </c>
      <c r="B8" s="69">
        <f>B3-B5</f>
        <v>0</v>
      </c>
      <c r="C8" s="66">
        <f>C3-C5</f>
        <v>2354</v>
      </c>
      <c r="D8" s="4">
        <f>D7+E7</f>
        <v>82</v>
      </c>
      <c r="E8" s="76" t="s">
        <v>52</v>
      </c>
      <c r="F8" s="6"/>
      <c r="G8" s="6"/>
      <c r="H8" s="6">
        <f>C28</f>
        <v>0</v>
      </c>
      <c r="I8" s="6"/>
      <c r="J8" s="6"/>
      <c r="K8" s="6"/>
      <c r="L8" s="6"/>
      <c r="M8" s="7">
        <f>E28</f>
        <v>0</v>
      </c>
      <c r="N8" s="140" t="s">
        <v>19</v>
      </c>
      <c r="O8" s="141"/>
      <c r="Q8">
        <f>Q7-Q6</f>
        <v>121</v>
      </c>
    </row>
    <row r="9" spans="1:18" ht="15.75" customHeight="1" x14ac:dyDescent="0.35">
      <c r="A9" s="17" t="s">
        <v>20</v>
      </c>
      <c r="B9" s="69"/>
      <c r="C9" s="66"/>
      <c r="D9" s="18">
        <f>C9+B9</f>
        <v>0</v>
      </c>
      <c r="E9" s="76"/>
      <c r="F9" s="19"/>
      <c r="G9" s="19"/>
      <c r="H9" s="19">
        <f>I28+P28</f>
        <v>0</v>
      </c>
      <c r="I9" s="19"/>
      <c r="J9" s="19"/>
      <c r="K9" s="19"/>
      <c r="L9" s="19"/>
      <c r="M9" s="20">
        <f>K28+R28</f>
        <v>0</v>
      </c>
      <c r="N9" s="150" t="s">
        <v>21</v>
      </c>
      <c r="O9" s="151"/>
    </row>
    <row r="10" spans="1:18" ht="15.75" customHeight="1" thickBot="1" x14ac:dyDescent="0.4">
      <c r="A10" s="21" t="s">
        <v>22</v>
      </c>
      <c r="B10" s="69"/>
      <c r="C10" s="66">
        <v>20</v>
      </c>
      <c r="D10" s="78">
        <f>B28-D8</f>
        <v>-82</v>
      </c>
      <c r="E10" s="77"/>
      <c r="F10" s="22"/>
      <c r="G10" s="22"/>
      <c r="H10" s="78">
        <f>(H9+H8)-H7</f>
        <v>-236</v>
      </c>
      <c r="I10" s="22"/>
      <c r="J10" s="22"/>
      <c r="K10" s="22"/>
      <c r="L10" s="22"/>
      <c r="M10" s="22">
        <f>(M9+M8)-M7</f>
        <v>0</v>
      </c>
      <c r="N10" s="152" t="s">
        <v>23</v>
      </c>
      <c r="O10" s="152"/>
      <c r="Q10">
        <f>7000+600+900+650</f>
        <v>9150</v>
      </c>
    </row>
    <row r="11" spans="1:18" ht="15.75" customHeight="1" thickBot="1" x14ac:dyDescent="0.4">
      <c r="A11" s="23" t="s">
        <v>24</v>
      </c>
      <c r="B11" s="70">
        <f>B7+B8</f>
        <v>0</v>
      </c>
      <c r="C11" s="67">
        <f>C7+C8</f>
        <v>2442</v>
      </c>
      <c r="D11" s="24">
        <f>C10+B10</f>
        <v>20</v>
      </c>
      <c r="E11" s="25"/>
      <c r="F11" s="25"/>
      <c r="G11" s="25"/>
      <c r="H11" s="25"/>
      <c r="I11" s="25"/>
      <c r="J11" s="25"/>
      <c r="K11" s="25"/>
      <c r="L11" s="25"/>
      <c r="M11" s="26">
        <f>B22</f>
        <v>0</v>
      </c>
      <c r="N11" s="142" t="s">
        <v>25</v>
      </c>
      <c r="O11" s="142"/>
    </row>
    <row r="12" spans="1:18" ht="15.75" customHeight="1" thickBot="1" x14ac:dyDescent="0.4">
      <c r="A12" s="27" t="s">
        <v>48</v>
      </c>
      <c r="B12" s="147">
        <f>B7+C7</f>
        <v>88</v>
      </c>
      <c r="C12" s="147"/>
      <c r="D12" s="148">
        <f>B12+B13</f>
        <v>2442</v>
      </c>
      <c r="E12" s="148"/>
      <c r="I12">
        <f>D12-M11-B6</f>
        <v>2442</v>
      </c>
    </row>
    <row r="13" spans="1:18" ht="15.75" customHeight="1" thickBot="1" x14ac:dyDescent="0.4">
      <c r="A13" s="27" t="s">
        <v>49</v>
      </c>
      <c r="B13" s="147">
        <f>B8+C8</f>
        <v>2354</v>
      </c>
      <c r="C13" s="147"/>
      <c r="D13" s="149"/>
      <c r="E13" s="149"/>
    </row>
    <row r="14" spans="1:18" ht="15.75" customHeight="1" thickBot="1" x14ac:dyDescent="0.35">
      <c r="A14" s="29">
        <v>43647</v>
      </c>
      <c r="B14" s="129" t="s">
        <v>26</v>
      </c>
      <c r="C14" s="130"/>
      <c r="D14" s="130"/>
      <c r="E14" s="130"/>
      <c r="F14" s="130"/>
      <c r="G14" s="130"/>
      <c r="H14" s="130"/>
      <c r="I14" s="130"/>
      <c r="J14" s="130"/>
      <c r="K14" s="130"/>
      <c r="L14" s="130"/>
      <c r="M14" s="130"/>
      <c r="N14" s="130"/>
      <c r="O14" s="130"/>
      <c r="P14" s="130"/>
      <c r="Q14" s="131"/>
      <c r="R14" s="30"/>
    </row>
    <row r="15" spans="1:18" ht="15.75" customHeight="1" x14ac:dyDescent="0.3">
      <c r="A15" s="132" t="s">
        <v>27</v>
      </c>
      <c r="B15" s="134" t="s">
        <v>28</v>
      </c>
      <c r="C15" s="135"/>
      <c r="D15" s="134" t="s">
        <v>29</v>
      </c>
      <c r="E15" s="135"/>
      <c r="F15" s="134" t="s">
        <v>30</v>
      </c>
      <c r="G15" s="135"/>
      <c r="H15" s="134" t="s">
        <v>31</v>
      </c>
      <c r="I15" s="135"/>
      <c r="J15" s="134" t="s">
        <v>32</v>
      </c>
      <c r="K15" s="135"/>
      <c r="L15" s="134" t="s">
        <v>33</v>
      </c>
      <c r="M15" s="135"/>
      <c r="N15" s="134" t="s">
        <v>34</v>
      </c>
      <c r="O15" s="135"/>
      <c r="P15" s="134" t="s">
        <v>35</v>
      </c>
      <c r="Q15" s="135"/>
      <c r="R15" s="2" t="s">
        <v>36</v>
      </c>
    </row>
    <row r="16" spans="1:18" ht="15.75" customHeight="1" thickBot="1" x14ac:dyDescent="0.35">
      <c r="A16" s="133"/>
      <c r="B16" s="31" t="s">
        <v>0</v>
      </c>
      <c r="C16" s="32" t="s">
        <v>37</v>
      </c>
      <c r="D16" s="31" t="s">
        <v>0</v>
      </c>
      <c r="E16" s="32" t="s">
        <v>37</v>
      </c>
      <c r="F16" s="31" t="s">
        <v>0</v>
      </c>
      <c r="G16" s="32" t="s">
        <v>37</v>
      </c>
      <c r="H16" s="31" t="s">
        <v>38</v>
      </c>
      <c r="I16" s="32" t="s">
        <v>37</v>
      </c>
      <c r="J16" s="31" t="s">
        <v>38</v>
      </c>
      <c r="K16" s="32" t="s">
        <v>37</v>
      </c>
      <c r="L16" s="31" t="s">
        <v>38</v>
      </c>
      <c r="M16" s="32" t="s">
        <v>37</v>
      </c>
      <c r="N16" s="31" t="s">
        <v>38</v>
      </c>
      <c r="O16" s="32" t="s">
        <v>37</v>
      </c>
      <c r="P16" s="31" t="s">
        <v>38</v>
      </c>
      <c r="Q16" s="32" t="s">
        <v>37</v>
      </c>
      <c r="R16" s="33"/>
    </row>
    <row r="17" spans="1:20" ht="15.75" customHeight="1" x14ac:dyDescent="0.3">
      <c r="A17" s="9" t="s">
        <v>39</v>
      </c>
      <c r="B17" s="34"/>
      <c r="C17" s="35"/>
      <c r="D17" s="34"/>
      <c r="E17" s="35"/>
      <c r="F17" s="34"/>
      <c r="G17" s="35"/>
      <c r="H17" s="34"/>
      <c r="I17" s="35"/>
      <c r="J17" s="34"/>
      <c r="K17" s="35"/>
      <c r="L17" s="34"/>
      <c r="M17" s="35"/>
      <c r="N17" s="34"/>
      <c r="O17" s="35"/>
      <c r="P17" s="34"/>
      <c r="Q17" s="35"/>
      <c r="R17" s="36"/>
    </row>
    <row r="18" spans="1:20" ht="15.75" customHeight="1" x14ac:dyDescent="0.3">
      <c r="A18" s="9" t="s">
        <v>40</v>
      </c>
      <c r="B18" s="4"/>
      <c r="C18" s="7"/>
      <c r="D18" s="4"/>
      <c r="E18" s="7"/>
      <c r="F18" s="4"/>
      <c r="G18" s="7"/>
      <c r="H18" s="4"/>
      <c r="I18" s="7"/>
      <c r="J18" s="4"/>
      <c r="K18" s="7"/>
      <c r="L18" s="4"/>
      <c r="M18" s="7"/>
      <c r="N18" s="4"/>
      <c r="O18" s="7"/>
      <c r="P18" s="4"/>
      <c r="Q18" s="7"/>
      <c r="R18" s="8"/>
    </row>
    <row r="19" spans="1:20" ht="15.75" customHeight="1" x14ac:dyDescent="0.3">
      <c r="A19" s="9" t="s">
        <v>41</v>
      </c>
      <c r="B19" s="4"/>
      <c r="C19" s="7"/>
      <c r="D19" s="4"/>
      <c r="E19" s="7"/>
      <c r="F19" s="4"/>
      <c r="G19" s="7"/>
      <c r="H19" s="4"/>
      <c r="I19" s="7"/>
      <c r="J19" s="4"/>
      <c r="K19" s="7"/>
      <c r="L19" s="4"/>
      <c r="M19" s="7"/>
      <c r="N19" s="4"/>
      <c r="O19" s="7"/>
      <c r="P19" s="4"/>
      <c r="Q19" s="7"/>
      <c r="R19" s="8"/>
    </row>
    <row r="20" spans="1:20" ht="15.75" customHeight="1" x14ac:dyDescent="0.3">
      <c r="A20" s="9"/>
      <c r="B20" s="4"/>
      <c r="C20" s="7"/>
      <c r="D20" s="4"/>
      <c r="E20" s="7"/>
      <c r="F20" s="4"/>
      <c r="G20" s="7"/>
      <c r="H20" s="4"/>
      <c r="I20" s="7"/>
      <c r="J20" s="4"/>
      <c r="K20" s="7"/>
      <c r="L20" s="4"/>
      <c r="M20" s="7"/>
      <c r="N20" s="4"/>
      <c r="O20" s="7"/>
      <c r="P20" s="4"/>
      <c r="Q20" s="7"/>
      <c r="R20" s="8"/>
    </row>
    <row r="21" spans="1:20" ht="15.75" customHeight="1" thickBot="1" x14ac:dyDescent="0.35">
      <c r="A21" s="37" t="s">
        <v>24</v>
      </c>
      <c r="B21" s="18">
        <f>SUM(B17:B20)</f>
        <v>0</v>
      </c>
      <c r="C21" s="18">
        <f t="shared" ref="C21:R21" si="1">SUM(C17:C20)</f>
        <v>0</v>
      </c>
      <c r="D21" s="18">
        <f t="shared" si="1"/>
        <v>0</v>
      </c>
      <c r="E21" s="18">
        <f t="shared" si="1"/>
        <v>0</v>
      </c>
      <c r="F21" s="18">
        <f t="shared" si="1"/>
        <v>0</v>
      </c>
      <c r="G21" s="18">
        <f t="shared" si="1"/>
        <v>0</v>
      </c>
      <c r="H21" s="18">
        <f t="shared" si="1"/>
        <v>0</v>
      </c>
      <c r="I21" s="18">
        <f t="shared" si="1"/>
        <v>0</v>
      </c>
      <c r="J21" s="18">
        <f t="shared" si="1"/>
        <v>0</v>
      </c>
      <c r="K21" s="18">
        <f t="shared" si="1"/>
        <v>0</v>
      </c>
      <c r="L21" s="18">
        <f t="shared" si="1"/>
        <v>0</v>
      </c>
      <c r="M21" s="18">
        <f t="shared" si="1"/>
        <v>0</v>
      </c>
      <c r="N21" s="18">
        <f t="shared" si="1"/>
        <v>0</v>
      </c>
      <c r="O21" s="18">
        <f t="shared" si="1"/>
        <v>0</v>
      </c>
      <c r="P21" s="18">
        <f t="shared" si="1"/>
        <v>0</v>
      </c>
      <c r="Q21" s="18">
        <f t="shared" si="1"/>
        <v>0</v>
      </c>
      <c r="R21" s="18">
        <f t="shared" si="1"/>
        <v>0</v>
      </c>
    </row>
    <row r="22" spans="1:20" ht="15.75" customHeight="1" thickBot="1" x14ac:dyDescent="0.35">
      <c r="A22" s="38" t="s">
        <v>42</v>
      </c>
      <c r="B22" s="121">
        <f>SUM(B21+D21+F21+H21+J21+L21+N21+P21)+R21</f>
        <v>0</v>
      </c>
      <c r="C22" s="122"/>
      <c r="D22" s="122"/>
      <c r="E22" s="122"/>
      <c r="F22" s="122"/>
      <c r="G22" s="122"/>
      <c r="H22" s="122"/>
      <c r="I22" s="39" t="s">
        <v>43</v>
      </c>
      <c r="J22" s="122">
        <f>C21+E21+G21+I21+K21+M21+O21+Q21</f>
        <v>0</v>
      </c>
      <c r="K22" s="122"/>
      <c r="L22" s="122"/>
      <c r="M22" s="122"/>
      <c r="N22" s="122"/>
      <c r="O22" s="122"/>
      <c r="P22" s="122"/>
      <c r="Q22" s="122"/>
      <c r="R22" s="123"/>
    </row>
    <row r="23" spans="1:20" ht="15.75" customHeight="1" thickBot="1" x14ac:dyDescent="0.35">
      <c r="A23" s="124" t="s">
        <v>6</v>
      </c>
      <c r="B23" s="125"/>
      <c r="C23" s="125"/>
      <c r="D23" s="125"/>
      <c r="E23" s="125"/>
      <c r="F23" s="126"/>
      <c r="G23" s="127" t="s">
        <v>44</v>
      </c>
      <c r="H23" s="128"/>
      <c r="I23" s="128"/>
      <c r="J23" s="128"/>
      <c r="K23" s="128"/>
      <c r="L23" s="128"/>
      <c r="M23" s="128"/>
      <c r="N23" s="128"/>
      <c r="O23" s="121" t="s">
        <v>45</v>
      </c>
      <c r="P23" s="122"/>
      <c r="Q23" s="122"/>
      <c r="R23" s="122"/>
      <c r="S23" s="123"/>
      <c r="T23" s="28"/>
    </row>
    <row r="24" spans="1:20" ht="15.75" customHeight="1" thickBot="1" x14ac:dyDescent="0.35">
      <c r="A24" s="40" t="s">
        <v>27</v>
      </c>
      <c r="B24" s="41" t="s">
        <v>29</v>
      </c>
      <c r="C24" s="42" t="s">
        <v>30</v>
      </c>
      <c r="D24" s="42" t="s">
        <v>31</v>
      </c>
      <c r="E24" s="42" t="s">
        <v>32</v>
      </c>
      <c r="F24" s="43" t="s">
        <v>33</v>
      </c>
      <c r="G24" s="40"/>
      <c r="H24" s="41" t="s">
        <v>29</v>
      </c>
      <c r="I24" s="42" t="s">
        <v>30</v>
      </c>
      <c r="J24" s="42" t="s">
        <v>31</v>
      </c>
      <c r="K24" s="42" t="s">
        <v>32</v>
      </c>
      <c r="L24" s="44" t="s">
        <v>33</v>
      </c>
      <c r="M24" s="45" t="s">
        <v>35</v>
      </c>
      <c r="N24" s="46" t="s">
        <v>34</v>
      </c>
      <c r="O24" s="47" t="s">
        <v>29</v>
      </c>
      <c r="P24" s="48" t="s">
        <v>30</v>
      </c>
      <c r="Q24" s="49" t="s">
        <v>31</v>
      </c>
      <c r="R24" s="49" t="s">
        <v>32</v>
      </c>
      <c r="S24" s="50" t="s">
        <v>33</v>
      </c>
    </row>
    <row r="25" spans="1:20" ht="15.75" customHeight="1" x14ac:dyDescent="0.3">
      <c r="A25" s="8" t="s">
        <v>39</v>
      </c>
      <c r="B25" s="51"/>
      <c r="C25" s="52"/>
      <c r="D25" s="52"/>
      <c r="E25" s="52"/>
      <c r="F25" s="35"/>
      <c r="G25" s="8" t="s">
        <v>39</v>
      </c>
      <c r="H25" s="51"/>
      <c r="I25" s="52"/>
      <c r="J25" s="52"/>
      <c r="K25" s="52"/>
      <c r="L25" s="53"/>
      <c r="M25" s="52"/>
      <c r="N25" s="53"/>
      <c r="O25" s="36"/>
      <c r="P25" s="51"/>
      <c r="Q25" s="52"/>
      <c r="R25" s="52"/>
      <c r="S25" s="35"/>
    </row>
    <row r="26" spans="1:20" ht="15.75" customHeight="1" x14ac:dyDescent="0.3">
      <c r="A26" s="8" t="s">
        <v>40</v>
      </c>
      <c r="B26" s="5"/>
      <c r="C26" s="6"/>
      <c r="D26" s="6"/>
      <c r="E26" s="6"/>
      <c r="F26" s="7"/>
      <c r="G26" s="8" t="s">
        <v>40</v>
      </c>
      <c r="H26" s="5"/>
      <c r="I26" s="6"/>
      <c r="J26" s="6"/>
      <c r="K26" s="6"/>
      <c r="L26" s="54"/>
      <c r="M26" s="6"/>
      <c r="N26" s="54"/>
      <c r="O26" s="8"/>
      <c r="P26" s="5"/>
      <c r="Q26" s="6"/>
      <c r="R26" s="6"/>
      <c r="S26" s="7"/>
    </row>
    <row r="27" spans="1:20" ht="15.75" customHeight="1" thickBot="1" x14ac:dyDescent="0.35">
      <c r="A27" s="33" t="s">
        <v>41</v>
      </c>
      <c r="B27" s="55"/>
      <c r="C27" s="19"/>
      <c r="D27" s="19"/>
      <c r="E27" s="19"/>
      <c r="F27" s="20"/>
      <c r="G27" s="56" t="s">
        <v>41</v>
      </c>
      <c r="H27" s="55"/>
      <c r="I27" s="19"/>
      <c r="J27" s="19"/>
      <c r="K27" s="19"/>
      <c r="L27" s="57"/>
      <c r="M27" s="19"/>
      <c r="N27" s="57"/>
      <c r="O27" s="56"/>
      <c r="P27" s="55"/>
      <c r="Q27" s="19"/>
      <c r="R27" s="19"/>
      <c r="S27" s="20"/>
    </row>
    <row r="28" spans="1:20" ht="15.75" customHeight="1" thickBot="1" x14ac:dyDescent="0.35">
      <c r="A28" s="58" t="s">
        <v>24</v>
      </c>
      <c r="B28" s="59">
        <f>SUM(B25:B27)</f>
        <v>0</v>
      </c>
      <c r="C28" s="59">
        <f>SUM(C25:C27)</f>
        <v>0</v>
      </c>
      <c r="D28" s="59">
        <f>SUM(D25:D27)</f>
        <v>0</v>
      </c>
      <c r="E28" s="59">
        <f>SUM(E25:E27)</f>
        <v>0</v>
      </c>
      <c r="F28" s="59">
        <f>SUM(F25:F27)</f>
        <v>0</v>
      </c>
      <c r="G28" s="60"/>
      <c r="H28" s="60">
        <f>SUM(H25:H27)</f>
        <v>0</v>
      </c>
      <c r="I28" s="60">
        <f t="shared" ref="I28:S28" si="2">SUM(I25:I27)</f>
        <v>0</v>
      </c>
      <c r="J28" s="60">
        <f t="shared" si="2"/>
        <v>0</v>
      </c>
      <c r="K28" s="60">
        <f t="shared" si="2"/>
        <v>0</v>
      </c>
      <c r="L28" s="60">
        <f t="shared" si="2"/>
        <v>0</v>
      </c>
      <c r="M28" s="60">
        <f t="shared" si="2"/>
        <v>0</v>
      </c>
      <c r="N28" s="60">
        <f t="shared" si="2"/>
        <v>0</v>
      </c>
      <c r="O28" s="60">
        <f t="shared" si="2"/>
        <v>0</v>
      </c>
      <c r="P28" s="60">
        <f t="shared" si="2"/>
        <v>0</v>
      </c>
      <c r="Q28" s="60">
        <f t="shared" si="2"/>
        <v>0</v>
      </c>
      <c r="R28" s="60">
        <f t="shared" si="2"/>
        <v>0</v>
      </c>
      <c r="S28" s="60">
        <f t="shared" si="2"/>
        <v>0</v>
      </c>
    </row>
  </sheetData>
  <mergeCells count="30">
    <mergeCell ref="B22:H22"/>
    <mergeCell ref="J22:R22"/>
    <mergeCell ref="A23:F23"/>
    <mergeCell ref="G23:N23"/>
    <mergeCell ref="O23:S23"/>
    <mergeCell ref="B14:Q14"/>
    <mergeCell ref="A15:A16"/>
    <mergeCell ref="B15:C15"/>
    <mergeCell ref="D15:E15"/>
    <mergeCell ref="F15:G15"/>
    <mergeCell ref="H15:I15"/>
    <mergeCell ref="J15:K15"/>
    <mergeCell ref="L15:M15"/>
    <mergeCell ref="N15:O15"/>
    <mergeCell ref="P15:Q15"/>
    <mergeCell ref="D2:M2"/>
    <mergeCell ref="H3:I3"/>
    <mergeCell ref="L3:M3"/>
    <mergeCell ref="N7:O7"/>
    <mergeCell ref="N5:O5"/>
    <mergeCell ref="N6:O6"/>
    <mergeCell ref="D3:E3"/>
    <mergeCell ref="F3:G3"/>
    <mergeCell ref="B12:C12"/>
    <mergeCell ref="D12:E13"/>
    <mergeCell ref="B13:C13"/>
    <mergeCell ref="N8:O8"/>
    <mergeCell ref="N9:O9"/>
    <mergeCell ref="N10:O10"/>
    <mergeCell ref="N11:O1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workbookViewId="0">
      <selection activeCell="N5" sqref="N5:O5"/>
    </sheetView>
  </sheetViews>
  <sheetFormatPr defaultRowHeight="14.4" x14ac:dyDescent="0.3"/>
  <cols>
    <col min="1" max="1" width="25.44140625" customWidth="1"/>
    <col min="2" max="2" width="11.77734375" customWidth="1"/>
    <col min="3" max="3" width="11.5546875" customWidth="1"/>
    <col min="4" max="4" width="10.5546875" customWidth="1"/>
    <col min="5" max="6" width="10.21875" customWidth="1"/>
    <col min="7" max="7" width="9.77734375" customWidth="1"/>
    <col min="10" max="10" width="10" customWidth="1"/>
    <col min="11" max="11" width="9.77734375" customWidth="1"/>
  </cols>
  <sheetData>
    <row r="1" spans="1:18" ht="15.75" customHeight="1" thickBot="1" x14ac:dyDescent="0.35">
      <c r="B1" s="71" t="s">
        <v>47</v>
      </c>
      <c r="C1" s="64" t="s">
        <v>46</v>
      </c>
      <c r="D1">
        <f>B2-2000</f>
        <v>-2000</v>
      </c>
    </row>
    <row r="2" spans="1:18" ht="15.75" customHeight="1" thickBot="1" x14ac:dyDescent="0.4">
      <c r="A2" s="1" t="s">
        <v>0</v>
      </c>
      <c r="B2" s="68"/>
      <c r="C2" s="65">
        <v>952</v>
      </c>
      <c r="D2" s="136" t="s">
        <v>1</v>
      </c>
      <c r="E2" s="136"/>
      <c r="F2" s="136"/>
      <c r="G2" s="136"/>
      <c r="H2" s="136"/>
      <c r="I2" s="136"/>
      <c r="J2" s="136"/>
      <c r="K2" s="136"/>
      <c r="L2" s="136"/>
      <c r="M2" s="137"/>
    </row>
    <row r="3" spans="1:18" ht="20.25" customHeight="1" x14ac:dyDescent="0.35">
      <c r="A3" s="1" t="s">
        <v>2</v>
      </c>
      <c r="B3" s="69"/>
      <c r="C3" s="66">
        <v>8583</v>
      </c>
      <c r="D3" s="134" t="s">
        <v>74</v>
      </c>
      <c r="E3" s="145"/>
      <c r="F3" s="146" t="s">
        <v>75</v>
      </c>
      <c r="G3" s="135"/>
      <c r="H3" s="138" t="s">
        <v>3</v>
      </c>
      <c r="I3" s="139"/>
      <c r="J3" s="2" t="s">
        <v>4</v>
      </c>
      <c r="K3" s="3"/>
      <c r="L3" s="138" t="s">
        <v>66</v>
      </c>
      <c r="M3" s="139"/>
      <c r="P3" t="e">
        <f>C2+#REF!+#REF!+#REF!+#REF!+#REF!+1750</f>
        <v>#REF!</v>
      </c>
    </row>
    <row r="4" spans="1:18" ht="15.75" customHeight="1" x14ac:dyDescent="0.35">
      <c r="A4" s="1" t="s">
        <v>5</v>
      </c>
      <c r="B4" s="69"/>
      <c r="C4" s="66"/>
      <c r="D4" s="4" t="s">
        <v>12</v>
      </c>
      <c r="E4" s="5" t="s">
        <v>76</v>
      </c>
      <c r="F4" s="6" t="s">
        <v>77</v>
      </c>
      <c r="G4" s="7" t="s">
        <v>78</v>
      </c>
      <c r="H4" s="4" t="s">
        <v>7</v>
      </c>
      <c r="I4" s="7" t="s">
        <v>8</v>
      </c>
      <c r="J4" s="8" t="s">
        <v>9</v>
      </c>
      <c r="K4" s="9" t="s">
        <v>10</v>
      </c>
      <c r="L4" s="4" t="s">
        <v>11</v>
      </c>
      <c r="M4" s="7" t="s">
        <v>12</v>
      </c>
    </row>
    <row r="5" spans="1:18" ht="15.75" customHeight="1" x14ac:dyDescent="0.35">
      <c r="A5" s="1" t="s">
        <v>13</v>
      </c>
      <c r="B5" s="69"/>
      <c r="C5" s="66"/>
      <c r="D5" s="10">
        <v>36029</v>
      </c>
      <c r="E5" s="11">
        <v>99062</v>
      </c>
      <c r="F5" s="12"/>
      <c r="G5" s="13"/>
      <c r="H5" s="10">
        <v>287727</v>
      </c>
      <c r="I5" s="13">
        <v>64724</v>
      </c>
      <c r="J5" s="14">
        <v>8173</v>
      </c>
      <c r="K5" s="15">
        <v>128114</v>
      </c>
      <c r="L5" s="10">
        <v>1170</v>
      </c>
      <c r="M5" s="16">
        <v>2138833</v>
      </c>
      <c r="N5" s="142">
        <v>8</v>
      </c>
      <c r="O5" s="142"/>
      <c r="P5" s="72"/>
    </row>
    <row r="6" spans="1:18" ht="15.75" customHeight="1" x14ac:dyDescent="0.35">
      <c r="A6" s="1" t="s">
        <v>14</v>
      </c>
      <c r="B6" s="69"/>
      <c r="C6" s="66"/>
      <c r="D6" s="10">
        <f>'05'!D5</f>
        <v>35988</v>
      </c>
      <c r="E6" s="11">
        <f>'05'!E5</f>
        <v>98976</v>
      </c>
      <c r="F6" s="12">
        <f>'05'!F5</f>
        <v>0</v>
      </c>
      <c r="G6" s="13">
        <f>'05'!G5</f>
        <v>0</v>
      </c>
      <c r="H6" s="10">
        <f>'05'!H5</f>
        <v>287515</v>
      </c>
      <c r="I6" s="13">
        <f>'05'!I5</f>
        <v>64705</v>
      </c>
      <c r="J6" s="14">
        <f>'05'!J5</f>
        <v>8163.1</v>
      </c>
      <c r="K6" s="15">
        <f>'05'!K5</f>
        <v>127958</v>
      </c>
      <c r="L6" s="10">
        <f>'05'!L5</f>
        <v>1169</v>
      </c>
      <c r="M6" s="16">
        <f>'05'!M5</f>
        <v>2138679</v>
      </c>
      <c r="N6" s="143" t="s">
        <v>15</v>
      </c>
      <c r="O6" s="144"/>
      <c r="Q6">
        <v>10981</v>
      </c>
    </row>
    <row r="7" spans="1:18" ht="15.75" customHeight="1" x14ac:dyDescent="0.35">
      <c r="A7" s="1" t="s">
        <v>16</v>
      </c>
      <c r="B7" s="73">
        <f>B2-B4</f>
        <v>0</v>
      </c>
      <c r="C7" s="74">
        <f>C2-C4</f>
        <v>952</v>
      </c>
      <c r="D7" s="4">
        <f t="shared" ref="D7:M7" si="0">D5-D6</f>
        <v>41</v>
      </c>
      <c r="E7" s="75">
        <f t="shared" si="0"/>
        <v>86</v>
      </c>
      <c r="F7" s="6">
        <f t="shared" si="0"/>
        <v>0</v>
      </c>
      <c r="G7" s="6">
        <f t="shared" si="0"/>
        <v>0</v>
      </c>
      <c r="H7" s="6">
        <f t="shared" si="0"/>
        <v>212</v>
      </c>
      <c r="I7" s="6">
        <f t="shared" si="0"/>
        <v>19</v>
      </c>
      <c r="J7" s="6">
        <f t="shared" si="0"/>
        <v>9.8999999999996362</v>
      </c>
      <c r="K7" s="6">
        <f t="shared" si="0"/>
        <v>156</v>
      </c>
      <c r="L7" s="6">
        <f t="shared" si="0"/>
        <v>1</v>
      </c>
      <c r="M7" s="7">
        <f t="shared" si="0"/>
        <v>154</v>
      </c>
      <c r="N7" s="140" t="s">
        <v>17</v>
      </c>
      <c r="O7" s="141"/>
      <c r="Q7">
        <f>10600+502</f>
        <v>11102</v>
      </c>
    </row>
    <row r="8" spans="1:18" ht="15.75" customHeight="1" x14ac:dyDescent="0.35">
      <c r="A8" s="1" t="s">
        <v>18</v>
      </c>
      <c r="B8" s="69">
        <f>B3-B5</f>
        <v>0</v>
      </c>
      <c r="C8" s="66">
        <f>C3-C5</f>
        <v>8583</v>
      </c>
      <c r="D8" s="4">
        <f>D7+E7</f>
        <v>127</v>
      </c>
      <c r="E8" s="76" t="s">
        <v>52</v>
      </c>
      <c r="F8" s="6"/>
      <c r="G8" s="6"/>
      <c r="H8" s="6">
        <f>C28</f>
        <v>0</v>
      </c>
      <c r="I8" s="6"/>
      <c r="J8" s="6"/>
      <c r="K8" s="6"/>
      <c r="L8" s="6"/>
      <c r="M8" s="7">
        <f>E28</f>
        <v>0</v>
      </c>
      <c r="N8" s="140" t="s">
        <v>19</v>
      </c>
      <c r="O8" s="141"/>
      <c r="Q8">
        <f>Q7-Q6</f>
        <v>121</v>
      </c>
    </row>
    <row r="9" spans="1:18" ht="15.75" customHeight="1" x14ac:dyDescent="0.35">
      <c r="A9" s="17" t="s">
        <v>20</v>
      </c>
      <c r="B9" s="69"/>
      <c r="C9" s="66"/>
      <c r="D9" s="18">
        <f>C9+B9</f>
        <v>0</v>
      </c>
      <c r="E9" s="76"/>
      <c r="F9" s="19"/>
      <c r="G9" s="19"/>
      <c r="H9" s="19">
        <f>I28+P28</f>
        <v>0</v>
      </c>
      <c r="I9" s="19"/>
      <c r="J9" s="19"/>
      <c r="K9" s="19"/>
      <c r="L9" s="19"/>
      <c r="M9" s="20">
        <f>K28+R28</f>
        <v>0</v>
      </c>
      <c r="N9" s="150" t="s">
        <v>21</v>
      </c>
      <c r="O9" s="151"/>
    </row>
    <row r="10" spans="1:18" ht="15.75" customHeight="1" thickBot="1" x14ac:dyDescent="0.4">
      <c r="A10" s="21" t="s">
        <v>22</v>
      </c>
      <c r="B10" s="69"/>
      <c r="C10" s="66">
        <v>34</v>
      </c>
      <c r="D10" s="78">
        <f>B28-D8</f>
        <v>-127</v>
      </c>
      <c r="E10" s="77"/>
      <c r="F10" s="22"/>
      <c r="G10" s="22"/>
      <c r="H10" s="78">
        <f>(H9+H8)-H7</f>
        <v>-212</v>
      </c>
      <c r="I10" s="22"/>
      <c r="J10" s="22"/>
      <c r="K10" s="22"/>
      <c r="L10" s="22"/>
      <c r="M10" s="22">
        <f>(M9+M8)-M7</f>
        <v>-154</v>
      </c>
      <c r="N10" s="152" t="s">
        <v>23</v>
      </c>
      <c r="O10" s="152"/>
      <c r="Q10">
        <f>7000+600+900+650</f>
        <v>9150</v>
      </c>
    </row>
    <row r="11" spans="1:18" ht="15.75" customHeight="1" thickBot="1" x14ac:dyDescent="0.4">
      <c r="A11" s="23" t="s">
        <v>24</v>
      </c>
      <c r="B11" s="70">
        <f>B7+B8</f>
        <v>0</v>
      </c>
      <c r="C11" s="67">
        <f>C7+C8</f>
        <v>9535</v>
      </c>
      <c r="D11" s="24">
        <f>C10+B10</f>
        <v>34</v>
      </c>
      <c r="E11" s="25"/>
      <c r="F11" s="25"/>
      <c r="G11" s="25"/>
      <c r="H11" s="25"/>
      <c r="I11" s="25"/>
      <c r="J11" s="25"/>
      <c r="K11" s="25"/>
      <c r="L11" s="25"/>
      <c r="M11" s="26">
        <f>B22</f>
        <v>0</v>
      </c>
      <c r="N11" s="142" t="s">
        <v>25</v>
      </c>
      <c r="O11" s="142"/>
    </row>
    <row r="12" spans="1:18" ht="15.75" customHeight="1" thickBot="1" x14ac:dyDescent="0.4">
      <c r="A12" s="27" t="s">
        <v>48</v>
      </c>
      <c r="B12" s="147">
        <f>B7+C7</f>
        <v>952</v>
      </c>
      <c r="C12" s="147"/>
      <c r="D12" s="148">
        <f>B12+B13</f>
        <v>9535</v>
      </c>
      <c r="E12" s="148"/>
      <c r="I12">
        <f>D12-M11-B6</f>
        <v>9535</v>
      </c>
    </row>
    <row r="13" spans="1:18" ht="15.75" customHeight="1" thickBot="1" x14ac:dyDescent="0.4">
      <c r="A13" s="27" t="s">
        <v>49</v>
      </c>
      <c r="B13" s="147">
        <f>B8+C8</f>
        <v>8583</v>
      </c>
      <c r="C13" s="147"/>
      <c r="D13" s="149"/>
      <c r="E13" s="149"/>
    </row>
    <row r="14" spans="1:18" ht="15.75" customHeight="1" thickBot="1" x14ac:dyDescent="0.35">
      <c r="A14" s="29">
        <v>43647</v>
      </c>
      <c r="B14" s="129" t="s">
        <v>26</v>
      </c>
      <c r="C14" s="130"/>
      <c r="D14" s="130"/>
      <c r="E14" s="130"/>
      <c r="F14" s="130"/>
      <c r="G14" s="130"/>
      <c r="H14" s="130"/>
      <c r="I14" s="130"/>
      <c r="J14" s="130"/>
      <c r="K14" s="130"/>
      <c r="L14" s="130"/>
      <c r="M14" s="130"/>
      <c r="N14" s="130"/>
      <c r="O14" s="130"/>
      <c r="P14" s="130"/>
      <c r="Q14" s="131"/>
      <c r="R14" s="30"/>
    </row>
    <row r="15" spans="1:18" ht="15.75" customHeight="1" x14ac:dyDescent="0.3">
      <c r="A15" s="132" t="s">
        <v>27</v>
      </c>
      <c r="B15" s="134" t="s">
        <v>28</v>
      </c>
      <c r="C15" s="135"/>
      <c r="D15" s="134" t="s">
        <v>29</v>
      </c>
      <c r="E15" s="135"/>
      <c r="F15" s="134" t="s">
        <v>30</v>
      </c>
      <c r="G15" s="135"/>
      <c r="H15" s="134" t="s">
        <v>31</v>
      </c>
      <c r="I15" s="135"/>
      <c r="J15" s="134" t="s">
        <v>32</v>
      </c>
      <c r="K15" s="135"/>
      <c r="L15" s="134" t="s">
        <v>33</v>
      </c>
      <c r="M15" s="135"/>
      <c r="N15" s="134" t="s">
        <v>34</v>
      </c>
      <c r="O15" s="135"/>
      <c r="P15" s="134" t="s">
        <v>35</v>
      </c>
      <c r="Q15" s="135"/>
      <c r="R15" s="2" t="s">
        <v>36</v>
      </c>
    </row>
    <row r="16" spans="1:18" ht="15.75" customHeight="1" thickBot="1" x14ac:dyDescent="0.35">
      <c r="A16" s="133"/>
      <c r="B16" s="31" t="s">
        <v>0</v>
      </c>
      <c r="C16" s="32" t="s">
        <v>37</v>
      </c>
      <c r="D16" s="31" t="s">
        <v>0</v>
      </c>
      <c r="E16" s="32" t="s">
        <v>37</v>
      </c>
      <c r="F16" s="31" t="s">
        <v>0</v>
      </c>
      <c r="G16" s="32" t="s">
        <v>37</v>
      </c>
      <c r="H16" s="31" t="s">
        <v>38</v>
      </c>
      <c r="I16" s="32" t="s">
        <v>37</v>
      </c>
      <c r="J16" s="31" t="s">
        <v>38</v>
      </c>
      <c r="K16" s="32" t="s">
        <v>37</v>
      </c>
      <c r="L16" s="31" t="s">
        <v>38</v>
      </c>
      <c r="M16" s="32" t="s">
        <v>37</v>
      </c>
      <c r="N16" s="31" t="s">
        <v>38</v>
      </c>
      <c r="O16" s="32" t="s">
        <v>37</v>
      </c>
      <c r="P16" s="31" t="s">
        <v>38</v>
      </c>
      <c r="Q16" s="32" t="s">
        <v>37</v>
      </c>
      <c r="R16" s="33"/>
    </row>
    <row r="17" spans="1:20" ht="15.75" customHeight="1" x14ac:dyDescent="0.3">
      <c r="A17" s="9" t="s">
        <v>39</v>
      </c>
      <c r="B17" s="34"/>
      <c r="C17" s="35"/>
      <c r="D17" s="34"/>
      <c r="E17" s="35"/>
      <c r="F17" s="34"/>
      <c r="G17" s="35"/>
      <c r="H17" s="34"/>
      <c r="I17" s="35"/>
      <c r="J17" s="34"/>
      <c r="K17" s="35"/>
      <c r="L17" s="34"/>
      <c r="M17" s="35"/>
      <c r="N17" s="34"/>
      <c r="O17" s="35"/>
      <c r="P17" s="34"/>
      <c r="Q17" s="35"/>
      <c r="R17" s="36"/>
    </row>
    <row r="18" spans="1:20" ht="15.75" customHeight="1" x14ac:dyDescent="0.3">
      <c r="A18" s="9" t="s">
        <v>40</v>
      </c>
      <c r="B18" s="4"/>
      <c r="C18" s="7"/>
      <c r="D18" s="4"/>
      <c r="E18" s="7"/>
      <c r="F18" s="4"/>
      <c r="G18" s="7"/>
      <c r="H18" s="4"/>
      <c r="I18" s="7"/>
      <c r="J18" s="4"/>
      <c r="K18" s="7"/>
      <c r="L18" s="4"/>
      <c r="M18" s="7"/>
      <c r="N18" s="4"/>
      <c r="O18" s="7"/>
      <c r="P18" s="4"/>
      <c r="Q18" s="7"/>
      <c r="R18" s="8"/>
    </row>
    <row r="19" spans="1:20" ht="15.75" customHeight="1" x14ac:dyDescent="0.3">
      <c r="A19" s="9" t="s">
        <v>41</v>
      </c>
      <c r="B19" s="4"/>
      <c r="C19" s="7"/>
      <c r="D19" s="4"/>
      <c r="E19" s="7"/>
      <c r="F19" s="4"/>
      <c r="G19" s="7"/>
      <c r="H19" s="4"/>
      <c r="I19" s="7"/>
      <c r="J19" s="4"/>
      <c r="K19" s="7"/>
      <c r="L19" s="4"/>
      <c r="M19" s="7"/>
      <c r="N19" s="4"/>
      <c r="O19" s="7"/>
      <c r="P19" s="4"/>
      <c r="Q19" s="7"/>
      <c r="R19" s="8"/>
    </row>
    <row r="20" spans="1:20" ht="15.75" customHeight="1" x14ac:dyDescent="0.3">
      <c r="A20" s="9"/>
      <c r="B20" s="4"/>
      <c r="C20" s="7"/>
      <c r="D20" s="4"/>
      <c r="E20" s="7"/>
      <c r="F20" s="4"/>
      <c r="G20" s="7"/>
      <c r="H20" s="4"/>
      <c r="I20" s="7"/>
      <c r="J20" s="4"/>
      <c r="K20" s="7"/>
      <c r="L20" s="4"/>
      <c r="M20" s="7"/>
      <c r="N20" s="4"/>
      <c r="O20" s="7"/>
      <c r="P20" s="4"/>
      <c r="Q20" s="7"/>
      <c r="R20" s="8"/>
    </row>
    <row r="21" spans="1:20" ht="15.75" customHeight="1" thickBot="1" x14ac:dyDescent="0.35">
      <c r="A21" s="37" t="s">
        <v>24</v>
      </c>
      <c r="B21" s="18">
        <f>SUM(B17:B20)</f>
        <v>0</v>
      </c>
      <c r="C21" s="18">
        <f t="shared" ref="C21:R21" si="1">SUM(C17:C20)</f>
        <v>0</v>
      </c>
      <c r="D21" s="18">
        <f t="shared" si="1"/>
        <v>0</v>
      </c>
      <c r="E21" s="18">
        <f t="shared" si="1"/>
        <v>0</v>
      </c>
      <c r="F21" s="18">
        <f t="shared" si="1"/>
        <v>0</v>
      </c>
      <c r="G21" s="18">
        <f t="shared" si="1"/>
        <v>0</v>
      </c>
      <c r="H21" s="18">
        <f t="shared" si="1"/>
        <v>0</v>
      </c>
      <c r="I21" s="18">
        <f t="shared" si="1"/>
        <v>0</v>
      </c>
      <c r="J21" s="18">
        <f t="shared" si="1"/>
        <v>0</v>
      </c>
      <c r="K21" s="18">
        <f t="shared" si="1"/>
        <v>0</v>
      </c>
      <c r="L21" s="18">
        <f t="shared" si="1"/>
        <v>0</v>
      </c>
      <c r="M21" s="18">
        <f t="shared" si="1"/>
        <v>0</v>
      </c>
      <c r="N21" s="18">
        <f t="shared" si="1"/>
        <v>0</v>
      </c>
      <c r="O21" s="18">
        <f t="shared" si="1"/>
        <v>0</v>
      </c>
      <c r="P21" s="18">
        <f t="shared" si="1"/>
        <v>0</v>
      </c>
      <c r="Q21" s="18">
        <f t="shared" si="1"/>
        <v>0</v>
      </c>
      <c r="R21" s="18">
        <f t="shared" si="1"/>
        <v>0</v>
      </c>
    </row>
    <row r="22" spans="1:20" ht="15.75" customHeight="1" thickBot="1" x14ac:dyDescent="0.35">
      <c r="A22" s="38" t="s">
        <v>42</v>
      </c>
      <c r="B22" s="121">
        <f>SUM(B21+D21+F21+H21+J21+L21+N21+P21)+R21</f>
        <v>0</v>
      </c>
      <c r="C22" s="122"/>
      <c r="D22" s="122"/>
      <c r="E22" s="122"/>
      <c r="F22" s="122"/>
      <c r="G22" s="122"/>
      <c r="H22" s="122"/>
      <c r="I22" s="39" t="s">
        <v>43</v>
      </c>
      <c r="J22" s="122">
        <f>C21+E21+G21+I21+K21+M21+O21+Q21</f>
        <v>0</v>
      </c>
      <c r="K22" s="122"/>
      <c r="L22" s="122"/>
      <c r="M22" s="122"/>
      <c r="N22" s="122"/>
      <c r="O22" s="122"/>
      <c r="P22" s="122"/>
      <c r="Q22" s="122"/>
      <c r="R22" s="123"/>
    </row>
    <row r="23" spans="1:20" ht="15.75" customHeight="1" thickBot="1" x14ac:dyDescent="0.35">
      <c r="A23" s="124" t="s">
        <v>6</v>
      </c>
      <c r="B23" s="125"/>
      <c r="C23" s="125"/>
      <c r="D23" s="125"/>
      <c r="E23" s="125"/>
      <c r="F23" s="126"/>
      <c r="G23" s="127" t="s">
        <v>44</v>
      </c>
      <c r="H23" s="128"/>
      <c r="I23" s="128"/>
      <c r="J23" s="128"/>
      <c r="K23" s="128"/>
      <c r="L23" s="128"/>
      <c r="M23" s="128"/>
      <c r="N23" s="128"/>
      <c r="O23" s="121" t="s">
        <v>45</v>
      </c>
      <c r="P23" s="122"/>
      <c r="Q23" s="122"/>
      <c r="R23" s="122"/>
      <c r="S23" s="123"/>
      <c r="T23" s="28"/>
    </row>
    <row r="24" spans="1:20" ht="15.75" customHeight="1" thickBot="1" x14ac:dyDescent="0.35">
      <c r="A24" s="40" t="s">
        <v>27</v>
      </c>
      <c r="B24" s="41" t="s">
        <v>29</v>
      </c>
      <c r="C24" s="42" t="s">
        <v>30</v>
      </c>
      <c r="D24" s="42" t="s">
        <v>31</v>
      </c>
      <c r="E24" s="42" t="s">
        <v>32</v>
      </c>
      <c r="F24" s="43" t="s">
        <v>33</v>
      </c>
      <c r="G24" s="40"/>
      <c r="H24" s="41" t="s">
        <v>29</v>
      </c>
      <c r="I24" s="42" t="s">
        <v>30</v>
      </c>
      <c r="J24" s="42" t="s">
        <v>31</v>
      </c>
      <c r="K24" s="42" t="s">
        <v>32</v>
      </c>
      <c r="L24" s="44" t="s">
        <v>33</v>
      </c>
      <c r="M24" s="45" t="s">
        <v>35</v>
      </c>
      <c r="N24" s="46" t="s">
        <v>34</v>
      </c>
      <c r="O24" s="47" t="s">
        <v>29</v>
      </c>
      <c r="P24" s="48" t="s">
        <v>30</v>
      </c>
      <c r="Q24" s="49" t="s">
        <v>31</v>
      </c>
      <c r="R24" s="49" t="s">
        <v>32</v>
      </c>
      <c r="S24" s="50" t="s">
        <v>33</v>
      </c>
    </row>
    <row r="25" spans="1:20" ht="15.75" customHeight="1" x14ac:dyDescent="0.3">
      <c r="A25" s="8" t="s">
        <v>39</v>
      </c>
      <c r="B25" s="51"/>
      <c r="C25" s="52"/>
      <c r="D25" s="52"/>
      <c r="E25" s="52"/>
      <c r="F25" s="35"/>
      <c r="G25" s="8" t="s">
        <v>39</v>
      </c>
      <c r="H25" s="51"/>
      <c r="I25" s="52"/>
      <c r="J25" s="52"/>
      <c r="K25" s="52"/>
      <c r="L25" s="53"/>
      <c r="M25" s="52"/>
      <c r="N25" s="53"/>
      <c r="O25" s="36"/>
      <c r="P25" s="51"/>
      <c r="Q25" s="52"/>
      <c r="R25" s="52"/>
      <c r="S25" s="35"/>
    </row>
    <row r="26" spans="1:20" ht="15.75" customHeight="1" x14ac:dyDescent="0.3">
      <c r="A26" s="8" t="s">
        <v>40</v>
      </c>
      <c r="B26" s="5"/>
      <c r="C26" s="6"/>
      <c r="D26" s="6"/>
      <c r="E26" s="6"/>
      <c r="F26" s="7"/>
      <c r="G26" s="8" t="s">
        <v>40</v>
      </c>
      <c r="H26" s="5"/>
      <c r="I26" s="6"/>
      <c r="J26" s="6"/>
      <c r="K26" s="6"/>
      <c r="L26" s="54"/>
      <c r="M26" s="6"/>
      <c r="N26" s="54"/>
      <c r="O26" s="8"/>
      <c r="P26" s="5"/>
      <c r="Q26" s="6"/>
      <c r="R26" s="6"/>
      <c r="S26" s="7"/>
    </row>
    <row r="27" spans="1:20" ht="15.75" customHeight="1" thickBot="1" x14ac:dyDescent="0.35">
      <c r="A27" s="33" t="s">
        <v>41</v>
      </c>
      <c r="B27" s="55"/>
      <c r="C27" s="19"/>
      <c r="D27" s="19"/>
      <c r="E27" s="19"/>
      <c r="F27" s="20"/>
      <c r="G27" s="56" t="s">
        <v>41</v>
      </c>
      <c r="H27" s="55"/>
      <c r="I27" s="19"/>
      <c r="J27" s="19"/>
      <c r="K27" s="19"/>
      <c r="L27" s="57"/>
      <c r="M27" s="19"/>
      <c r="N27" s="57"/>
      <c r="O27" s="56"/>
      <c r="P27" s="55"/>
      <c r="Q27" s="19"/>
      <c r="R27" s="19"/>
      <c r="S27" s="20"/>
    </row>
    <row r="28" spans="1:20" ht="15.75" customHeight="1" thickBot="1" x14ac:dyDescent="0.35">
      <c r="A28" s="58" t="s">
        <v>24</v>
      </c>
      <c r="B28" s="59">
        <f>SUM(B25:B27)</f>
        <v>0</v>
      </c>
      <c r="C28" s="59">
        <f>SUM(C25:C27)</f>
        <v>0</v>
      </c>
      <c r="D28" s="59">
        <f>SUM(D25:D27)</f>
        <v>0</v>
      </c>
      <c r="E28" s="59">
        <f>SUM(E25:E27)</f>
        <v>0</v>
      </c>
      <c r="F28" s="59">
        <f>SUM(F25:F27)</f>
        <v>0</v>
      </c>
      <c r="G28" s="60"/>
      <c r="H28" s="60">
        <f>SUM(H25:H27)</f>
        <v>0</v>
      </c>
      <c r="I28" s="60">
        <f t="shared" ref="I28:S28" si="2">SUM(I25:I27)</f>
        <v>0</v>
      </c>
      <c r="J28" s="60">
        <f t="shared" si="2"/>
        <v>0</v>
      </c>
      <c r="K28" s="60">
        <f t="shared" si="2"/>
        <v>0</v>
      </c>
      <c r="L28" s="60">
        <f t="shared" si="2"/>
        <v>0</v>
      </c>
      <c r="M28" s="60">
        <f t="shared" si="2"/>
        <v>0</v>
      </c>
      <c r="N28" s="60">
        <f t="shared" si="2"/>
        <v>0</v>
      </c>
      <c r="O28" s="60">
        <f t="shared" si="2"/>
        <v>0</v>
      </c>
      <c r="P28" s="60">
        <f t="shared" si="2"/>
        <v>0</v>
      </c>
      <c r="Q28" s="60">
        <f t="shared" si="2"/>
        <v>0</v>
      </c>
      <c r="R28" s="60">
        <f t="shared" si="2"/>
        <v>0</v>
      </c>
      <c r="S28" s="60">
        <f t="shared" si="2"/>
        <v>0</v>
      </c>
    </row>
  </sheetData>
  <mergeCells count="30">
    <mergeCell ref="B22:H22"/>
    <mergeCell ref="J22:R22"/>
    <mergeCell ref="A23:F23"/>
    <mergeCell ref="G23:N23"/>
    <mergeCell ref="O23:S23"/>
    <mergeCell ref="B14:Q14"/>
    <mergeCell ref="A15:A16"/>
    <mergeCell ref="B15:C15"/>
    <mergeCell ref="D15:E15"/>
    <mergeCell ref="F15:G15"/>
    <mergeCell ref="H15:I15"/>
    <mergeCell ref="J15:K15"/>
    <mergeCell ref="L15:M15"/>
    <mergeCell ref="N15:O15"/>
    <mergeCell ref="P15:Q15"/>
    <mergeCell ref="D2:M2"/>
    <mergeCell ref="H3:I3"/>
    <mergeCell ref="L3:M3"/>
    <mergeCell ref="N7:O7"/>
    <mergeCell ref="N5:O5"/>
    <mergeCell ref="N6:O6"/>
    <mergeCell ref="D3:E3"/>
    <mergeCell ref="F3:G3"/>
    <mergeCell ref="B12:C12"/>
    <mergeCell ref="D12:E13"/>
    <mergeCell ref="B13:C13"/>
    <mergeCell ref="N8:O8"/>
    <mergeCell ref="N9:O9"/>
    <mergeCell ref="N10:O10"/>
    <mergeCell ref="N11:O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34</vt:i4>
      </vt:variant>
    </vt:vector>
  </HeadingPairs>
  <TitlesOfParts>
    <vt:vector size="34" baseType="lpstr">
      <vt:lpstr>расходы </vt:lpstr>
      <vt:lpstr>Лист1</vt:lpstr>
      <vt:lpstr>Итоги</vt:lpstr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2025-05-28T09:03:35Z</dcterms:modified>
</cp:coreProperties>
</file>