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Data/Surveys/AAS/"/>
    </mc:Choice>
  </mc:AlternateContent>
  <xr:revisionPtr revIDLastSave="0" documentId="13_ncr:1_{82E3F816-D53D-464F-9162-D731EE0AB6E5}" xr6:coauthVersionLast="45" xr6:coauthVersionMax="45" xr10:uidLastSave="{00000000-0000-0000-0000-000000000000}"/>
  <bookViews>
    <workbookView xWindow="-24820" yWindow="4220" windowWidth="24820" windowHeight="17540" xr2:uid="{ED625905-E42F-3B4D-A1F5-A91A419DBEF1}"/>
  </bookViews>
  <sheets>
    <sheet name="Job Type" sheetId="1" r:id="rId1"/>
    <sheet name="Instit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0" i="1" l="1"/>
  <c r="C40" i="1"/>
  <c r="D11" i="1"/>
  <c r="C38" i="1" s="1"/>
  <c r="I38" i="1"/>
  <c r="D26" i="1" l="1"/>
  <c r="C26" i="1"/>
  <c r="B26" i="1"/>
  <c r="A26" i="1"/>
  <c r="D25" i="1"/>
  <c r="C25" i="1"/>
  <c r="B25" i="1"/>
  <c r="A25" i="1"/>
  <c r="D24" i="1"/>
  <c r="C24" i="1"/>
  <c r="B24" i="1"/>
  <c r="A24" i="1"/>
  <c r="D23" i="1"/>
  <c r="C23" i="1"/>
  <c r="B23" i="1"/>
  <c r="A23" i="1"/>
  <c r="D22" i="1"/>
  <c r="C22" i="1"/>
  <c r="B22" i="1"/>
  <c r="A22" i="1"/>
  <c r="D21" i="1"/>
  <c r="D30" i="1" s="1"/>
  <c r="C21" i="1"/>
  <c r="C30" i="1" s="1"/>
  <c r="B21" i="1"/>
  <c r="A21" i="1"/>
  <c r="D20" i="1"/>
  <c r="C20" i="1"/>
  <c r="B20" i="1"/>
  <c r="A20" i="1"/>
  <c r="D19" i="1"/>
  <c r="C19" i="1"/>
  <c r="B19" i="1"/>
  <c r="A19" i="1"/>
  <c r="D18" i="1"/>
  <c r="D29" i="1" s="1"/>
  <c r="C18" i="1"/>
  <c r="C27" i="1" s="1"/>
  <c r="B18" i="1"/>
  <c r="A18" i="1"/>
  <c r="C11" i="1"/>
  <c r="J30" i="1"/>
  <c r="I30" i="1"/>
  <c r="D27" i="1" l="1"/>
  <c r="C29" i="1"/>
  <c r="J29" i="1"/>
  <c r="I29" i="1"/>
  <c r="I19" i="1" l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J18" i="1"/>
  <c r="I18" i="1"/>
  <c r="J26" i="1"/>
  <c r="I26" i="1"/>
  <c r="J14" i="2"/>
  <c r="I14" i="2"/>
  <c r="D14" i="2"/>
  <c r="C14" i="2"/>
  <c r="J12" i="1"/>
  <c r="I12" i="1"/>
</calcChain>
</file>

<file path=xl/sharedStrings.xml><?xml version="1.0" encoding="utf-8"?>
<sst xmlns="http://schemas.openxmlformats.org/spreadsheetml/2006/main" count="146" uniqueCount="46">
  <si>
    <t>High school student</t>
  </si>
  <si>
    <t>Undergraduate student</t>
  </si>
  <si>
    <t>Graduate student</t>
  </si>
  <si>
    <t>Postdoctoral fellow</t>
  </si>
  <si>
    <t>Early career</t>
  </si>
  <si>
    <t>Middle career</t>
  </si>
  <si>
    <t>Late career</t>
  </si>
  <si>
    <t>Retired/Emeritus</t>
  </si>
  <si>
    <t>Amateur astronomer</t>
  </si>
  <si>
    <t>Other (please specify)</t>
  </si>
  <si>
    <t>4-year college or university</t>
  </si>
  <si>
    <t>2-year college</t>
  </si>
  <si>
    <t>High school</t>
  </si>
  <si>
    <t>Planetarium or museum</t>
  </si>
  <si>
    <t>Industry or business</t>
  </si>
  <si>
    <t>Government lab or research facility</t>
  </si>
  <si>
    <t>Other government (e.g., agency or department)</t>
  </si>
  <si>
    <t>Private or other non-governmental research institute</t>
  </si>
  <si>
    <t>Self-employed</t>
  </si>
  <si>
    <t>Media company or organization</t>
  </si>
  <si>
    <t>Nonprofit (e.g., professional association, advocacy group)</t>
  </si>
  <si>
    <t>Category</t>
  </si>
  <si>
    <t>Percent</t>
  </si>
  <si>
    <t>Number</t>
  </si>
  <si>
    <t>2020 Virtual</t>
  </si>
  <si>
    <t>Conference</t>
  </si>
  <si>
    <t>2019 Summer</t>
  </si>
  <si>
    <t>Research university</t>
  </si>
  <si>
    <t>4-year teaching college or university</t>
  </si>
  <si>
    <t>Industry</t>
  </si>
  <si>
    <t>Other government (HQ, etc.)</t>
  </si>
  <si>
    <t>Research institute</t>
  </si>
  <si>
    <t>Press</t>
  </si>
  <si>
    <t>Postdoctoral Researcher</t>
  </si>
  <si>
    <t>High School Student</t>
  </si>
  <si>
    <t>Undergraduate Student</t>
  </si>
  <si>
    <t>Graduate Student</t>
  </si>
  <si>
    <t>Early Career</t>
  </si>
  <si>
    <t>Middle Career</t>
  </si>
  <si>
    <t>Late Career</t>
  </si>
  <si>
    <t>Other</t>
  </si>
  <si>
    <t>Student</t>
  </si>
  <si>
    <t>Percent Completion</t>
  </si>
  <si>
    <t>All</t>
  </si>
  <si>
    <t>Total Attendance</t>
  </si>
  <si>
    <t>Percent Completion Hist and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</si>
</sst>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E48"/>
      <name val="Calibri"/>
      <family val="2"/>
      <scheme val="minor"/>
    </font>
    <font>
      <sz val="12"/>
      <color rgb="FF333E48"/>
      <name val="Helvetica Neue"/>
      <family val="2"/>
    </font>
    <font>
      <sz val="13"/>
      <color rgb="FF333E4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Type'!$H$18</c:f>
              <c:strCache>
                <c:ptCount val="1"/>
                <c:pt idx="0">
                  <c:v>2020 Virtual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Type'!$A$18:$A$26</c:f>
              <c:strCache>
                <c:ptCount val="9"/>
                <c:pt idx="0">
                  <c:v>High school student</c:v>
                </c:pt>
                <c:pt idx="1">
                  <c:v>Undergraduate student</c:v>
                </c:pt>
                <c:pt idx="2">
                  <c:v>Graduate student</c:v>
                </c:pt>
                <c:pt idx="3">
                  <c:v>Postdoctoral fellow</c:v>
                </c:pt>
                <c:pt idx="4">
                  <c:v>Early career</c:v>
                </c:pt>
                <c:pt idx="5">
                  <c:v>Middle career</c:v>
                </c:pt>
                <c:pt idx="6">
                  <c:v>Late career</c:v>
                </c:pt>
                <c:pt idx="7">
                  <c:v>Retired/Emeritus</c:v>
                </c:pt>
                <c:pt idx="8">
                  <c:v>Other (please specify)</c:v>
                </c:pt>
              </c:strCache>
            </c:strRef>
          </c:cat>
          <c:val>
            <c:numRef>
              <c:f>'Job Type'!$I$18:$I$26</c:f>
              <c:numCache>
                <c:formatCode>0.00%</c:formatCode>
                <c:ptCount val="9"/>
                <c:pt idx="0">
                  <c:v>5.7999999999999996E-3</c:v>
                </c:pt>
                <c:pt idx="1">
                  <c:v>4.65E-2</c:v>
                </c:pt>
                <c:pt idx="2">
                  <c:v>0.15310000000000001</c:v>
                </c:pt>
                <c:pt idx="3">
                  <c:v>7.17E-2</c:v>
                </c:pt>
                <c:pt idx="4">
                  <c:v>6.9800000000000001E-2</c:v>
                </c:pt>
                <c:pt idx="5">
                  <c:v>0.27710000000000001</c:v>
                </c:pt>
                <c:pt idx="6">
                  <c:v>0.2016</c:v>
                </c:pt>
                <c:pt idx="7">
                  <c:v>8.72E-2</c:v>
                </c:pt>
                <c:pt idx="8">
                  <c:v>8.72E-2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5-F045-821A-DECFF73DB8BB}"/>
            </c:ext>
          </c:extLst>
        </c:ser>
        <c:ser>
          <c:idx val="1"/>
          <c:order val="1"/>
          <c:tx>
            <c:strRef>
              <c:f>'Job Type'!$B$2</c:f>
              <c:strCache>
                <c:ptCount val="1"/>
                <c:pt idx="0">
                  <c:v>2019 Summer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Type'!$A$18:$A$26</c:f>
              <c:strCache>
                <c:ptCount val="9"/>
                <c:pt idx="0">
                  <c:v>High school student</c:v>
                </c:pt>
                <c:pt idx="1">
                  <c:v>Undergraduate student</c:v>
                </c:pt>
                <c:pt idx="2">
                  <c:v>Graduate student</c:v>
                </c:pt>
                <c:pt idx="3">
                  <c:v>Postdoctoral fellow</c:v>
                </c:pt>
                <c:pt idx="4">
                  <c:v>Early career</c:v>
                </c:pt>
                <c:pt idx="5">
                  <c:v>Middle career</c:v>
                </c:pt>
                <c:pt idx="6">
                  <c:v>Late career</c:v>
                </c:pt>
                <c:pt idx="7">
                  <c:v>Retired/Emeritus</c:v>
                </c:pt>
                <c:pt idx="8">
                  <c:v>Other (please specify)</c:v>
                </c:pt>
              </c:strCache>
            </c:strRef>
          </c:cat>
          <c:val>
            <c:numRef>
              <c:f>'Job Type'!$C$18:$C$26</c:f>
              <c:numCache>
                <c:formatCode>0.00%</c:formatCode>
                <c:ptCount val="9"/>
                <c:pt idx="0">
                  <c:v>5.7999999999999996E-3</c:v>
                </c:pt>
                <c:pt idx="1">
                  <c:v>5.1999999999999998E-2</c:v>
                </c:pt>
                <c:pt idx="2">
                  <c:v>0.14449999999999999</c:v>
                </c:pt>
                <c:pt idx="3">
                  <c:v>6.9400000000000003E-2</c:v>
                </c:pt>
                <c:pt idx="4">
                  <c:v>7.51E-2</c:v>
                </c:pt>
                <c:pt idx="5">
                  <c:v>0.32950000000000002</c:v>
                </c:pt>
                <c:pt idx="6">
                  <c:v>0.20810000000000001</c:v>
                </c:pt>
                <c:pt idx="7">
                  <c:v>8.6699999999999999E-2</c:v>
                </c:pt>
                <c:pt idx="8">
                  <c:v>2.8899999999999999E-2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5-F045-821A-DECFF73DB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1119808"/>
        <c:axId val="1761076032"/>
      </c:barChart>
      <c:catAx>
        <c:axId val="176111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76032"/>
        <c:crosses val="autoZero"/>
        <c:auto val="1"/>
        <c:lblAlgn val="ctr"/>
        <c:lblOffset val="100"/>
        <c:noMultiLvlLbl val="0"/>
      </c:catAx>
      <c:valAx>
        <c:axId val="1761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11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1066800</xdr:colOff>
      <xdr:row>34</xdr:row>
      <xdr:rowOff>44450</xdr:rowOff>
    </xdr:from>
    <xdr:to>
      <xdr:col>21</xdr:col>
      <xdr:colOff>685800</xdr:colOff>
      <xdr:row>55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E9D87-58E2-1143-9A8E-B20C682CE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7188-98D0-EE44-8A5B-89E8E0E00D99}">
  <dimension ref="A1:R40"/>
  <sheetViews>
    <sheetView tabSelected="1" zoomScale="75" zoomScaleNormal="75" workbookViewId="0">
      <selection activeCell="C3" sqref="C3"/>
    </sheetView>
  </sheetViews>
  <sheetFormatPr baseColWidth="10" defaultRowHeight="16" x14ac:dyDescent="0.2"/>
  <cols>
    <col min="7" max="7" width="20.33203125" bestFit="1" customWidth="1"/>
    <col min="8" max="8" width="20.33203125" customWidth="1"/>
    <col min="14" max="14" width="22.1640625" bestFit="1" customWidth="1"/>
    <col min="15" max="15" width="22.1640625" customWidth="1"/>
  </cols>
  <sheetData>
    <row r="1" spans="1:18" ht="17" x14ac:dyDescent="0.2">
      <c r="A1" s="8" t="s">
        <v>21</v>
      </c>
      <c r="B1" s="8" t="s">
        <v>25</v>
      </c>
      <c r="C1" s="6" t="s">
        <v>22</v>
      </c>
      <c r="D1" s="4" t="s">
        <v>23</v>
      </c>
      <c r="G1" t="s">
        <v>21</v>
      </c>
      <c r="H1" t="s">
        <v>25</v>
      </c>
      <c r="I1" t="s">
        <v>22</v>
      </c>
      <c r="J1" t="s">
        <v>23</v>
      </c>
      <c r="N1" s="8"/>
      <c r="O1" s="8"/>
      <c r="P1" s="6"/>
      <c r="Q1" s="4"/>
    </row>
    <row r="2" spans="1:18" x14ac:dyDescent="0.2">
      <c r="A2" s="6" t="s">
        <v>0</v>
      </c>
      <c r="B2" s="6" t="s">
        <v>26</v>
      </c>
      <c r="C2" s="7">
        <v>5.7999999999999996E-3</v>
      </c>
      <c r="D2" s="6">
        <v>1</v>
      </c>
      <c r="G2" t="s">
        <v>0</v>
      </c>
      <c r="H2" t="s">
        <v>24</v>
      </c>
      <c r="I2" s="1">
        <v>5.7999999999999996E-3</v>
      </c>
      <c r="J2">
        <v>3</v>
      </c>
      <c r="N2" s="6"/>
      <c r="O2" s="6"/>
      <c r="P2" s="7"/>
      <c r="Q2" s="6"/>
      <c r="R2" s="1"/>
    </row>
    <row r="3" spans="1:18" x14ac:dyDescent="0.2">
      <c r="A3" s="6" t="s">
        <v>1</v>
      </c>
      <c r="B3" s="6" t="s">
        <v>26</v>
      </c>
      <c r="C3" s="7">
        <v>5.1999999999999998E-2</v>
      </c>
      <c r="D3" s="6">
        <v>9</v>
      </c>
      <c r="G3" t="s">
        <v>1</v>
      </c>
      <c r="H3" t="s">
        <v>24</v>
      </c>
      <c r="I3" s="1">
        <v>4.65E-2</v>
      </c>
      <c r="J3">
        <v>24</v>
      </c>
      <c r="N3" s="6"/>
      <c r="O3" s="6"/>
      <c r="P3" s="7"/>
      <c r="Q3" s="6"/>
      <c r="R3" s="1"/>
    </row>
    <row r="4" spans="1:18" x14ac:dyDescent="0.2">
      <c r="A4" s="6" t="s">
        <v>2</v>
      </c>
      <c r="B4" s="6" t="s">
        <v>26</v>
      </c>
      <c r="C4" s="7">
        <v>0.14449999999999999</v>
      </c>
      <c r="D4" s="6">
        <v>25</v>
      </c>
      <c r="G4" t="s">
        <v>2</v>
      </c>
      <c r="H4" t="s">
        <v>24</v>
      </c>
      <c r="I4" s="1">
        <v>0.15310000000000001</v>
      </c>
      <c r="J4">
        <v>79</v>
      </c>
      <c r="N4" s="6"/>
      <c r="O4" s="6"/>
      <c r="P4" s="7"/>
      <c r="Q4" s="6"/>
      <c r="R4" s="1"/>
    </row>
    <row r="5" spans="1:18" x14ac:dyDescent="0.2">
      <c r="A5" s="6" t="s">
        <v>3</v>
      </c>
      <c r="B5" s="6" t="s">
        <v>26</v>
      </c>
      <c r="C5" s="7">
        <v>6.9400000000000003E-2</v>
      </c>
      <c r="D5" s="6">
        <v>12</v>
      </c>
      <c r="G5" t="s">
        <v>3</v>
      </c>
      <c r="H5" t="s">
        <v>24</v>
      </c>
      <c r="I5" s="1">
        <v>7.17E-2</v>
      </c>
      <c r="J5">
        <v>37</v>
      </c>
      <c r="N5" s="6"/>
      <c r="O5" s="6"/>
      <c r="P5" s="7"/>
      <c r="Q5" s="6"/>
      <c r="R5" s="1"/>
    </row>
    <row r="6" spans="1:18" x14ac:dyDescent="0.2">
      <c r="A6" s="6" t="s">
        <v>4</v>
      </c>
      <c r="B6" s="6" t="s">
        <v>26</v>
      </c>
      <c r="C6" s="7">
        <v>7.51E-2</v>
      </c>
      <c r="D6" s="6">
        <v>13</v>
      </c>
      <c r="G6" t="s">
        <v>4</v>
      </c>
      <c r="H6" t="s">
        <v>24</v>
      </c>
      <c r="I6" s="1">
        <v>6.9800000000000001E-2</v>
      </c>
      <c r="J6">
        <v>36</v>
      </c>
      <c r="N6" s="6"/>
      <c r="O6" s="6"/>
      <c r="P6" s="7"/>
      <c r="Q6" s="6"/>
      <c r="R6" s="1"/>
    </row>
    <row r="7" spans="1:18" x14ac:dyDescent="0.2">
      <c r="A7" s="6" t="s">
        <v>5</v>
      </c>
      <c r="B7" s="6" t="s">
        <v>26</v>
      </c>
      <c r="C7" s="7">
        <v>0.32950000000000002</v>
      </c>
      <c r="D7" s="6">
        <v>57</v>
      </c>
      <c r="G7" t="s">
        <v>5</v>
      </c>
      <c r="H7" t="s">
        <v>24</v>
      </c>
      <c r="I7" s="1">
        <v>0.27710000000000001</v>
      </c>
      <c r="J7">
        <v>143</v>
      </c>
      <c r="N7" s="6"/>
      <c r="O7" s="6"/>
      <c r="P7" s="7"/>
      <c r="Q7" s="6"/>
      <c r="R7" s="1"/>
    </row>
    <row r="8" spans="1:18" x14ac:dyDescent="0.2">
      <c r="A8" s="6" t="s">
        <v>6</v>
      </c>
      <c r="B8" s="6" t="s">
        <v>26</v>
      </c>
      <c r="C8" s="7">
        <v>0.20810000000000001</v>
      </c>
      <c r="D8" s="6">
        <v>36</v>
      </c>
      <c r="G8" t="s">
        <v>6</v>
      </c>
      <c r="H8" t="s">
        <v>24</v>
      </c>
      <c r="I8" s="1">
        <v>0.2016</v>
      </c>
      <c r="J8">
        <v>104</v>
      </c>
      <c r="N8" s="6"/>
      <c r="O8" s="6"/>
      <c r="P8" s="7"/>
      <c r="Q8" s="6"/>
      <c r="R8" s="1"/>
    </row>
    <row r="9" spans="1:18" x14ac:dyDescent="0.2">
      <c r="A9" s="6" t="s">
        <v>7</v>
      </c>
      <c r="B9" s="6" t="s">
        <v>26</v>
      </c>
      <c r="C9" s="7">
        <v>8.6699999999999999E-2</v>
      </c>
      <c r="D9" s="6">
        <v>15</v>
      </c>
      <c r="G9" t="s">
        <v>7</v>
      </c>
      <c r="H9" t="s">
        <v>24</v>
      </c>
      <c r="I9" s="1">
        <v>8.72E-2</v>
      </c>
      <c r="J9">
        <v>45</v>
      </c>
      <c r="N9" s="6"/>
      <c r="O9" s="6"/>
      <c r="P9" s="7"/>
      <c r="Q9" s="6"/>
      <c r="R9" s="1"/>
    </row>
    <row r="10" spans="1:18" x14ac:dyDescent="0.2">
      <c r="A10" s="6" t="s">
        <v>9</v>
      </c>
      <c r="B10" s="6" t="s">
        <v>26</v>
      </c>
      <c r="C10" s="7">
        <v>2.8899999999999999E-2</v>
      </c>
      <c r="D10" s="6">
        <v>5</v>
      </c>
      <c r="G10" t="s">
        <v>8</v>
      </c>
      <c r="H10" t="s">
        <v>24</v>
      </c>
      <c r="I10" s="1">
        <v>5.04E-2</v>
      </c>
      <c r="J10">
        <v>26</v>
      </c>
      <c r="N10" s="6"/>
      <c r="O10" s="6"/>
      <c r="P10" s="7"/>
      <c r="Q10" s="6"/>
      <c r="R10" s="1"/>
    </row>
    <row r="11" spans="1:18" x14ac:dyDescent="0.2">
      <c r="C11" s="1">
        <f>SUM(C2:C10)</f>
        <v>1</v>
      </c>
      <c r="D11" s="5">
        <f>SUM(D2:D10)</f>
        <v>173</v>
      </c>
      <c r="G11" t="s">
        <v>9</v>
      </c>
      <c r="H11" t="s">
        <v>24</v>
      </c>
      <c r="I11" s="1">
        <v>3.6799999999999999E-2</v>
      </c>
      <c r="J11">
        <v>19</v>
      </c>
      <c r="P11" s="1"/>
      <c r="Q11" s="5"/>
    </row>
    <row r="12" spans="1:18" x14ac:dyDescent="0.2">
      <c r="A12" s="6"/>
      <c r="B12" s="6"/>
      <c r="C12" s="6"/>
      <c r="D12" s="6"/>
      <c r="I12" s="1">
        <f>SUM(I2:I11)</f>
        <v>1</v>
      </c>
      <c r="J12" s="5">
        <f>SUM(J2:J11)</f>
        <v>516</v>
      </c>
      <c r="N12" s="6"/>
      <c r="O12" s="6"/>
      <c r="P12" s="6"/>
      <c r="Q12" s="6"/>
    </row>
    <row r="13" spans="1:18" x14ac:dyDescent="0.2">
      <c r="J13" s="5"/>
    </row>
    <row r="17" spans="1:17" x14ac:dyDescent="0.2">
      <c r="A17" t="s">
        <v>21</v>
      </c>
      <c r="B17" t="s">
        <v>25</v>
      </c>
      <c r="C17" t="s">
        <v>22</v>
      </c>
      <c r="D17" t="s">
        <v>23</v>
      </c>
      <c r="G17" t="s">
        <v>21</v>
      </c>
      <c r="H17" t="s">
        <v>25</v>
      </c>
      <c r="I17" t="s">
        <v>22</v>
      </c>
      <c r="J17" t="s">
        <v>23</v>
      </c>
    </row>
    <row r="18" spans="1:17" x14ac:dyDescent="0.2">
      <c r="A18" s="1" t="str">
        <f t="shared" ref="A18:B18" si="0">A2</f>
        <v>High school student</v>
      </c>
      <c r="B18" s="1" t="str">
        <f t="shared" si="0"/>
        <v>2019 Summer</v>
      </c>
      <c r="C18" s="1">
        <f>C2</f>
        <v>5.7999999999999996E-3</v>
      </c>
      <c r="D18" s="5">
        <f>D2</f>
        <v>1</v>
      </c>
      <c r="G18" t="s">
        <v>34</v>
      </c>
      <c r="H18" t="s">
        <v>24</v>
      </c>
      <c r="I18" s="1">
        <f>I2</f>
        <v>5.7999999999999996E-3</v>
      </c>
      <c r="J18" s="5">
        <f>J2</f>
        <v>3</v>
      </c>
      <c r="N18" s="1"/>
      <c r="O18" s="1"/>
      <c r="P18" s="1"/>
      <c r="Q18" s="5"/>
    </row>
    <row r="19" spans="1:17" x14ac:dyDescent="0.2">
      <c r="A19" s="1" t="str">
        <f t="shared" ref="A19:D26" si="1">A3</f>
        <v>Undergraduate student</v>
      </c>
      <c r="B19" s="1" t="str">
        <f t="shared" si="1"/>
        <v>2019 Summer</v>
      </c>
      <c r="C19" s="1">
        <f t="shared" si="1"/>
        <v>5.1999999999999998E-2</v>
      </c>
      <c r="D19" s="5">
        <f t="shared" si="1"/>
        <v>9</v>
      </c>
      <c r="G19" t="s">
        <v>35</v>
      </c>
      <c r="H19" t="s">
        <v>24</v>
      </c>
      <c r="I19" s="1">
        <f t="shared" ref="I19:J19" si="2">I3</f>
        <v>4.65E-2</v>
      </c>
      <c r="J19" s="5">
        <f t="shared" si="2"/>
        <v>24</v>
      </c>
      <c r="N19" s="1"/>
      <c r="O19" s="1"/>
      <c r="P19" s="1"/>
      <c r="Q19" s="5"/>
    </row>
    <row r="20" spans="1:17" x14ac:dyDescent="0.2">
      <c r="A20" s="1" t="str">
        <f t="shared" ref="A20:C20" si="3">A4</f>
        <v>Graduate student</v>
      </c>
      <c r="B20" s="1" t="str">
        <f t="shared" si="3"/>
        <v>2019 Summer</v>
      </c>
      <c r="C20" s="1">
        <f t="shared" si="3"/>
        <v>0.14449999999999999</v>
      </c>
      <c r="D20" s="5">
        <f t="shared" si="1"/>
        <v>25</v>
      </c>
      <c r="G20" t="s">
        <v>36</v>
      </c>
      <c r="H20" t="s">
        <v>24</v>
      </c>
      <c r="I20" s="1">
        <f t="shared" ref="I20:J20" si="4">I4</f>
        <v>0.15310000000000001</v>
      </c>
      <c r="J20" s="5">
        <f t="shared" si="4"/>
        <v>79</v>
      </c>
      <c r="N20" s="1"/>
      <c r="O20" s="1"/>
      <c r="P20" s="1"/>
      <c r="Q20" s="5"/>
    </row>
    <row r="21" spans="1:17" x14ac:dyDescent="0.2">
      <c r="A21" s="1" t="str">
        <f t="shared" ref="A21:C21" si="5">A5</f>
        <v>Postdoctoral fellow</v>
      </c>
      <c r="B21" s="1" t="str">
        <f t="shared" si="5"/>
        <v>2019 Summer</v>
      </c>
      <c r="C21" s="1">
        <f t="shared" si="5"/>
        <v>6.9400000000000003E-2</v>
      </c>
      <c r="D21" s="5">
        <f t="shared" si="1"/>
        <v>12</v>
      </c>
      <c r="G21" t="s">
        <v>33</v>
      </c>
      <c r="H21" t="s">
        <v>24</v>
      </c>
      <c r="I21" s="1">
        <f t="shared" ref="I21:J21" si="6">I5</f>
        <v>7.17E-2</v>
      </c>
      <c r="J21" s="5">
        <f t="shared" si="6"/>
        <v>37</v>
      </c>
      <c r="N21" s="1"/>
      <c r="O21" s="1"/>
      <c r="P21" s="1"/>
      <c r="Q21" s="5"/>
    </row>
    <row r="22" spans="1:17" x14ac:dyDescent="0.2">
      <c r="A22" s="1" t="str">
        <f t="shared" ref="A22:C22" si="7">A6</f>
        <v>Early career</v>
      </c>
      <c r="B22" s="1" t="str">
        <f t="shared" si="7"/>
        <v>2019 Summer</v>
      </c>
      <c r="C22" s="1">
        <f t="shared" si="7"/>
        <v>7.51E-2</v>
      </c>
      <c r="D22" s="5">
        <f t="shared" si="1"/>
        <v>13</v>
      </c>
      <c r="G22" t="s">
        <v>37</v>
      </c>
      <c r="H22" t="s">
        <v>24</v>
      </c>
      <c r="I22" s="1">
        <f t="shared" ref="I22:J22" si="8">I6</f>
        <v>6.9800000000000001E-2</v>
      </c>
      <c r="J22" s="5">
        <f t="shared" si="8"/>
        <v>36</v>
      </c>
      <c r="N22" s="1"/>
      <c r="O22" s="1"/>
      <c r="P22" s="1"/>
      <c r="Q22" s="5"/>
    </row>
    <row r="23" spans="1:17" x14ac:dyDescent="0.2">
      <c r="A23" s="1" t="str">
        <f t="shared" ref="A23:C23" si="9">A7</f>
        <v>Middle career</v>
      </c>
      <c r="B23" s="1" t="str">
        <f t="shared" si="9"/>
        <v>2019 Summer</v>
      </c>
      <c r="C23" s="1">
        <f t="shared" si="9"/>
        <v>0.32950000000000002</v>
      </c>
      <c r="D23" s="5">
        <f t="shared" si="1"/>
        <v>57</v>
      </c>
      <c r="G23" t="s">
        <v>38</v>
      </c>
      <c r="H23" t="s">
        <v>24</v>
      </c>
      <c r="I23" s="1">
        <f t="shared" ref="I23:J23" si="10">I7</f>
        <v>0.27710000000000001</v>
      </c>
      <c r="J23" s="5">
        <f t="shared" si="10"/>
        <v>143</v>
      </c>
      <c r="N23" s="1"/>
      <c r="O23" s="1"/>
      <c r="P23" s="1"/>
      <c r="Q23" s="5"/>
    </row>
    <row r="24" spans="1:17" x14ac:dyDescent="0.2">
      <c r="A24" s="1" t="str">
        <f t="shared" ref="A24:C24" si="11">A8</f>
        <v>Late career</v>
      </c>
      <c r="B24" s="1" t="str">
        <f t="shared" si="11"/>
        <v>2019 Summer</v>
      </c>
      <c r="C24" s="1">
        <f t="shared" si="11"/>
        <v>0.20810000000000001</v>
      </c>
      <c r="D24" s="5">
        <f t="shared" si="1"/>
        <v>36</v>
      </c>
      <c r="G24" t="s">
        <v>39</v>
      </c>
      <c r="H24" t="s">
        <v>24</v>
      </c>
      <c r="I24" s="1">
        <f t="shared" ref="I24:J24" si="12">I8</f>
        <v>0.2016</v>
      </c>
      <c r="J24" s="5">
        <f t="shared" si="12"/>
        <v>104</v>
      </c>
      <c r="N24" s="1"/>
      <c r="O24" s="1"/>
      <c r="P24" s="1"/>
      <c r="Q24" s="5"/>
    </row>
    <row r="25" spans="1:17" x14ac:dyDescent="0.2">
      <c r="A25" s="1" t="str">
        <f t="shared" ref="A25:C25" si="13">A9</f>
        <v>Retired/Emeritus</v>
      </c>
      <c r="B25" s="1" t="str">
        <f t="shared" si="13"/>
        <v>2019 Summer</v>
      </c>
      <c r="C25" s="1">
        <f t="shared" si="13"/>
        <v>8.6699999999999999E-2</v>
      </c>
      <c r="D25" s="5">
        <f t="shared" si="1"/>
        <v>15</v>
      </c>
      <c r="G25" t="s">
        <v>7</v>
      </c>
      <c r="H25" t="s">
        <v>24</v>
      </c>
      <c r="I25" s="1">
        <f t="shared" ref="I25:J25" si="14">I9</f>
        <v>8.72E-2</v>
      </c>
      <c r="J25" s="5">
        <f t="shared" si="14"/>
        <v>45</v>
      </c>
      <c r="N25" s="1"/>
      <c r="O25" s="1"/>
      <c r="P25" s="1"/>
      <c r="Q25" s="5"/>
    </row>
    <row r="26" spans="1:17" x14ac:dyDescent="0.2">
      <c r="A26" s="1" t="str">
        <f t="shared" ref="A26:C26" si="15">A10</f>
        <v>Other (please specify)</v>
      </c>
      <c r="B26" s="1" t="str">
        <f t="shared" si="15"/>
        <v>2019 Summer</v>
      </c>
      <c r="C26" s="1">
        <f t="shared" si="15"/>
        <v>2.8899999999999999E-2</v>
      </c>
      <c r="D26" s="5">
        <f t="shared" si="1"/>
        <v>5</v>
      </c>
      <c r="G26" t="s">
        <v>40</v>
      </c>
      <c r="H26" t="s">
        <v>24</v>
      </c>
      <c r="I26" s="1">
        <f>SUM(I10:I11)</f>
        <v>8.72E-2</v>
      </c>
      <c r="J26" s="5">
        <f>SUM(J10:J11)</f>
        <v>45</v>
      </c>
      <c r="N26" s="1"/>
      <c r="O26" s="1"/>
      <c r="P26" s="1"/>
      <c r="Q26" s="5"/>
    </row>
    <row r="27" spans="1:17" x14ac:dyDescent="0.2">
      <c r="C27" s="1">
        <f>SUM(C18:C26)</f>
        <v>1</v>
      </c>
      <c r="D27" s="5">
        <f>SUM(D18:D26)</f>
        <v>173</v>
      </c>
      <c r="I27" s="1"/>
      <c r="P27" s="1"/>
      <c r="Q27" s="5"/>
    </row>
    <row r="29" spans="1:17" x14ac:dyDescent="0.2">
      <c r="A29" t="s">
        <v>41</v>
      </c>
      <c r="B29" s="5" t="s">
        <v>26</v>
      </c>
      <c r="C29" s="1">
        <f>SUM(C18:C20)</f>
        <v>0.20229999999999998</v>
      </c>
      <c r="D29" s="5">
        <f>SUM(D18:D20)</f>
        <v>35</v>
      </c>
      <c r="G29" t="s">
        <v>41</v>
      </c>
      <c r="H29" t="s">
        <v>24</v>
      </c>
      <c r="I29" s="1">
        <f>SUM(I18:I20)</f>
        <v>0.20540000000000003</v>
      </c>
      <c r="J29" s="5">
        <f>SUM(J18:J20)</f>
        <v>106</v>
      </c>
      <c r="O29" s="5"/>
      <c r="P29" s="1"/>
      <c r="Q29" s="5"/>
    </row>
    <row r="30" spans="1:17" x14ac:dyDescent="0.2">
      <c r="A30" t="s">
        <v>3</v>
      </c>
      <c r="B30" t="s">
        <v>26</v>
      </c>
      <c r="C30" s="1">
        <f>C21</f>
        <v>6.9400000000000003E-2</v>
      </c>
      <c r="D30" s="1">
        <f>D21</f>
        <v>12</v>
      </c>
      <c r="G30" t="s">
        <v>33</v>
      </c>
      <c r="H30" t="s">
        <v>24</v>
      </c>
      <c r="I30" s="1">
        <f>I21</f>
        <v>7.17E-2</v>
      </c>
      <c r="J30" s="1">
        <f>J21</f>
        <v>37</v>
      </c>
      <c r="P30" s="1"/>
      <c r="Q30" s="1"/>
    </row>
    <row r="37" spans="1:10" x14ac:dyDescent="0.2">
      <c r="C37" t="s">
        <v>42</v>
      </c>
      <c r="D37" t="s">
        <v>44</v>
      </c>
      <c r="I37" t="s">
        <v>42</v>
      </c>
      <c r="J37" t="s">
        <v>44</v>
      </c>
    </row>
    <row r="38" spans="1:10" x14ac:dyDescent="0.2">
      <c r="A38" t="s">
        <v>43</v>
      </c>
      <c r="B38" t="s">
        <v>26</v>
      </c>
      <c r="C38" s="1">
        <f>D11/D38</f>
        <v>0.2297476759628154</v>
      </c>
      <c r="D38">
        <v>753</v>
      </c>
      <c r="G38" t="s">
        <v>43</v>
      </c>
      <c r="H38" t="s">
        <v>24</v>
      </c>
      <c r="I38" s="1">
        <f>J12/J38</f>
        <v>0.36883488205861331</v>
      </c>
      <c r="J38">
        <v>1399</v>
      </c>
    </row>
    <row r="39" spans="1:10" x14ac:dyDescent="0.2">
      <c r="C39" t="s">
        <v>45</v>
      </c>
      <c r="I39" t="s">
        <v>45</v>
      </c>
    </row>
    <row r="40" spans="1:10" x14ac:dyDescent="0.2">
      <c r="C40" s="1">
        <f>SUM($D$11,$J$12)/SUM($D$38,$J$38)</f>
        <v>0.32016728624535318</v>
      </c>
      <c r="I40" s="1">
        <f>SUM($D$11,$J$12)/SUM($D$38,$J$38)</f>
        <v>0.32016728624535318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FF87-0EA2-A143-9E21-3DAE8314A7FF}">
  <dimension ref="A1:S28"/>
  <sheetViews>
    <sheetView workbookViewId="0">
      <selection activeCell="A25" sqref="A25"/>
    </sheetView>
  </sheetViews>
  <sheetFormatPr baseColWidth="10" defaultRowHeight="16" x14ac:dyDescent="0.2"/>
  <cols>
    <col min="1" max="1" width="49.1640625" customWidth="1"/>
    <col min="2" max="2" width="16.5" customWidth="1"/>
    <col min="7" max="7" width="31.1640625" bestFit="1" customWidth="1"/>
    <col min="8" max="8" width="14.6640625" customWidth="1"/>
  </cols>
  <sheetData>
    <row r="1" spans="1:19" s="4" customFormat="1" x14ac:dyDescent="0.2">
      <c r="A1" s="3" t="s">
        <v>21</v>
      </c>
      <c r="B1" s="3" t="s">
        <v>25</v>
      </c>
      <c r="C1" s="3" t="s">
        <v>22</v>
      </c>
      <c r="D1" s="4" t="s">
        <v>23</v>
      </c>
      <c r="G1" s="3" t="s">
        <v>21</v>
      </c>
      <c r="H1" s="3" t="s">
        <v>25</v>
      </c>
      <c r="I1" s="3" t="s">
        <v>22</v>
      </c>
      <c r="J1" s="4" t="s">
        <v>23</v>
      </c>
    </row>
    <row r="2" spans="1:19" x14ac:dyDescent="0.2">
      <c r="A2" t="s">
        <v>10</v>
      </c>
      <c r="B2" t="s">
        <v>24</v>
      </c>
      <c r="C2" s="1">
        <v>0.47749999999999998</v>
      </c>
      <c r="D2">
        <v>244</v>
      </c>
      <c r="G2" t="s">
        <v>27</v>
      </c>
      <c r="H2" t="s">
        <v>26</v>
      </c>
      <c r="I2" s="1">
        <v>0.4269</v>
      </c>
      <c r="J2">
        <v>73</v>
      </c>
    </row>
    <row r="3" spans="1:19" x14ac:dyDescent="0.2">
      <c r="A3" t="s">
        <v>11</v>
      </c>
      <c r="B3" t="s">
        <v>24</v>
      </c>
      <c r="C3" s="1">
        <v>3.5200000000000002E-2</v>
      </c>
      <c r="D3">
        <v>18</v>
      </c>
      <c r="G3" t="s">
        <v>28</v>
      </c>
      <c r="H3" t="s">
        <v>26</v>
      </c>
      <c r="I3" s="1">
        <v>0.12280000000000001</v>
      </c>
      <c r="J3">
        <v>21</v>
      </c>
    </row>
    <row r="4" spans="1:19" x14ac:dyDescent="0.2">
      <c r="A4" t="s">
        <v>12</v>
      </c>
      <c r="B4" t="s">
        <v>24</v>
      </c>
      <c r="C4" s="1">
        <v>7.7999999999999996E-3</v>
      </c>
      <c r="D4">
        <v>4</v>
      </c>
      <c r="G4" t="s">
        <v>11</v>
      </c>
      <c r="H4" t="s">
        <v>26</v>
      </c>
      <c r="I4" s="1">
        <v>1.17E-2</v>
      </c>
      <c r="J4">
        <v>2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t="s">
        <v>13</v>
      </c>
      <c r="B5" t="s">
        <v>24</v>
      </c>
      <c r="C5" s="1">
        <v>1.17E-2</v>
      </c>
      <c r="D5">
        <v>6</v>
      </c>
      <c r="G5" t="s">
        <v>12</v>
      </c>
      <c r="H5" t="s">
        <v>26</v>
      </c>
      <c r="I5" s="1">
        <v>5.7999999999999996E-3</v>
      </c>
      <c r="J5">
        <v>1</v>
      </c>
    </row>
    <row r="6" spans="1:19" x14ac:dyDescent="0.2">
      <c r="A6" t="s">
        <v>14</v>
      </c>
      <c r="B6" t="s">
        <v>24</v>
      </c>
      <c r="C6" s="1">
        <v>3.3300000000000003E-2</v>
      </c>
      <c r="D6">
        <v>17</v>
      </c>
      <c r="G6" t="s">
        <v>13</v>
      </c>
      <c r="H6" t="s">
        <v>26</v>
      </c>
      <c r="I6" s="1">
        <v>2.3400000000000001E-2</v>
      </c>
      <c r="J6">
        <v>4</v>
      </c>
    </row>
    <row r="7" spans="1:19" x14ac:dyDescent="0.2">
      <c r="A7" t="s">
        <v>15</v>
      </c>
      <c r="B7" t="s">
        <v>24</v>
      </c>
      <c r="C7" s="1">
        <v>0.16439999999999999</v>
      </c>
      <c r="D7">
        <v>84</v>
      </c>
      <c r="G7" t="s">
        <v>29</v>
      </c>
      <c r="H7" t="s">
        <v>26</v>
      </c>
      <c r="I7" s="1">
        <v>1.7500000000000002E-2</v>
      </c>
      <c r="J7">
        <v>3</v>
      </c>
    </row>
    <row r="8" spans="1:19" x14ac:dyDescent="0.2">
      <c r="A8" t="s">
        <v>16</v>
      </c>
      <c r="B8" t="s">
        <v>24</v>
      </c>
      <c r="C8" s="1">
        <v>2.7400000000000001E-2</v>
      </c>
      <c r="D8">
        <v>14</v>
      </c>
      <c r="G8" t="s">
        <v>15</v>
      </c>
      <c r="H8" t="s">
        <v>26</v>
      </c>
      <c r="I8" s="1">
        <v>0.15790000000000001</v>
      </c>
      <c r="J8">
        <v>27</v>
      </c>
    </row>
    <row r="9" spans="1:19" x14ac:dyDescent="0.2">
      <c r="A9" t="s">
        <v>17</v>
      </c>
      <c r="B9" t="s">
        <v>24</v>
      </c>
      <c r="C9" s="1">
        <v>7.0499999999999993E-2</v>
      </c>
      <c r="D9">
        <v>36</v>
      </c>
      <c r="G9" t="s">
        <v>30</v>
      </c>
      <c r="H9" t="s">
        <v>26</v>
      </c>
      <c r="I9" s="1">
        <v>2.92E-2</v>
      </c>
      <c r="J9">
        <v>5</v>
      </c>
    </row>
    <row r="10" spans="1:19" x14ac:dyDescent="0.2">
      <c r="A10" t="s">
        <v>18</v>
      </c>
      <c r="B10" t="s">
        <v>24</v>
      </c>
      <c r="C10" s="1">
        <v>2.9399999999999999E-2</v>
      </c>
      <c r="D10">
        <v>15</v>
      </c>
      <c r="G10" t="s">
        <v>31</v>
      </c>
      <c r="H10" t="s">
        <v>26</v>
      </c>
      <c r="I10" s="1">
        <v>0.1404</v>
      </c>
      <c r="J10">
        <v>24</v>
      </c>
    </row>
    <row r="11" spans="1:19" x14ac:dyDescent="0.2">
      <c r="A11" t="s">
        <v>19</v>
      </c>
      <c r="B11" t="s">
        <v>24</v>
      </c>
      <c r="C11" s="1">
        <v>1.37E-2</v>
      </c>
      <c r="D11">
        <v>7</v>
      </c>
      <c r="G11" t="s">
        <v>18</v>
      </c>
      <c r="H11" t="s">
        <v>26</v>
      </c>
      <c r="I11" s="1">
        <v>2.3400000000000001E-2</v>
      </c>
      <c r="J11">
        <v>4</v>
      </c>
    </row>
    <row r="12" spans="1:19" x14ac:dyDescent="0.2">
      <c r="A12" t="s">
        <v>20</v>
      </c>
      <c r="B12" t="s">
        <v>24</v>
      </c>
      <c r="C12" s="1">
        <v>5.28E-2</v>
      </c>
      <c r="D12">
        <v>27</v>
      </c>
      <c r="G12" t="s">
        <v>32</v>
      </c>
      <c r="H12" t="s">
        <v>26</v>
      </c>
      <c r="I12" s="1">
        <v>5.7999999999999996E-3</v>
      </c>
      <c r="J12">
        <v>1</v>
      </c>
    </row>
    <row r="13" spans="1:19" x14ac:dyDescent="0.2">
      <c r="A13" t="s">
        <v>9</v>
      </c>
      <c r="B13" t="s">
        <v>24</v>
      </c>
      <c r="C13" s="1">
        <v>7.6300000000000007E-2</v>
      </c>
      <c r="D13">
        <v>39</v>
      </c>
      <c r="G13" t="s">
        <v>9</v>
      </c>
      <c r="H13" t="s">
        <v>26</v>
      </c>
      <c r="I13" s="1">
        <v>3.5099999999999999E-2</v>
      </c>
      <c r="J13">
        <v>6</v>
      </c>
    </row>
    <row r="14" spans="1:19" x14ac:dyDescent="0.2">
      <c r="C14" s="1">
        <f>SUM(C2:C13)</f>
        <v>1</v>
      </c>
      <c r="D14" s="5">
        <f>SUM(D2:D13)</f>
        <v>511</v>
      </c>
      <c r="I14" s="1">
        <f>SUM(I2:I13)</f>
        <v>0.99990000000000001</v>
      </c>
      <c r="J14" s="5">
        <f>SUM(J2:J13)</f>
        <v>171</v>
      </c>
    </row>
    <row r="28" spans="7:8" x14ac:dyDescent="0.2">
      <c r="G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Skiles, Matthew</dc:creator>
  <cp:lastModifiedBy>Skiles, Matthew</cp:lastModifiedBy>
  <dcterms:created xsi:type="dcterms:W3CDTF">2020-08-30T16:36:10Z</dcterms:created>
  <dcterms:modified xsi:type="dcterms:W3CDTF">2020-09-24T18:59:14Z</dcterms:modified>
</cp:coreProperties>
</file>