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Fiap\Graduacao_2019\Fundamentals\2sem\Aula12\"/>
    </mc:Choice>
  </mc:AlternateContent>
  <bookViews>
    <workbookView xWindow="0" yWindow="0" windowWidth="28800" windowHeight="12330" activeTab="3"/>
  </bookViews>
  <sheets>
    <sheet name="exemplo_teste_aderencia" sheetId="1" r:id="rId1"/>
    <sheet name="exemplo_teste_homogeneidade" sheetId="2" r:id="rId2"/>
    <sheet name="exemplo_teste_independencia" sheetId="3" r:id="rId3"/>
    <sheet name="problema_cervej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9" i="4" s="1"/>
  <c r="E15" i="4"/>
  <c r="D15" i="4"/>
  <c r="C15" i="4"/>
  <c r="B15" i="4"/>
  <c r="D14" i="4"/>
  <c r="C14" i="4"/>
  <c r="B14" i="4"/>
  <c r="D10" i="4"/>
  <c r="C10" i="4"/>
  <c r="B10" i="4"/>
  <c r="C9" i="4"/>
  <c r="D9" i="4"/>
  <c r="B9" i="4"/>
  <c r="B24" i="3"/>
  <c r="B25" i="3" s="1"/>
  <c r="D21" i="3"/>
  <c r="C18" i="3"/>
  <c r="C19" i="3"/>
  <c r="C20" i="3"/>
  <c r="C21" i="3"/>
  <c r="B19" i="3"/>
  <c r="B20" i="3"/>
  <c r="B21" i="3"/>
  <c r="B18" i="3"/>
  <c r="C12" i="3"/>
  <c r="C13" i="3"/>
  <c r="C14" i="3"/>
  <c r="B12" i="3"/>
  <c r="B13" i="3"/>
  <c r="B14" i="3"/>
  <c r="B11" i="3"/>
  <c r="C11" i="3"/>
  <c r="B19" i="2"/>
  <c r="B18" i="2"/>
  <c r="G15" i="2"/>
  <c r="C15" i="2"/>
  <c r="D15" i="2"/>
  <c r="E15" i="2"/>
  <c r="F15" i="2"/>
  <c r="B15" i="2"/>
  <c r="C14" i="2"/>
  <c r="D14" i="2"/>
  <c r="E14" i="2"/>
  <c r="F14" i="2"/>
  <c r="B14" i="2"/>
  <c r="C10" i="2"/>
  <c r="D10" i="2"/>
  <c r="E10" i="2"/>
  <c r="F10" i="2"/>
  <c r="B10" i="2"/>
  <c r="C9" i="2"/>
  <c r="D9" i="2"/>
  <c r="E9" i="2"/>
  <c r="F9" i="2"/>
  <c r="B9" i="2"/>
  <c r="B11" i="1"/>
  <c r="B10" i="1"/>
  <c r="I6" i="1"/>
  <c r="C6" i="1"/>
  <c r="D6" i="1"/>
  <c r="E6" i="1"/>
  <c r="F6" i="1"/>
  <c r="G6" i="1"/>
  <c r="H6" i="1"/>
  <c r="B6" i="1"/>
  <c r="C3" i="1"/>
  <c r="D3" i="1"/>
  <c r="E3" i="1"/>
  <c r="F3" i="1"/>
  <c r="G3" i="1"/>
  <c r="H3" i="1"/>
  <c r="B3" i="1"/>
  <c r="I4" i="1"/>
</calcChain>
</file>

<file path=xl/sharedStrings.xml><?xml version="1.0" encoding="utf-8"?>
<sst xmlns="http://schemas.openxmlformats.org/spreadsheetml/2006/main" count="89" uniqueCount="43">
  <si>
    <t>Dia da semana</t>
  </si>
  <si>
    <t>Dom.</t>
  </si>
  <si>
    <t>Seg.</t>
  </si>
  <si>
    <t>Ter.</t>
  </si>
  <si>
    <t>Qua.</t>
  </si>
  <si>
    <t>Qui.</t>
  </si>
  <si>
    <t>Sex.</t>
  </si>
  <si>
    <t>Sáb.</t>
  </si>
  <si>
    <t>Percentual esperado</t>
  </si>
  <si>
    <t>Frequência esperada</t>
  </si>
  <si>
    <t>Frequência observada</t>
  </si>
  <si>
    <t>Total</t>
  </si>
  <si>
    <t>qui-quadrado</t>
  </si>
  <si>
    <t>graus de liberdade</t>
  </si>
  <si>
    <t>qui-quadrado critico</t>
  </si>
  <si>
    <t>0 valor de 52,5 maior que o valor critico 12,59</t>
  </si>
  <si>
    <t>rejeita H0</t>
  </si>
  <si>
    <t>Turmas</t>
  </si>
  <si>
    <t>A</t>
  </si>
  <si>
    <t>B</t>
  </si>
  <si>
    <t>C</t>
  </si>
  <si>
    <t>D</t>
  </si>
  <si>
    <t>E</t>
  </si>
  <si>
    <t>Total.</t>
  </si>
  <si>
    <t>Big Data</t>
  </si>
  <si>
    <t>Data Science</t>
  </si>
  <si>
    <t>frequencias esperadas</t>
  </si>
  <si>
    <t>Estatistica Qui-Quadrado</t>
  </si>
  <si>
    <t>Graus de liberdade</t>
  </si>
  <si>
    <t>0 valor de 9,09 menor que o valor critico 9,49</t>
  </si>
  <si>
    <t>não rejeita H0</t>
  </si>
  <si>
    <t>Renda</t>
  </si>
  <si>
    <t>&lt; 106 reclamações</t>
  </si>
  <si>
    <t>&gt;= 106 reclamações</t>
  </si>
  <si>
    <t>D+E</t>
  </si>
  <si>
    <t>0 valor de 1,54 menor que o valor critico 7,81</t>
  </si>
  <si>
    <t>Gênero</t>
  </si>
  <si>
    <t>Light</t>
  </si>
  <si>
    <t>Comum</t>
  </si>
  <si>
    <t>Escura</t>
  </si>
  <si>
    <t>Masculino</t>
  </si>
  <si>
    <t>Feminino</t>
  </si>
  <si>
    <t>0 valor de 6,12 maior que o valor critico 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</si>
</sst>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FFFFFF"/>
      <name val="Arial"/>
    </font>
    <font>
      <sz val="12"/>
      <color rgb="FF000000"/>
      <name val="Arial"/>
    </font>
    <font>
      <sz val="16"/>
      <color rgb="FF000000"/>
      <name val="Arial"/>
    </font>
    <font>
      <b/>
      <sz val="14"/>
      <color rgb="FFFFFFFF"/>
      <name val="Arial"/>
    </font>
    <font>
      <b/>
      <i/>
      <sz val="14"/>
      <color rgb="FFFFFFFF"/>
      <name val="Arial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4A7EBB"/>
      </left>
      <right/>
      <top style="thin">
        <color rgb="FF4A7EBB"/>
      </top>
      <bottom style="thick">
        <color rgb="FFFFFFFF"/>
      </bottom>
      <diagonal/>
    </border>
    <border>
      <left/>
      <right/>
      <top style="thin">
        <color rgb="FF4A7EBB"/>
      </top>
      <bottom style="thick">
        <color rgb="FFFFFFFF"/>
      </bottom>
      <diagonal/>
    </border>
    <border>
      <left/>
      <right style="thin">
        <color rgb="FF4A7EBB"/>
      </right>
      <top style="thin">
        <color rgb="FF4A7EBB"/>
      </top>
      <bottom style="thick">
        <color rgb="FFFFFFFF"/>
      </bottom>
      <diagonal/>
    </border>
    <border>
      <left style="thin">
        <color rgb="FF4A7EBB"/>
      </left>
      <right style="thin">
        <color rgb="FF4A7EBB"/>
      </right>
      <top style="thick">
        <color rgb="FFFFFFFF"/>
      </top>
      <bottom style="thin">
        <color rgb="FF4A7EBB"/>
      </bottom>
      <diagonal/>
    </border>
    <border>
      <left style="thin">
        <color rgb="FF4A7EBB"/>
      </left>
      <right style="thin">
        <color rgb="FF4A7EBB"/>
      </right>
      <top style="thin">
        <color rgb="FF4A7EBB"/>
      </top>
      <bottom style="thin">
        <color rgb="FF4A7EB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9" fontId="4" fillId="0" borderId="2" xfId="0" applyNumberFormat="1" applyFont="1" applyBorder="1" applyAlignment="1">
      <alignment horizontal="center" vertical="center" wrapText="1" readingOrder="1"/>
    </xf>
    <xf numFmtId="9" fontId="4" fillId="0" borderId="3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2" fontId="4" fillId="0" borderId="0" xfId="0" applyNumberFormat="1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0" fontId="7" fillId="5" borderId="10" xfId="0" applyFont="1" applyFill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8" sqref="I8:I9"/>
    </sheetView>
  </sheetViews>
  <sheetFormatPr defaultRowHeight="15" x14ac:dyDescent="0.25"/>
  <cols>
    <col min="1" max="1" width="29.85546875" customWidth="1"/>
    <col min="2" max="2" width="14.85546875" bestFit="1" customWidth="1"/>
    <col min="9" max="9" width="14.85546875" bestFit="1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0" t="s">
        <v>11</v>
      </c>
    </row>
    <row r="2" spans="1:9" ht="20.25" x14ac:dyDescent="0.25">
      <c r="A2" s="4" t="s">
        <v>8</v>
      </c>
      <c r="B2" s="5">
        <v>0.25</v>
      </c>
      <c r="C2" s="5">
        <v>0.05</v>
      </c>
      <c r="D2" s="5">
        <v>0.1</v>
      </c>
      <c r="E2" s="5">
        <v>0.1</v>
      </c>
      <c r="F2" s="5">
        <v>0.1</v>
      </c>
      <c r="G2" s="5">
        <v>0.15</v>
      </c>
      <c r="H2" s="6">
        <v>0.25</v>
      </c>
    </row>
    <row r="3" spans="1:9" ht="23.25" x14ac:dyDescent="0.25">
      <c r="A3" s="4" t="s">
        <v>9</v>
      </c>
      <c r="B3" s="7">
        <f>B2*$I$4</f>
        <v>135.75</v>
      </c>
      <c r="C3" s="7">
        <f t="shared" ref="C3:H3" si="0">C2*$I$4</f>
        <v>27.150000000000002</v>
      </c>
      <c r="D3" s="7">
        <f t="shared" si="0"/>
        <v>54.300000000000004</v>
      </c>
      <c r="E3" s="7">
        <f t="shared" si="0"/>
        <v>54.300000000000004</v>
      </c>
      <c r="F3" s="7">
        <f t="shared" si="0"/>
        <v>54.300000000000004</v>
      </c>
      <c r="G3" s="7">
        <f t="shared" si="0"/>
        <v>81.45</v>
      </c>
      <c r="H3" s="7">
        <f t="shared" si="0"/>
        <v>135.75</v>
      </c>
      <c r="I3" s="9"/>
    </row>
    <row r="4" spans="1:9" ht="20.25" x14ac:dyDescent="0.25">
      <c r="A4" s="4" t="s">
        <v>10</v>
      </c>
      <c r="B4" s="8">
        <v>180</v>
      </c>
      <c r="C4" s="8">
        <v>20</v>
      </c>
      <c r="D4" s="8">
        <v>30</v>
      </c>
      <c r="E4" s="8">
        <v>35</v>
      </c>
      <c r="F4" s="8">
        <v>28</v>
      </c>
      <c r="G4" s="8">
        <v>100</v>
      </c>
      <c r="H4" s="9">
        <v>150</v>
      </c>
      <c r="I4" s="9">
        <f>SUM(B4:H4)</f>
        <v>543</v>
      </c>
    </row>
    <row r="6" spans="1:9" ht="20.25" x14ac:dyDescent="0.25">
      <c r="A6" s="4" t="s">
        <v>12</v>
      </c>
      <c r="B6" s="8">
        <f>(B4-B3)^2/B3</f>
        <v>14.424033149171271</v>
      </c>
      <c r="C6" s="8">
        <f t="shared" ref="C6:H6" si="1">(C4-C3)^2/C3</f>
        <v>1.8829650092081041</v>
      </c>
      <c r="D6" s="8">
        <f t="shared" si="1"/>
        <v>10.87458563535912</v>
      </c>
      <c r="E6" s="8">
        <f t="shared" si="1"/>
        <v>6.8598526703499108</v>
      </c>
      <c r="F6" s="8">
        <f t="shared" si="1"/>
        <v>12.738305709023944</v>
      </c>
      <c r="G6" s="8">
        <f t="shared" si="1"/>
        <v>4.2247084100675245</v>
      </c>
      <c r="H6" s="8">
        <f t="shared" si="1"/>
        <v>1.4958563535911602</v>
      </c>
      <c r="I6" s="8">
        <f>SUM(B6:H6)</f>
        <v>52.500306936771032</v>
      </c>
    </row>
    <row r="8" spans="1:9" x14ac:dyDescent="0.25">
      <c r="I8" t="s">
        <v>15</v>
      </c>
    </row>
    <row r="9" spans="1:9" x14ac:dyDescent="0.25">
      <c r="I9" t="s">
        <v>16</v>
      </c>
    </row>
    <row r="10" spans="1:9" ht="20.25" x14ac:dyDescent="0.25">
      <c r="A10" s="4" t="s">
        <v>13</v>
      </c>
      <c r="B10" s="8">
        <f>7-1</f>
        <v>6</v>
      </c>
    </row>
    <row r="11" spans="1:9" ht="20.25" x14ac:dyDescent="0.25">
      <c r="A11" s="4" t="s">
        <v>14</v>
      </c>
      <c r="B11" s="8">
        <f>_xlfn.CHISQ.INV(0.95,B10)</f>
        <v>12.591587243743977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4" sqref="A14:D15"/>
    </sheetView>
  </sheetViews>
  <sheetFormatPr defaultRowHeight="15" x14ac:dyDescent="0.25"/>
  <cols>
    <col min="1" max="1" width="25.28515625" customWidth="1"/>
    <col min="7" max="7" width="16.42578125" customWidth="1"/>
  </cols>
  <sheetData>
    <row r="1" spans="1:7" ht="15.75" x14ac:dyDescent="0.2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23</v>
      </c>
    </row>
    <row r="2" spans="1:7" ht="20.25" x14ac:dyDescent="0.25">
      <c r="A2" s="4" t="s">
        <v>24</v>
      </c>
      <c r="B2" s="8">
        <v>15</v>
      </c>
      <c r="C2" s="8">
        <v>20</v>
      </c>
      <c r="D2" s="8">
        <v>30</v>
      </c>
      <c r="E2" s="8">
        <v>20</v>
      </c>
      <c r="F2" s="8">
        <v>15</v>
      </c>
      <c r="G2" s="9">
        <v>100</v>
      </c>
    </row>
    <row r="3" spans="1:7" ht="20.25" x14ac:dyDescent="0.25">
      <c r="A3" s="4" t="s">
        <v>25</v>
      </c>
      <c r="B3" s="8">
        <v>8</v>
      </c>
      <c r="C3" s="8">
        <v>23</v>
      </c>
      <c r="D3" s="8">
        <v>18</v>
      </c>
      <c r="E3" s="8">
        <v>34</v>
      </c>
      <c r="F3" s="8">
        <v>17</v>
      </c>
      <c r="G3" s="9">
        <v>100</v>
      </c>
    </row>
    <row r="4" spans="1:7" ht="20.25" x14ac:dyDescent="0.25">
      <c r="A4" s="4" t="s">
        <v>11</v>
      </c>
      <c r="B4" s="8">
        <v>23</v>
      </c>
      <c r="C4" s="8">
        <v>43</v>
      </c>
      <c r="D4" s="8">
        <v>48</v>
      </c>
      <c r="E4" s="8">
        <v>54</v>
      </c>
      <c r="F4" s="8">
        <v>32</v>
      </c>
      <c r="G4" s="9">
        <v>200</v>
      </c>
    </row>
    <row r="6" spans="1:7" x14ac:dyDescent="0.25">
      <c r="A6" s="11" t="s">
        <v>26</v>
      </c>
    </row>
    <row r="8" spans="1:7" ht="15.75" x14ac:dyDescent="0.25">
      <c r="A8" s="1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3" t="s">
        <v>23</v>
      </c>
    </row>
    <row r="9" spans="1:7" ht="20.25" x14ac:dyDescent="0.25">
      <c r="A9" s="4" t="s">
        <v>24</v>
      </c>
      <c r="B9" s="8">
        <f>B11*$G9/$G$11</f>
        <v>11.5</v>
      </c>
      <c r="C9" s="8">
        <f t="shared" ref="C9:F9" si="0">C11*$G9/$G$11</f>
        <v>21.5</v>
      </c>
      <c r="D9" s="8">
        <f t="shared" si="0"/>
        <v>24</v>
      </c>
      <c r="E9" s="8">
        <f t="shared" si="0"/>
        <v>27</v>
      </c>
      <c r="F9" s="8">
        <f t="shared" si="0"/>
        <v>16</v>
      </c>
      <c r="G9" s="9">
        <v>100</v>
      </c>
    </row>
    <row r="10" spans="1:7" ht="20.25" x14ac:dyDescent="0.25">
      <c r="A10" s="4" t="s">
        <v>25</v>
      </c>
      <c r="B10" s="8">
        <f>B11*$G10/$G$11</f>
        <v>11.5</v>
      </c>
      <c r="C10" s="8">
        <f t="shared" ref="C10:F10" si="1">C11*$G10/$G$11</f>
        <v>21.5</v>
      </c>
      <c r="D10" s="8">
        <f t="shared" si="1"/>
        <v>24</v>
      </c>
      <c r="E10" s="8">
        <f t="shared" si="1"/>
        <v>27</v>
      </c>
      <c r="F10" s="8">
        <f t="shared" si="1"/>
        <v>16</v>
      </c>
      <c r="G10" s="9">
        <v>100</v>
      </c>
    </row>
    <row r="11" spans="1:7" ht="20.25" x14ac:dyDescent="0.25">
      <c r="A11" s="4" t="s">
        <v>11</v>
      </c>
      <c r="B11" s="8">
        <v>23</v>
      </c>
      <c r="C11" s="8">
        <v>43</v>
      </c>
      <c r="D11" s="8">
        <v>48</v>
      </c>
      <c r="E11" s="8">
        <v>54</v>
      </c>
      <c r="F11" s="8">
        <v>32</v>
      </c>
      <c r="G11" s="9">
        <v>200</v>
      </c>
    </row>
    <row r="14" spans="1:7" ht="30" customHeight="1" x14ac:dyDescent="0.25">
      <c r="A14" s="13" t="s">
        <v>27</v>
      </c>
      <c r="B14" s="8">
        <f>(B2-B9)^2/B9</f>
        <v>1.0652173913043479</v>
      </c>
      <c r="C14" s="8">
        <f t="shared" ref="C14:F14" si="2">(C2-C9)^2/C9</f>
        <v>0.10465116279069768</v>
      </c>
      <c r="D14" s="8">
        <f t="shared" si="2"/>
        <v>1.5</v>
      </c>
      <c r="E14" s="8">
        <f t="shared" si="2"/>
        <v>1.8148148148148149</v>
      </c>
      <c r="F14" s="8">
        <f t="shared" si="2"/>
        <v>6.25E-2</v>
      </c>
    </row>
    <row r="15" spans="1:7" ht="20.25" x14ac:dyDescent="0.25">
      <c r="A15" s="14"/>
      <c r="B15" s="8">
        <f>(B3-B10)^2/B10</f>
        <v>1.0652173913043479</v>
      </c>
      <c r="C15" s="8">
        <f t="shared" ref="C15:F15" si="3">(C3-C10)^2/C10</f>
        <v>0.10465116279069768</v>
      </c>
      <c r="D15" s="8">
        <f t="shared" si="3"/>
        <v>1.5</v>
      </c>
      <c r="E15" s="8">
        <f t="shared" si="3"/>
        <v>1.8148148148148149</v>
      </c>
      <c r="F15" s="8">
        <f t="shared" si="3"/>
        <v>6.25E-2</v>
      </c>
      <c r="G15" s="12">
        <f>SUM(B14:F15)</f>
        <v>9.0943667378197208</v>
      </c>
    </row>
    <row r="17" spans="1:7" x14ac:dyDescent="0.25">
      <c r="G17" t="s">
        <v>29</v>
      </c>
    </row>
    <row r="18" spans="1:7" ht="20.25" x14ac:dyDescent="0.25">
      <c r="A18" s="4" t="s">
        <v>28</v>
      </c>
      <c r="B18" s="8">
        <f>(2-1)*(5-1)</f>
        <v>4</v>
      </c>
      <c r="G18" t="s">
        <v>30</v>
      </c>
    </row>
    <row r="19" spans="1:7" ht="20.25" x14ac:dyDescent="0.25">
      <c r="A19" s="4" t="s">
        <v>14</v>
      </c>
      <c r="B19" s="8">
        <f>_xlfn.CHISQ.INV(0.95,B18)</f>
        <v>9.4877290367811575</v>
      </c>
    </row>
  </sheetData>
  <mergeCells count="1">
    <mergeCell ref="A14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3" sqref="D23:D24"/>
    </sheetView>
  </sheetViews>
  <sheetFormatPr defaultRowHeight="15" x14ac:dyDescent="0.25"/>
  <cols>
    <col min="1" max="1" width="33" customWidth="1"/>
    <col min="2" max="2" width="24.7109375" customWidth="1"/>
    <col min="3" max="3" width="24.28515625" customWidth="1"/>
  </cols>
  <sheetData>
    <row r="1" spans="1:4" ht="15.75" x14ac:dyDescent="0.25">
      <c r="A1" s="15" t="s">
        <v>31</v>
      </c>
      <c r="B1" s="16" t="s">
        <v>32</v>
      </c>
      <c r="C1" s="16" t="s">
        <v>33</v>
      </c>
      <c r="D1" s="17" t="s">
        <v>11</v>
      </c>
    </row>
    <row r="2" spans="1:4" ht="20.25" x14ac:dyDescent="0.25">
      <c r="A2" s="4" t="s">
        <v>18</v>
      </c>
      <c r="B2" s="8">
        <v>8</v>
      </c>
      <c r="C2" s="8">
        <v>10</v>
      </c>
      <c r="D2" s="9">
        <v>18</v>
      </c>
    </row>
    <row r="3" spans="1:4" ht="20.25" x14ac:dyDescent="0.25">
      <c r="A3" s="4" t="s">
        <v>19</v>
      </c>
      <c r="B3" s="8">
        <v>12</v>
      </c>
      <c r="C3" s="8">
        <v>8</v>
      </c>
      <c r="D3" s="9">
        <v>20</v>
      </c>
    </row>
    <row r="4" spans="1:4" ht="20.25" x14ac:dyDescent="0.25">
      <c r="A4" s="4" t="s">
        <v>20</v>
      </c>
      <c r="B4" s="8">
        <v>8</v>
      </c>
      <c r="C4" s="8">
        <v>11</v>
      </c>
      <c r="D4" s="9">
        <v>19</v>
      </c>
    </row>
    <row r="5" spans="1:4" ht="20.25" x14ac:dyDescent="0.25">
      <c r="A5" s="4" t="s">
        <v>34</v>
      </c>
      <c r="B5" s="8">
        <v>12</v>
      </c>
      <c r="C5" s="8">
        <v>11</v>
      </c>
      <c r="D5" s="9">
        <v>23</v>
      </c>
    </row>
    <row r="6" spans="1:4" ht="20.25" x14ac:dyDescent="0.25">
      <c r="A6" s="4" t="s">
        <v>11</v>
      </c>
      <c r="B6" s="8">
        <v>40</v>
      </c>
      <c r="C6" s="8">
        <v>40</v>
      </c>
      <c r="D6" s="9">
        <v>80</v>
      </c>
    </row>
    <row r="8" spans="1:4" x14ac:dyDescent="0.25">
      <c r="A8" s="11" t="s">
        <v>26</v>
      </c>
    </row>
    <row r="10" spans="1:4" ht="15.75" x14ac:dyDescent="0.25">
      <c r="A10" s="15" t="s">
        <v>31</v>
      </c>
      <c r="B10" s="16" t="s">
        <v>32</v>
      </c>
      <c r="C10" s="16" t="s">
        <v>33</v>
      </c>
      <c r="D10" s="17" t="s">
        <v>11</v>
      </c>
    </row>
    <row r="11" spans="1:4" ht="20.25" x14ac:dyDescent="0.25">
      <c r="A11" s="4" t="s">
        <v>18</v>
      </c>
      <c r="B11" s="8">
        <f>B$15*$D11/$D$15</f>
        <v>9</v>
      </c>
      <c r="C11" s="8">
        <f>C15*$D11/$D$15</f>
        <v>9</v>
      </c>
      <c r="D11" s="9">
        <v>18</v>
      </c>
    </row>
    <row r="12" spans="1:4" ht="20.25" x14ac:dyDescent="0.25">
      <c r="A12" s="4" t="s">
        <v>19</v>
      </c>
      <c r="B12" s="8">
        <f t="shared" ref="B12:C14" si="0">B$15*$D12/$D$15</f>
        <v>10</v>
      </c>
      <c r="C12" s="8">
        <f t="shared" si="0"/>
        <v>10</v>
      </c>
      <c r="D12" s="9">
        <v>20</v>
      </c>
    </row>
    <row r="13" spans="1:4" ht="20.25" x14ac:dyDescent="0.25">
      <c r="A13" s="4" t="s">
        <v>20</v>
      </c>
      <c r="B13" s="8">
        <f t="shared" si="0"/>
        <v>9.5</v>
      </c>
      <c r="C13" s="8">
        <f t="shared" si="0"/>
        <v>9.5</v>
      </c>
      <c r="D13" s="9">
        <v>19</v>
      </c>
    </row>
    <row r="14" spans="1:4" ht="20.25" x14ac:dyDescent="0.25">
      <c r="A14" s="4" t="s">
        <v>34</v>
      </c>
      <c r="B14" s="8">
        <f t="shared" si="0"/>
        <v>11.5</v>
      </c>
      <c r="C14" s="8">
        <f t="shared" si="0"/>
        <v>11.5</v>
      </c>
      <c r="D14" s="9">
        <v>23</v>
      </c>
    </row>
    <row r="15" spans="1:4" ht="20.25" x14ac:dyDescent="0.25">
      <c r="A15" s="4" t="s">
        <v>11</v>
      </c>
      <c r="B15" s="8">
        <v>40</v>
      </c>
      <c r="C15" s="8">
        <v>40</v>
      </c>
      <c r="D15" s="9">
        <v>80</v>
      </c>
    </row>
    <row r="18" spans="1:4" ht="20.25" x14ac:dyDescent="0.25">
      <c r="A18" s="13" t="s">
        <v>27</v>
      </c>
      <c r="B18" s="8">
        <f>(B2-B11)^2/B11</f>
        <v>0.1111111111111111</v>
      </c>
      <c r="C18" s="8">
        <f>(C2-C11)^2/C11</f>
        <v>0.1111111111111111</v>
      </c>
    </row>
    <row r="19" spans="1:4" ht="20.25" x14ac:dyDescent="0.25">
      <c r="A19" s="18"/>
      <c r="B19" s="8">
        <f t="shared" ref="B19:C21" si="1">(B3-B12)^2/B12</f>
        <v>0.4</v>
      </c>
      <c r="C19" s="8">
        <f t="shared" si="1"/>
        <v>0.4</v>
      </c>
    </row>
    <row r="20" spans="1:4" ht="20.25" x14ac:dyDescent="0.25">
      <c r="A20" s="18"/>
      <c r="B20" s="8">
        <f t="shared" si="1"/>
        <v>0.23684210526315788</v>
      </c>
      <c r="C20" s="8">
        <f t="shared" si="1"/>
        <v>0.23684210526315788</v>
      </c>
    </row>
    <row r="21" spans="1:4" ht="20.25" x14ac:dyDescent="0.25">
      <c r="A21" s="14"/>
      <c r="B21" s="8">
        <f t="shared" si="1"/>
        <v>2.1739130434782608E-2</v>
      </c>
      <c r="C21" s="8">
        <f t="shared" si="1"/>
        <v>2.1739130434782608E-2</v>
      </c>
      <c r="D21" s="8">
        <f>SUM(B18:C21)</f>
        <v>1.5393846936181035</v>
      </c>
    </row>
    <row r="23" spans="1:4" x14ac:dyDescent="0.25">
      <c r="D23" t="s">
        <v>35</v>
      </c>
    </row>
    <row r="24" spans="1:4" ht="20.25" x14ac:dyDescent="0.25">
      <c r="A24" s="4" t="s">
        <v>28</v>
      </c>
      <c r="B24" s="8">
        <f>(4-1)*(2-1)</f>
        <v>3</v>
      </c>
      <c r="D24" t="s">
        <v>30</v>
      </c>
    </row>
    <row r="25" spans="1:4" ht="20.25" x14ac:dyDescent="0.25">
      <c r="A25" s="4" t="s">
        <v>14</v>
      </c>
      <c r="B25" s="8">
        <f>_xlfn.CHISQ.INV(0.95,B24)</f>
        <v>7.8147279032511774</v>
      </c>
    </row>
  </sheetData>
  <mergeCells count="1">
    <mergeCell ref="A18:A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6" sqref="B16"/>
    </sheetView>
  </sheetViews>
  <sheetFormatPr defaultRowHeight="15" x14ac:dyDescent="0.25"/>
  <cols>
    <col min="1" max="1" width="35" customWidth="1"/>
    <col min="2" max="2" width="18" bestFit="1" customWidth="1"/>
    <col min="3" max="3" width="19.28515625" customWidth="1"/>
    <col min="4" max="4" width="15.7109375" customWidth="1"/>
  </cols>
  <sheetData>
    <row r="1" spans="1:5" ht="19.5" thickBot="1" x14ac:dyDescent="0.3">
      <c r="A1" s="19" t="s">
        <v>36</v>
      </c>
      <c r="B1" s="20" t="s">
        <v>37</v>
      </c>
      <c r="C1" s="21" t="s">
        <v>38</v>
      </c>
      <c r="D1" s="21" t="s">
        <v>39</v>
      </c>
      <c r="E1" s="22" t="s">
        <v>11</v>
      </c>
    </row>
    <row r="2" spans="1:5" ht="18.75" thickTop="1" x14ac:dyDescent="0.25">
      <c r="A2" s="23" t="s">
        <v>40</v>
      </c>
      <c r="B2" s="23">
        <v>20</v>
      </c>
      <c r="C2" s="23">
        <v>40</v>
      </c>
      <c r="D2" s="23">
        <v>20</v>
      </c>
      <c r="E2" s="23">
        <v>80</v>
      </c>
    </row>
    <row r="3" spans="1:5" ht="18" x14ac:dyDescent="0.25">
      <c r="A3" s="24" t="s">
        <v>41</v>
      </c>
      <c r="B3" s="24">
        <v>30</v>
      </c>
      <c r="C3" s="24">
        <v>30</v>
      </c>
      <c r="D3" s="24">
        <v>10</v>
      </c>
      <c r="E3" s="24">
        <v>70</v>
      </c>
    </row>
    <row r="4" spans="1:5" ht="18" x14ac:dyDescent="0.25">
      <c r="A4" s="25" t="s">
        <v>11</v>
      </c>
      <c r="B4" s="25">
        <v>50</v>
      </c>
      <c r="C4" s="25">
        <v>70</v>
      </c>
      <c r="D4" s="25">
        <v>30</v>
      </c>
      <c r="E4" s="25">
        <v>150</v>
      </c>
    </row>
    <row r="6" spans="1:5" ht="36" x14ac:dyDescent="0.25">
      <c r="A6" s="24" t="s">
        <v>26</v>
      </c>
    </row>
    <row r="8" spans="1:5" ht="19.5" thickBot="1" x14ac:dyDescent="0.3">
      <c r="A8" s="19" t="s">
        <v>36</v>
      </c>
      <c r="B8" s="20" t="s">
        <v>37</v>
      </c>
      <c r="C8" s="21" t="s">
        <v>38</v>
      </c>
      <c r="D8" s="21" t="s">
        <v>39</v>
      </c>
      <c r="E8" s="22" t="s">
        <v>11</v>
      </c>
    </row>
    <row r="9" spans="1:5" ht="18.75" thickTop="1" x14ac:dyDescent="0.25">
      <c r="A9" s="23" t="s">
        <v>40</v>
      </c>
      <c r="B9" s="23">
        <f>B$11*$E9/$E$11</f>
        <v>26.666666666666668</v>
      </c>
      <c r="C9" s="23">
        <f t="shared" ref="C9:D10" si="0">C$11*$E9/$E$11</f>
        <v>37.333333333333336</v>
      </c>
      <c r="D9" s="23">
        <f t="shared" si="0"/>
        <v>16</v>
      </c>
      <c r="E9" s="23">
        <v>80</v>
      </c>
    </row>
    <row r="10" spans="1:5" ht="18" x14ac:dyDescent="0.25">
      <c r="A10" s="24" t="s">
        <v>41</v>
      </c>
      <c r="B10" s="24">
        <f>B$11*$E10/$E$11</f>
        <v>23.333333333333332</v>
      </c>
      <c r="C10" s="24">
        <f t="shared" si="0"/>
        <v>32.666666666666664</v>
      </c>
      <c r="D10" s="24">
        <f t="shared" si="0"/>
        <v>14</v>
      </c>
      <c r="E10" s="24">
        <v>70</v>
      </c>
    </row>
    <row r="11" spans="1:5" ht="18" x14ac:dyDescent="0.25">
      <c r="A11" s="25" t="s">
        <v>11</v>
      </c>
      <c r="B11" s="25">
        <v>50</v>
      </c>
      <c r="C11" s="25">
        <v>70</v>
      </c>
      <c r="D11" s="25">
        <v>30</v>
      </c>
      <c r="E11" s="25">
        <v>150</v>
      </c>
    </row>
    <row r="14" spans="1:5" ht="20.25" x14ac:dyDescent="0.25">
      <c r="A14" s="13" t="s">
        <v>27</v>
      </c>
      <c r="B14" s="8">
        <f>(B2-B9)^2/B9</f>
        <v>1.666666666666667</v>
      </c>
      <c r="C14" s="8">
        <f t="shared" ref="C14:D15" si="1">(C2-C9)^2/C9</f>
        <v>0.19047619047619013</v>
      </c>
      <c r="D14" s="8">
        <f t="shared" si="1"/>
        <v>1</v>
      </c>
    </row>
    <row r="15" spans="1:5" ht="20.25" x14ac:dyDescent="0.25">
      <c r="A15" s="14"/>
      <c r="B15" s="8">
        <f>(B3-B10)^2/B10</f>
        <v>1.9047619047619053</v>
      </c>
      <c r="C15" s="8">
        <f t="shared" si="1"/>
        <v>0.2176870748299316</v>
      </c>
      <c r="D15" s="8">
        <f t="shared" si="1"/>
        <v>1.1428571428571428</v>
      </c>
      <c r="E15" s="8">
        <f>SUM(B14:D15)</f>
        <v>6.1224489795918373</v>
      </c>
    </row>
    <row r="17" spans="1:5" x14ac:dyDescent="0.25">
      <c r="E17" t="s">
        <v>42</v>
      </c>
    </row>
    <row r="18" spans="1:5" ht="20.25" x14ac:dyDescent="0.25">
      <c r="A18" s="4" t="s">
        <v>28</v>
      </c>
      <c r="B18" s="8">
        <f>(2-1)*(3-1)</f>
        <v>2</v>
      </c>
      <c r="E18" t="s">
        <v>16</v>
      </c>
    </row>
    <row r="19" spans="1:5" ht="20.25" x14ac:dyDescent="0.25">
      <c r="A19" s="4" t="s">
        <v>14</v>
      </c>
      <c r="B19" s="8">
        <f>_xlfn.CHISQ.INV(0.95,B18)</f>
        <v>5.9914645471079799</v>
      </c>
    </row>
  </sheetData>
  <mergeCells count="1">
    <mergeCell ref="A14:A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exemplo_teste_aderencia</vt:lpstr>
      <vt:lpstr>exemplo_teste_homogeneidade</vt:lpstr>
      <vt:lpstr>exemplo_teste_independencia</vt:lpstr>
      <vt:lpstr>problema_cerveja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 Alcides</dc:creator>
  <cp:lastModifiedBy>Neto Alcides</cp:lastModifiedBy>
  <dcterms:created xsi:type="dcterms:W3CDTF">2019-10-13T18:33:28Z</dcterms:created>
  <dcterms:modified xsi:type="dcterms:W3CDTF">2019-10-13T20:50:18Z</dcterms:modified>
</cp:coreProperties>
</file>