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ig 1A" sheetId="1" r:id="rId1"/>
    <sheet name="Fig 1B and 1C" sheetId="9" r:id="rId2"/>
    <sheet name="Fig 1D,Cal04" sheetId="3" r:id="rId3"/>
    <sheet name="Fig 1D, BJ16" sheetId="2" r:id="rId4"/>
    <sheet name="Fig 1E" sheetId="4" r:id="rId5"/>
    <sheet name="Fig 1F" sheetId="5" r:id="rId6"/>
    <sheet name="Fig 1G, HB206" sheetId="6" r:id="rId7"/>
    <sheet name="Fig 11G HBJX52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8" l="1"/>
  <c r="D27" i="8"/>
  <c r="E26" i="8"/>
  <c r="D26" i="8"/>
  <c r="E25" i="8"/>
  <c r="D25" i="8"/>
  <c r="E21" i="8"/>
  <c r="D21" i="8"/>
  <c r="E20" i="8"/>
  <c r="D20" i="8"/>
  <c r="E19" i="8"/>
  <c r="D19" i="8"/>
  <c r="E15" i="8"/>
  <c r="D15" i="8"/>
  <c r="E14" i="8"/>
  <c r="D14" i="8"/>
  <c r="E13" i="8"/>
  <c r="D13" i="8"/>
  <c r="E9" i="8"/>
  <c r="D9" i="8"/>
  <c r="E8" i="8"/>
  <c r="D8" i="8"/>
  <c r="E7" i="8"/>
  <c r="D7" i="8"/>
  <c r="E26" i="6" l="1"/>
  <c r="D26" i="6"/>
  <c r="E25" i="6"/>
  <c r="D25" i="6"/>
  <c r="E24" i="6"/>
  <c r="D24" i="6"/>
  <c r="E20" i="6"/>
  <c r="D20" i="6"/>
  <c r="E19" i="6"/>
  <c r="D19" i="6"/>
  <c r="E18" i="6"/>
  <c r="D18" i="6"/>
  <c r="E14" i="6"/>
  <c r="D14" i="6"/>
  <c r="E13" i="6"/>
  <c r="D13" i="6"/>
  <c r="E12" i="6"/>
  <c r="D12" i="6"/>
  <c r="E8" i="6"/>
  <c r="D8" i="6"/>
  <c r="E7" i="6"/>
  <c r="D7" i="6"/>
  <c r="E6" i="6"/>
  <c r="D6" i="6"/>
  <c r="E37" i="5" l="1"/>
  <c r="D37" i="5"/>
  <c r="E36" i="5"/>
  <c r="D36" i="5"/>
  <c r="E35" i="5"/>
  <c r="D35" i="5"/>
  <c r="E31" i="5"/>
  <c r="D31" i="5"/>
  <c r="E30" i="5"/>
  <c r="D30" i="5"/>
  <c r="E29" i="5"/>
  <c r="D29" i="5"/>
  <c r="E25" i="5"/>
  <c r="D25" i="5"/>
  <c r="E24" i="5"/>
  <c r="D24" i="5"/>
  <c r="E23" i="5"/>
  <c r="D23" i="5"/>
  <c r="E19" i="5"/>
  <c r="D19" i="5"/>
  <c r="E18" i="5"/>
  <c r="D18" i="5"/>
  <c r="E17" i="5"/>
  <c r="D17" i="5"/>
  <c r="H8" i="5" l="1"/>
  <c r="H7" i="5"/>
  <c r="H6" i="5"/>
  <c r="H5" i="5"/>
  <c r="H4" i="5"/>
  <c r="H3" i="5"/>
  <c r="F3" i="5"/>
  <c r="I4" i="4"/>
  <c r="I5" i="4"/>
  <c r="I6" i="4"/>
  <c r="I7" i="4"/>
  <c r="I8" i="4"/>
  <c r="I3" i="4"/>
  <c r="G3" i="4"/>
  <c r="E42" i="4" l="1"/>
  <c r="D42" i="4"/>
  <c r="E41" i="4"/>
  <c r="D41" i="4"/>
  <c r="E40" i="4"/>
  <c r="D40" i="4"/>
  <c r="E36" i="4"/>
  <c r="D36" i="4"/>
  <c r="E35" i="4"/>
  <c r="D35" i="4"/>
  <c r="E34" i="4"/>
  <c r="D34" i="4"/>
  <c r="E30" i="4"/>
  <c r="D30" i="4"/>
  <c r="E29" i="4"/>
  <c r="D29" i="4"/>
  <c r="E28" i="4"/>
  <c r="D28" i="4"/>
  <c r="E24" i="4"/>
  <c r="D24" i="4"/>
  <c r="E23" i="4"/>
  <c r="D23" i="4"/>
  <c r="E22" i="4"/>
  <c r="D22" i="4"/>
  <c r="E18" i="4"/>
  <c r="D18" i="4"/>
  <c r="E17" i="4"/>
  <c r="D17" i="4"/>
  <c r="E16" i="4"/>
  <c r="D16" i="4"/>
  <c r="E40" i="2" l="1"/>
  <c r="D40" i="2"/>
  <c r="E39" i="2"/>
  <c r="D39" i="2"/>
  <c r="E38" i="2"/>
  <c r="D38" i="2"/>
  <c r="E34" i="2"/>
  <c r="D34" i="2"/>
  <c r="E33" i="2"/>
  <c r="D33" i="2"/>
  <c r="E32" i="2"/>
  <c r="D32" i="2"/>
  <c r="E28" i="2"/>
  <c r="D28" i="2"/>
  <c r="E27" i="2"/>
  <c r="D27" i="2"/>
  <c r="E26" i="2"/>
  <c r="D26" i="2"/>
  <c r="E22" i="2"/>
  <c r="D22" i="2"/>
  <c r="E21" i="2"/>
  <c r="D21" i="2"/>
  <c r="E20" i="2"/>
  <c r="D20" i="2"/>
  <c r="E16" i="2"/>
  <c r="D16" i="2"/>
  <c r="E15" i="2"/>
  <c r="D15" i="2"/>
  <c r="E14" i="2"/>
  <c r="D14" i="2"/>
  <c r="E10" i="2"/>
  <c r="D10" i="2"/>
  <c r="E9" i="2"/>
  <c r="D9" i="2"/>
  <c r="E8" i="2"/>
  <c r="D8" i="2"/>
  <c r="I110" i="1" l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G60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G4" i="1"/>
</calcChain>
</file>

<file path=xl/sharedStrings.xml><?xml version="1.0" encoding="utf-8"?>
<sst xmlns="http://schemas.openxmlformats.org/spreadsheetml/2006/main" count="309" uniqueCount="79">
  <si>
    <t>Cal04/H1N1</t>
  </si>
  <si>
    <t>Firefly</t>
  </si>
  <si>
    <t>ddx1</t>
    <phoneticPr fontId="1" type="noConversion"/>
  </si>
  <si>
    <t>ddx3</t>
    <phoneticPr fontId="1" type="noConversion"/>
  </si>
  <si>
    <t>ddx 5</t>
  </si>
  <si>
    <t>ddx 6</t>
  </si>
  <si>
    <t>ddx10</t>
    <phoneticPr fontId="1" type="noConversion"/>
  </si>
  <si>
    <t>ddx13</t>
    <phoneticPr fontId="1" type="noConversion"/>
  </si>
  <si>
    <t>ddx18</t>
    <phoneticPr fontId="1" type="noConversion"/>
  </si>
  <si>
    <t>ddx21</t>
    <phoneticPr fontId="1" type="noConversion"/>
  </si>
  <si>
    <t>ddx23</t>
    <phoneticPr fontId="1" type="noConversion"/>
  </si>
  <si>
    <t>ddx24</t>
    <phoneticPr fontId="1" type="noConversion"/>
  </si>
  <si>
    <t>ddx41</t>
    <phoneticPr fontId="1" type="noConversion"/>
  </si>
  <si>
    <t>ddx46</t>
  </si>
  <si>
    <t>ddx48</t>
    <phoneticPr fontId="1" type="noConversion"/>
  </si>
  <si>
    <t>ddx1</t>
  </si>
  <si>
    <t>ddx3</t>
  </si>
  <si>
    <t>ddx10</t>
  </si>
  <si>
    <t>ddx13</t>
  </si>
  <si>
    <t>ddx18</t>
  </si>
  <si>
    <t>ddx21</t>
  </si>
  <si>
    <t>ddx23</t>
  </si>
  <si>
    <t>ddx24</t>
  </si>
  <si>
    <t>ddx41</t>
  </si>
  <si>
    <t>ddx42</t>
  </si>
  <si>
    <t>ddx43</t>
  </si>
  <si>
    <t>ddx47</t>
  </si>
  <si>
    <t>ddx48</t>
  </si>
  <si>
    <t>BJ16/H9N2</t>
  </si>
  <si>
    <t>NORMALIZATION</t>
  </si>
  <si>
    <t>Average</t>
  </si>
  <si>
    <t>Normalization</t>
  </si>
  <si>
    <t>Renilla</t>
  </si>
  <si>
    <t>Ratio=firefly/renilla</t>
  </si>
  <si>
    <t>Ratio</t>
  </si>
  <si>
    <t>ddx5</t>
  </si>
  <si>
    <t>ddx6</t>
  </si>
  <si>
    <t>hpi</t>
  </si>
  <si>
    <t>Replicates</t>
  </si>
  <si>
    <t>DDX10 OE</t>
  </si>
  <si>
    <t>0h</t>
  </si>
  <si>
    <t>PFU/mL</t>
    <phoneticPr fontId="1" type="noConversion"/>
  </si>
  <si>
    <t>Log10</t>
    <phoneticPr fontId="1" type="noConversion"/>
  </si>
  <si>
    <t>2h</t>
  </si>
  <si>
    <t>12H</t>
  </si>
  <si>
    <t>24h</t>
  </si>
  <si>
    <t>48h</t>
  </si>
  <si>
    <t>72h</t>
  </si>
  <si>
    <t>A549 Cells</t>
  </si>
  <si>
    <t>Mock</t>
  </si>
  <si>
    <t>Empty pcaggs (Mock)</t>
  </si>
  <si>
    <t>PR8/H1N1</t>
  </si>
  <si>
    <t>MG assay</t>
  </si>
  <si>
    <t xml:space="preserve">
</t>
  </si>
  <si>
    <t xml:space="preserve">Firefly </t>
  </si>
  <si>
    <t>ratio</t>
  </si>
  <si>
    <t>RB144/H1N1</t>
  </si>
  <si>
    <t>Replicate 1</t>
  </si>
  <si>
    <t>Replicate 2</t>
  </si>
  <si>
    <t>Replicate 3</t>
  </si>
  <si>
    <t>empty pcaggs</t>
  </si>
  <si>
    <t>Over expression</t>
  </si>
  <si>
    <t>DDX10 Over expression</t>
  </si>
  <si>
    <t>12h</t>
  </si>
  <si>
    <t>B</t>
  </si>
  <si>
    <t>C</t>
  </si>
  <si>
    <t>Empty pcaggs</t>
  </si>
  <si>
    <t>A549</t>
  </si>
  <si>
    <t>0H</t>
  </si>
  <si>
    <t>2H</t>
  </si>
  <si>
    <t>24H</t>
  </si>
  <si>
    <t>48H</t>
  </si>
  <si>
    <t>144/H1N1</t>
  </si>
  <si>
    <t>PFU/mL</t>
    <phoneticPr fontId="1" type="noConversion"/>
  </si>
  <si>
    <t>Log10</t>
    <phoneticPr fontId="1" type="noConversion"/>
  </si>
  <si>
    <t>HB20G</t>
  </si>
  <si>
    <t>PFU/mL</t>
    <phoneticPr fontId="1" type="noConversion"/>
  </si>
  <si>
    <t>Log10</t>
    <phoneticPr fontId="1" type="noConversion"/>
  </si>
  <si>
    <t>JX52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</si>
</sst>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</font>
    <font>
      <b/>
      <sz val="10.5"/>
      <color theme="1"/>
      <name val="Times New Roman"/>
      <family val="1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43" fontId="0" fillId="0" borderId="0" xfId="1" applyFont="1"/>
    <xf numFmtId="0" fontId="2" fillId="0" borderId="0" xfId="0" applyFont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419101</xdr:colOff>
      <xdr:row>5</xdr:row>
      <xdr:rowOff>145340</xdr:rowOff>
    </xdr:from>
    <xdr:to>
      <xdr:col>3</xdr:col>
      <xdr:colOff>579121</xdr:colOff>
      <xdr:row>21</xdr:row>
      <xdr:rowOff>154262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1" y="1059740"/>
          <a:ext cx="1988820" cy="2935002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8</xdr:row>
      <xdr:rowOff>168135</xdr:rowOff>
    </xdr:from>
    <xdr:to>
      <xdr:col>10</xdr:col>
      <xdr:colOff>175261</xdr:colOff>
      <xdr:row>28</xdr:row>
      <xdr:rowOff>24703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1" y="1631175"/>
          <a:ext cx="3223260" cy="35141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144781</xdr:colOff>
      <xdr:row>2</xdr:row>
      <xdr:rowOff>227466</xdr:rowOff>
    </xdr:from>
    <xdr:to>
      <xdr:col>11</xdr:col>
      <xdr:colOff>434341</xdr:colOff>
      <xdr:row>12</xdr:row>
      <xdr:rowOff>192277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601" y="600846"/>
          <a:ext cx="3337560" cy="22050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373380</xdr:colOff>
      <xdr:row>3</xdr:row>
      <xdr:rowOff>307576</xdr:rowOff>
    </xdr:from>
    <xdr:to>
      <xdr:col>12</xdr:col>
      <xdr:colOff>198120</xdr:colOff>
      <xdr:row>13</xdr:row>
      <xdr:rowOff>198352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0260" y="886696"/>
          <a:ext cx="3482340" cy="21310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</xdr:colOff>
      <xdr:row>11</xdr:row>
      <xdr:rowOff>183938</xdr:rowOff>
    </xdr:from>
    <xdr:to>
      <xdr:col>10</xdr:col>
      <xdr:colOff>297180</xdr:colOff>
      <xdr:row>24</xdr:row>
      <xdr:rowOff>140458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90260" y="2218478"/>
          <a:ext cx="3368040" cy="2615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220981</xdr:colOff>
      <xdr:row>13</xdr:row>
      <xdr:rowOff>123074</xdr:rowOff>
    </xdr:from>
    <xdr:to>
      <xdr:col>8</xdr:col>
      <xdr:colOff>586741</xdr:colOff>
      <xdr:row>22</xdr:row>
      <xdr:rowOff>1748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55921" y="2706254"/>
          <a:ext cx="2491740" cy="17150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3</xdr:row>
      <xdr:rowOff>200528</xdr:rowOff>
    </xdr:from>
    <xdr:to>
      <xdr:col>10</xdr:col>
      <xdr:colOff>15240</xdr:colOff>
      <xdr:row>13</xdr:row>
      <xdr:rowOff>119105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1640" y="825368"/>
          <a:ext cx="2834640" cy="19607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53340</xdr:colOff>
      <xdr:row>5</xdr:row>
      <xdr:rowOff>159412</xdr:rowOff>
    </xdr:from>
    <xdr:to>
      <xdr:col>10</xdr:col>
      <xdr:colOff>426720</xdr:colOff>
      <xdr:row>17</xdr:row>
      <xdr:rowOff>78009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6480" y="1172872"/>
          <a:ext cx="2811780" cy="2356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0"/>
  <sheetViews>
    <sheetView tabSelected="1" topLeftCell="A88" workbookViewId="0">
      <selection activeCell="B58" sqref="B58"/>
    </sheetView>
  </sheetViews>
  <sheetFormatPr defaultRowHeight="14.4"/>
  <cols>
    <col min="1" max="1" width="15.21875" customWidth="1"/>
    <col min="2" max="2" width="12.44140625" customWidth="1"/>
    <col min="3" max="3" width="12" customWidth="1"/>
    <col min="4" max="4" width="21.6640625" customWidth="1"/>
    <col min="5" max="5" width="15" customWidth="1"/>
    <col min="7" max="7" width="12" customWidth="1"/>
    <col min="9" max="9" width="13.109375" customWidth="1"/>
  </cols>
  <sheetData>
    <row r="1" spans="1:9">
      <c r="A1" s="1"/>
    </row>
    <row r="2" spans="1:9">
      <c r="A2" s="4" t="s">
        <v>0</v>
      </c>
      <c r="B2" s="4" t="s">
        <v>52</v>
      </c>
      <c r="F2" s="26"/>
      <c r="G2" s="2"/>
    </row>
    <row r="3" spans="1:9">
      <c r="B3" t="s">
        <v>1</v>
      </c>
      <c r="C3" t="s">
        <v>32</v>
      </c>
      <c r="D3" t="s">
        <v>33</v>
      </c>
      <c r="E3" t="s">
        <v>61</v>
      </c>
      <c r="F3" s="26"/>
      <c r="G3" s="2" t="s">
        <v>30</v>
      </c>
      <c r="I3" t="s">
        <v>31</v>
      </c>
    </row>
    <row r="4" spans="1:9">
      <c r="A4" t="s">
        <v>57</v>
      </c>
      <c r="B4">
        <v>67658</v>
      </c>
      <c r="C4">
        <v>209673</v>
      </c>
      <c r="D4">
        <v>0.32269999999999999</v>
      </c>
      <c r="E4" t="s">
        <v>60</v>
      </c>
      <c r="F4" s="26"/>
      <c r="G4" s="2">
        <f>AVERAGE(D4:D6)</f>
        <v>0.33359999999999995</v>
      </c>
      <c r="I4">
        <f t="shared" ref="I4:I30" si="0">D4/0.3336</f>
        <v>0.967326139088729</v>
      </c>
    </row>
    <row r="5" spans="1:9">
      <c r="A5" t="s">
        <v>58</v>
      </c>
      <c r="B5">
        <v>88083</v>
      </c>
      <c r="C5">
        <v>276970</v>
      </c>
      <c r="D5">
        <v>0.318</v>
      </c>
      <c r="F5" s="26"/>
      <c r="G5" s="2"/>
      <c r="I5">
        <f t="shared" si="0"/>
        <v>0.9532374100719424</v>
      </c>
    </row>
    <row r="6" spans="1:9">
      <c r="A6" t="s">
        <v>59</v>
      </c>
      <c r="B6">
        <v>95388</v>
      </c>
      <c r="C6">
        <v>264875</v>
      </c>
      <c r="D6">
        <v>0.36009999999999998</v>
      </c>
      <c r="F6" s="26"/>
      <c r="G6" s="2"/>
      <c r="I6">
        <f t="shared" si="0"/>
        <v>1.0794364508393284</v>
      </c>
    </row>
    <row r="7" spans="1:9">
      <c r="A7" t="s">
        <v>57</v>
      </c>
      <c r="B7">
        <v>1011565</v>
      </c>
      <c r="C7">
        <v>3681259</v>
      </c>
      <c r="D7">
        <v>0.27479999999999999</v>
      </c>
      <c r="E7" t="s">
        <v>2</v>
      </c>
      <c r="F7" s="26"/>
      <c r="G7" s="2"/>
      <c r="I7">
        <f t="shared" si="0"/>
        <v>0.82374100719424459</v>
      </c>
    </row>
    <row r="8" spans="1:9">
      <c r="A8" t="s">
        <v>58</v>
      </c>
      <c r="B8">
        <v>353418</v>
      </c>
      <c r="C8">
        <v>1290184</v>
      </c>
      <c r="D8">
        <v>0.27389999999999998</v>
      </c>
      <c r="F8" s="26"/>
      <c r="G8" s="2"/>
      <c r="I8">
        <f t="shared" si="0"/>
        <v>0.82104316546762579</v>
      </c>
    </row>
    <row r="9" spans="1:9">
      <c r="A9" t="s">
        <v>59</v>
      </c>
      <c r="B9">
        <v>295896</v>
      </c>
      <c r="C9">
        <v>1195661</v>
      </c>
      <c r="D9">
        <v>0.2475</v>
      </c>
      <c r="G9" s="2"/>
      <c r="I9">
        <f t="shared" si="0"/>
        <v>0.74190647482014382</v>
      </c>
    </row>
    <row r="10" spans="1:9">
      <c r="A10" t="s">
        <v>57</v>
      </c>
      <c r="B10">
        <v>235725</v>
      </c>
      <c r="C10">
        <v>652118</v>
      </c>
      <c r="D10">
        <v>0.36149999999999999</v>
      </c>
      <c r="E10" t="s">
        <v>3</v>
      </c>
      <c r="G10" s="2"/>
      <c r="I10">
        <f t="shared" si="0"/>
        <v>1.0836330935251799</v>
      </c>
    </row>
    <row r="11" spans="1:9">
      <c r="A11" t="s">
        <v>58</v>
      </c>
      <c r="B11">
        <v>141228</v>
      </c>
      <c r="C11">
        <v>397069</v>
      </c>
      <c r="D11">
        <v>0.35570000000000002</v>
      </c>
      <c r="G11" s="2"/>
      <c r="I11">
        <f t="shared" si="0"/>
        <v>1.0662470023980815</v>
      </c>
    </row>
    <row r="12" spans="1:9">
      <c r="A12" t="s">
        <v>59</v>
      </c>
      <c r="B12">
        <v>134150</v>
      </c>
      <c r="C12">
        <v>403625</v>
      </c>
      <c r="D12">
        <v>0.33239999999999997</v>
      </c>
      <c r="G12" s="2"/>
      <c r="I12">
        <f t="shared" si="0"/>
        <v>0.99640287769784164</v>
      </c>
    </row>
    <row r="13" spans="1:9">
      <c r="A13" t="s">
        <v>57</v>
      </c>
      <c r="B13">
        <v>325389</v>
      </c>
      <c r="C13">
        <v>747055</v>
      </c>
      <c r="D13">
        <v>0.43559999999999999</v>
      </c>
      <c r="E13" t="s">
        <v>4</v>
      </c>
      <c r="G13" s="2"/>
      <c r="I13">
        <f t="shared" si="0"/>
        <v>1.3057553956834531</v>
      </c>
    </row>
    <row r="14" spans="1:9">
      <c r="A14" t="s">
        <v>58</v>
      </c>
      <c r="B14">
        <v>163350</v>
      </c>
      <c r="C14">
        <v>394629</v>
      </c>
      <c r="D14">
        <v>0.41389999999999999</v>
      </c>
      <c r="G14" s="2"/>
      <c r="I14">
        <f t="shared" si="0"/>
        <v>1.2407074340527577</v>
      </c>
    </row>
    <row r="15" spans="1:9">
      <c r="A15" t="s">
        <v>59</v>
      </c>
      <c r="B15">
        <v>177629</v>
      </c>
      <c r="C15">
        <v>422035</v>
      </c>
      <c r="D15">
        <v>0.4209</v>
      </c>
      <c r="G15" s="2"/>
      <c r="I15">
        <f t="shared" si="0"/>
        <v>1.2616906474820144</v>
      </c>
    </row>
    <row r="16" spans="1:9">
      <c r="A16" t="s">
        <v>57</v>
      </c>
      <c r="B16">
        <v>276208</v>
      </c>
      <c r="C16">
        <v>1294545</v>
      </c>
      <c r="D16">
        <v>0.21340000000000001</v>
      </c>
      <c r="E16" t="s">
        <v>5</v>
      </c>
      <c r="G16" s="2"/>
      <c r="I16">
        <f t="shared" si="0"/>
        <v>0.63968824940047964</v>
      </c>
    </row>
    <row r="17" spans="1:9">
      <c r="A17" t="s">
        <v>58</v>
      </c>
      <c r="B17">
        <v>157499</v>
      </c>
      <c r="C17">
        <v>731797</v>
      </c>
      <c r="D17">
        <v>0.2152</v>
      </c>
      <c r="G17" s="2"/>
      <c r="I17">
        <f t="shared" si="0"/>
        <v>0.64508393285371701</v>
      </c>
    </row>
    <row r="18" spans="1:9">
      <c r="A18" t="s">
        <v>59</v>
      </c>
      <c r="B18">
        <v>271722</v>
      </c>
      <c r="C18">
        <v>1309522</v>
      </c>
      <c r="D18">
        <v>0.20749999999999999</v>
      </c>
      <c r="G18" s="2"/>
      <c r="I18">
        <f t="shared" si="0"/>
        <v>0.62200239808153468</v>
      </c>
    </row>
    <row r="19" spans="1:9">
      <c r="A19" t="s">
        <v>57</v>
      </c>
      <c r="B19">
        <v>512131</v>
      </c>
      <c r="C19">
        <v>539372</v>
      </c>
      <c r="D19">
        <v>0.94950000000000001</v>
      </c>
      <c r="E19" t="s">
        <v>6</v>
      </c>
      <c r="G19" s="2"/>
      <c r="I19">
        <f t="shared" si="0"/>
        <v>2.846223021582734</v>
      </c>
    </row>
    <row r="20" spans="1:9">
      <c r="A20" t="s">
        <v>58</v>
      </c>
      <c r="B20">
        <v>717445</v>
      </c>
      <c r="C20">
        <v>700705</v>
      </c>
      <c r="D20">
        <v>1.0239</v>
      </c>
      <c r="G20" s="2"/>
      <c r="I20">
        <f t="shared" si="0"/>
        <v>3.0692446043165469</v>
      </c>
    </row>
    <row r="21" spans="1:9">
      <c r="A21" t="s">
        <v>59</v>
      </c>
      <c r="B21">
        <v>989703</v>
      </c>
      <c r="C21">
        <v>922092</v>
      </c>
      <c r="D21">
        <v>1.0732999999999999</v>
      </c>
      <c r="G21" s="2"/>
      <c r="I21">
        <f t="shared" si="0"/>
        <v>3.2173261390887289</v>
      </c>
    </row>
    <row r="22" spans="1:9">
      <c r="A22" t="s">
        <v>57</v>
      </c>
      <c r="B22">
        <v>372181</v>
      </c>
      <c r="C22">
        <v>1565824</v>
      </c>
      <c r="D22">
        <v>0.23769999999999999</v>
      </c>
      <c r="E22" t="s">
        <v>7</v>
      </c>
      <c r="G22" s="2"/>
      <c r="I22">
        <f t="shared" si="0"/>
        <v>0.71252997601918466</v>
      </c>
    </row>
    <row r="23" spans="1:9">
      <c r="A23" t="s">
        <v>58</v>
      </c>
      <c r="B23">
        <v>286248</v>
      </c>
      <c r="C23">
        <v>1305658</v>
      </c>
      <c r="D23">
        <v>0.21920000000000001</v>
      </c>
      <c r="G23" s="2"/>
      <c r="I23">
        <f t="shared" si="0"/>
        <v>0.65707434052757796</v>
      </c>
    </row>
    <row r="24" spans="1:9">
      <c r="A24" t="s">
        <v>59</v>
      </c>
      <c r="B24">
        <v>258590</v>
      </c>
      <c r="C24">
        <v>1211207</v>
      </c>
      <c r="D24">
        <v>0.2135</v>
      </c>
      <c r="G24" s="2"/>
      <c r="I24">
        <f t="shared" si="0"/>
        <v>0.63998800959232616</v>
      </c>
    </row>
    <row r="25" spans="1:9">
      <c r="A25" t="s">
        <v>57</v>
      </c>
      <c r="B25">
        <v>573715</v>
      </c>
      <c r="C25">
        <v>2230320</v>
      </c>
      <c r="D25">
        <v>0.25719999999999998</v>
      </c>
      <c r="E25" t="s">
        <v>8</v>
      </c>
      <c r="G25" s="2"/>
      <c r="I25">
        <f t="shared" si="0"/>
        <v>0.77098321342925658</v>
      </c>
    </row>
    <row r="26" spans="1:9">
      <c r="A26" t="s">
        <v>58</v>
      </c>
      <c r="B26">
        <v>493100</v>
      </c>
      <c r="C26">
        <v>2355704</v>
      </c>
      <c r="D26">
        <v>0.20930000000000001</v>
      </c>
      <c r="G26" s="2"/>
      <c r="I26">
        <f t="shared" si="0"/>
        <v>0.62739808153477217</v>
      </c>
    </row>
    <row r="27" spans="1:9">
      <c r="A27" t="s">
        <v>59</v>
      </c>
      <c r="B27">
        <v>386399</v>
      </c>
      <c r="C27">
        <v>1853824</v>
      </c>
      <c r="D27">
        <v>0.2084</v>
      </c>
      <c r="G27" s="2"/>
      <c r="I27">
        <f t="shared" si="0"/>
        <v>0.62470023980815348</v>
      </c>
    </row>
    <row r="28" spans="1:9">
      <c r="A28" t="s">
        <v>57</v>
      </c>
      <c r="B28">
        <v>432583</v>
      </c>
      <c r="C28">
        <v>3611903</v>
      </c>
      <c r="D28">
        <v>0.1198</v>
      </c>
      <c r="E28" t="s">
        <v>9</v>
      </c>
      <c r="G28" s="2"/>
      <c r="I28">
        <f t="shared" si="0"/>
        <v>0.35911270983213428</v>
      </c>
    </row>
    <row r="29" spans="1:9">
      <c r="A29" t="s">
        <v>58</v>
      </c>
      <c r="B29">
        <v>191222</v>
      </c>
      <c r="C29">
        <v>1672297</v>
      </c>
      <c r="D29">
        <v>0.1143</v>
      </c>
      <c r="G29" s="2"/>
      <c r="I29">
        <f t="shared" si="0"/>
        <v>0.34262589928057552</v>
      </c>
    </row>
    <row r="30" spans="1:9">
      <c r="A30" t="s">
        <v>59</v>
      </c>
      <c r="B30">
        <v>196136</v>
      </c>
      <c r="C30">
        <v>1706564</v>
      </c>
      <c r="D30">
        <v>0.1149</v>
      </c>
      <c r="G30" s="2"/>
      <c r="I30">
        <f t="shared" si="0"/>
        <v>0.3444244604316547</v>
      </c>
    </row>
    <row r="31" spans="1:9">
      <c r="A31" t="s">
        <v>57</v>
      </c>
      <c r="B31">
        <v>377712</v>
      </c>
      <c r="C31">
        <v>2023994</v>
      </c>
      <c r="D31">
        <v>0.18659999999999999</v>
      </c>
      <c r="E31" t="s">
        <v>10</v>
      </c>
      <c r="G31" s="2"/>
      <c r="I31">
        <f t="shared" ref="I31:I54" si="1">D31/0.3336</f>
        <v>0.55935251798561147</v>
      </c>
    </row>
    <row r="32" spans="1:9">
      <c r="A32" t="s">
        <v>58</v>
      </c>
      <c r="B32">
        <v>153602</v>
      </c>
      <c r="C32">
        <v>818944</v>
      </c>
      <c r="D32">
        <v>0.18759999999999999</v>
      </c>
      <c r="G32" s="2"/>
      <c r="I32">
        <f t="shared" si="1"/>
        <v>0.56235011990407668</v>
      </c>
    </row>
    <row r="33" spans="1:9">
      <c r="A33" t="s">
        <v>59</v>
      </c>
      <c r="B33">
        <v>168254</v>
      </c>
      <c r="C33">
        <v>867000</v>
      </c>
      <c r="D33">
        <v>0.19409999999999999</v>
      </c>
      <c r="G33" s="2"/>
      <c r="I33">
        <f t="shared" si="1"/>
        <v>0.58183453237410065</v>
      </c>
    </row>
    <row r="34" spans="1:9">
      <c r="A34" t="s">
        <v>57</v>
      </c>
      <c r="B34">
        <v>1333583</v>
      </c>
      <c r="C34">
        <v>4228452</v>
      </c>
      <c r="D34">
        <v>0.31540000000000001</v>
      </c>
      <c r="E34" t="s">
        <v>11</v>
      </c>
      <c r="G34" s="2"/>
      <c r="I34">
        <f t="shared" si="1"/>
        <v>0.94544364508393286</v>
      </c>
    </row>
    <row r="35" spans="1:9">
      <c r="A35" t="s">
        <v>58</v>
      </c>
      <c r="B35">
        <v>809802</v>
      </c>
      <c r="C35">
        <v>2732747</v>
      </c>
      <c r="D35">
        <v>0.29630000000000001</v>
      </c>
      <c r="G35" s="2"/>
      <c r="I35">
        <f t="shared" si="1"/>
        <v>0.88818944844124703</v>
      </c>
    </row>
    <row r="36" spans="1:9">
      <c r="A36" t="s">
        <v>59</v>
      </c>
      <c r="B36">
        <v>782827</v>
      </c>
      <c r="C36">
        <v>2613235</v>
      </c>
      <c r="D36">
        <v>0.29959999999999998</v>
      </c>
      <c r="G36" s="2"/>
      <c r="I36">
        <f t="shared" si="1"/>
        <v>0.89808153477218211</v>
      </c>
    </row>
    <row r="37" spans="1:9">
      <c r="A37" t="s">
        <v>57</v>
      </c>
      <c r="B37">
        <v>124666</v>
      </c>
      <c r="C37">
        <v>532899</v>
      </c>
      <c r="D37">
        <v>0.2339</v>
      </c>
      <c r="E37" t="s">
        <v>12</v>
      </c>
      <c r="G37" s="2"/>
      <c r="I37">
        <f t="shared" si="1"/>
        <v>0.70113908872901676</v>
      </c>
    </row>
    <row r="38" spans="1:9">
      <c r="A38" t="s">
        <v>58</v>
      </c>
      <c r="B38">
        <v>109429</v>
      </c>
      <c r="C38">
        <v>483979</v>
      </c>
      <c r="D38">
        <v>0.2261</v>
      </c>
      <c r="G38" s="2"/>
      <c r="I38">
        <f t="shared" si="1"/>
        <v>0.67775779376498801</v>
      </c>
    </row>
    <row r="39" spans="1:9">
      <c r="A39" t="s">
        <v>59</v>
      </c>
      <c r="B39">
        <v>100594</v>
      </c>
      <c r="C39">
        <v>452292</v>
      </c>
      <c r="D39">
        <v>0.22239999999999999</v>
      </c>
      <c r="G39" s="2"/>
      <c r="I39">
        <f t="shared" si="1"/>
        <v>0.66666666666666663</v>
      </c>
    </row>
    <row r="40" spans="1:9">
      <c r="A40" t="s">
        <v>57</v>
      </c>
      <c r="B40">
        <v>424800</v>
      </c>
      <c r="C40">
        <v>2334357</v>
      </c>
      <c r="D40">
        <v>0.182</v>
      </c>
      <c r="E40" t="s">
        <v>24</v>
      </c>
      <c r="G40" s="2"/>
      <c r="I40">
        <f t="shared" si="1"/>
        <v>0.5455635491606714</v>
      </c>
    </row>
    <row r="41" spans="1:9">
      <c r="A41" t="s">
        <v>58</v>
      </c>
      <c r="B41">
        <v>315189</v>
      </c>
      <c r="C41">
        <v>1799590</v>
      </c>
      <c r="D41">
        <v>0.17510000000000001</v>
      </c>
      <c r="G41" s="2"/>
      <c r="I41">
        <f t="shared" si="1"/>
        <v>0.52488009592326135</v>
      </c>
    </row>
    <row r="42" spans="1:9">
      <c r="A42" t="s">
        <v>59</v>
      </c>
      <c r="B42">
        <v>255108</v>
      </c>
      <c r="C42">
        <v>1450074</v>
      </c>
      <c r="D42">
        <v>0.1759</v>
      </c>
      <c r="G42" s="2"/>
      <c r="I42">
        <f t="shared" si="1"/>
        <v>0.52727817745803351</v>
      </c>
    </row>
    <row r="43" spans="1:9">
      <c r="A43" t="s">
        <v>57</v>
      </c>
      <c r="B43">
        <v>315765</v>
      </c>
      <c r="C43">
        <v>954636</v>
      </c>
      <c r="D43">
        <v>0.33079999999999998</v>
      </c>
      <c r="E43" t="s">
        <v>25</v>
      </c>
      <c r="G43" s="2"/>
      <c r="I43">
        <f t="shared" si="1"/>
        <v>0.9916067146282973</v>
      </c>
    </row>
    <row r="44" spans="1:9">
      <c r="A44" t="s">
        <v>58</v>
      </c>
      <c r="B44">
        <v>123879</v>
      </c>
      <c r="C44">
        <v>464492</v>
      </c>
      <c r="D44">
        <v>0.26669999999999999</v>
      </c>
      <c r="G44" s="2"/>
      <c r="I44">
        <f t="shared" si="1"/>
        <v>0.79946043165467617</v>
      </c>
    </row>
    <row r="45" spans="1:9">
      <c r="A45" t="s">
        <v>59</v>
      </c>
      <c r="B45">
        <v>190888</v>
      </c>
      <c r="C45">
        <v>683731</v>
      </c>
      <c r="D45">
        <v>0.2792</v>
      </c>
      <c r="G45" s="2"/>
      <c r="I45">
        <f t="shared" si="1"/>
        <v>0.83693045563549162</v>
      </c>
    </row>
    <row r="46" spans="1:9">
      <c r="A46" t="s">
        <v>57</v>
      </c>
      <c r="B46">
        <v>243990</v>
      </c>
      <c r="C46">
        <v>1555817</v>
      </c>
      <c r="D46">
        <v>0.15679999999999999</v>
      </c>
      <c r="E46" t="s">
        <v>13</v>
      </c>
      <c r="G46" s="2"/>
      <c r="I46">
        <f t="shared" si="1"/>
        <v>0.47002398081534769</v>
      </c>
    </row>
    <row r="47" spans="1:9">
      <c r="A47" t="s">
        <v>58</v>
      </c>
      <c r="B47">
        <v>215317</v>
      </c>
      <c r="C47">
        <v>1188114</v>
      </c>
      <c r="D47">
        <v>0.1812</v>
      </c>
      <c r="G47" s="2"/>
      <c r="I47">
        <f t="shared" si="1"/>
        <v>0.54316546762589923</v>
      </c>
    </row>
    <row r="48" spans="1:9">
      <c r="A48" t="s">
        <v>59</v>
      </c>
      <c r="B48">
        <v>216116</v>
      </c>
      <c r="C48">
        <v>1385234</v>
      </c>
      <c r="D48">
        <v>0.156</v>
      </c>
      <c r="G48" s="2"/>
      <c r="I48">
        <f t="shared" si="1"/>
        <v>0.46762589928057552</v>
      </c>
    </row>
    <row r="49" spans="1:9">
      <c r="A49" t="s">
        <v>57</v>
      </c>
      <c r="B49">
        <v>132962</v>
      </c>
      <c r="C49">
        <v>1058603</v>
      </c>
      <c r="D49">
        <v>0.12559999999999999</v>
      </c>
      <c r="E49" t="s">
        <v>26</v>
      </c>
      <c r="G49" s="2"/>
      <c r="I49">
        <f t="shared" si="1"/>
        <v>0.37649880095923255</v>
      </c>
    </row>
    <row r="50" spans="1:9">
      <c r="A50" t="s">
        <v>58</v>
      </c>
      <c r="B50">
        <v>199589</v>
      </c>
      <c r="C50">
        <v>1422508</v>
      </c>
      <c r="D50">
        <v>0.14030000000000001</v>
      </c>
      <c r="G50" s="2"/>
      <c r="I50">
        <f t="shared" si="1"/>
        <v>0.42056354916067146</v>
      </c>
    </row>
    <row r="51" spans="1:9">
      <c r="A51" t="s">
        <v>59</v>
      </c>
      <c r="B51">
        <v>184959</v>
      </c>
      <c r="C51">
        <v>1441352</v>
      </c>
      <c r="D51">
        <v>0.1283</v>
      </c>
      <c r="G51" s="2"/>
      <c r="I51">
        <f t="shared" si="1"/>
        <v>0.38459232613908872</v>
      </c>
    </row>
    <row r="52" spans="1:9">
      <c r="A52" t="s">
        <v>57</v>
      </c>
      <c r="B52">
        <v>108510</v>
      </c>
      <c r="C52">
        <v>1018155</v>
      </c>
      <c r="D52">
        <v>0.1066</v>
      </c>
      <c r="E52" t="s">
        <v>14</v>
      </c>
      <c r="F52" s="3"/>
      <c r="G52" s="2"/>
      <c r="I52">
        <f t="shared" si="1"/>
        <v>0.3195443645083933</v>
      </c>
    </row>
    <row r="53" spans="1:9">
      <c r="A53" t="s">
        <v>58</v>
      </c>
      <c r="B53">
        <v>111572</v>
      </c>
      <c r="C53">
        <v>1223573</v>
      </c>
      <c r="D53">
        <v>9.1200000000000003E-2</v>
      </c>
      <c r="G53" s="2"/>
      <c r="I53">
        <f t="shared" si="1"/>
        <v>0.2733812949640288</v>
      </c>
    </row>
    <row r="54" spans="1:9">
      <c r="A54" t="s">
        <v>59</v>
      </c>
      <c r="B54">
        <v>120129</v>
      </c>
      <c r="C54">
        <v>1216279</v>
      </c>
      <c r="D54">
        <v>9.8799999999999999E-2</v>
      </c>
      <c r="G54" s="2"/>
      <c r="I54">
        <f t="shared" si="1"/>
        <v>0.2961630695443645</v>
      </c>
    </row>
    <row r="58" spans="1:9">
      <c r="A58" s="4" t="s">
        <v>28</v>
      </c>
      <c r="B58" s="4" t="s">
        <v>52</v>
      </c>
    </row>
    <row r="59" spans="1:9">
      <c r="A59" t="s">
        <v>38</v>
      </c>
      <c r="B59" t="s">
        <v>1</v>
      </c>
      <c r="C59" t="s">
        <v>32</v>
      </c>
      <c r="D59" t="s">
        <v>34</v>
      </c>
      <c r="E59" t="s">
        <v>61</v>
      </c>
      <c r="G59" t="s">
        <v>30</v>
      </c>
      <c r="I59" t="s">
        <v>31</v>
      </c>
    </row>
    <row r="60" spans="1:9">
      <c r="A60" t="s">
        <v>57</v>
      </c>
      <c r="B60">
        <v>1106076</v>
      </c>
      <c r="C60">
        <v>1116869</v>
      </c>
      <c r="D60">
        <v>0.99029999999999996</v>
      </c>
      <c r="E60" t="s">
        <v>60</v>
      </c>
      <c r="G60">
        <f>AVERAGE(D60:D62)</f>
        <v>0.97199999999999998</v>
      </c>
      <c r="I60">
        <f>D60/0.972</f>
        <v>1.018827160493827</v>
      </c>
    </row>
    <row r="61" spans="1:9">
      <c r="A61" t="s">
        <v>58</v>
      </c>
      <c r="B61">
        <v>1140252</v>
      </c>
      <c r="C61">
        <v>1218162</v>
      </c>
      <c r="D61">
        <v>0.93600000000000005</v>
      </c>
      <c r="I61">
        <f t="shared" ref="I61:I110" si="2">D61/0.972</f>
        <v>0.96296296296296302</v>
      </c>
    </row>
    <row r="62" spans="1:9">
      <c r="A62" t="s">
        <v>59</v>
      </c>
      <c r="B62">
        <v>1236906</v>
      </c>
      <c r="C62">
        <v>1249753</v>
      </c>
      <c r="D62">
        <v>0.98970000000000002</v>
      </c>
      <c r="I62">
        <f t="shared" si="2"/>
        <v>1.0182098765432099</v>
      </c>
    </row>
    <row r="63" spans="1:9">
      <c r="A63" t="s">
        <v>57</v>
      </c>
      <c r="B63">
        <v>1252494</v>
      </c>
      <c r="C63">
        <v>2732887</v>
      </c>
      <c r="D63">
        <v>0.45829999999999999</v>
      </c>
      <c r="E63" t="s">
        <v>15</v>
      </c>
      <c r="I63">
        <f t="shared" si="2"/>
        <v>0.47150205761316871</v>
      </c>
    </row>
    <row r="64" spans="1:9">
      <c r="A64" t="s">
        <v>58</v>
      </c>
      <c r="B64">
        <v>1409671</v>
      </c>
      <c r="C64">
        <v>2430835</v>
      </c>
      <c r="D64">
        <v>0.57989999999999997</v>
      </c>
      <c r="I64">
        <f t="shared" si="2"/>
        <v>0.59660493827160488</v>
      </c>
    </row>
    <row r="65" spans="1:9">
      <c r="A65" t="s">
        <v>59</v>
      </c>
      <c r="B65">
        <v>1398504</v>
      </c>
      <c r="C65">
        <v>2376486</v>
      </c>
      <c r="D65">
        <v>0.58850000000000002</v>
      </c>
      <c r="I65">
        <f t="shared" si="2"/>
        <v>0.6054526748971194</v>
      </c>
    </row>
    <row r="66" spans="1:9">
      <c r="A66" t="s">
        <v>57</v>
      </c>
      <c r="B66">
        <v>698650</v>
      </c>
      <c r="C66">
        <v>1150175</v>
      </c>
      <c r="D66">
        <v>0.60740000000000005</v>
      </c>
      <c r="E66" t="s">
        <v>16</v>
      </c>
      <c r="I66">
        <f t="shared" si="2"/>
        <v>0.62489711934156389</v>
      </c>
    </row>
    <row r="67" spans="1:9">
      <c r="A67" t="s">
        <v>58</v>
      </c>
      <c r="B67">
        <v>687372</v>
      </c>
      <c r="C67">
        <v>1014561</v>
      </c>
      <c r="D67">
        <v>0.67749999999999999</v>
      </c>
      <c r="I67">
        <f t="shared" si="2"/>
        <v>0.69701646090534986</v>
      </c>
    </row>
    <row r="68" spans="1:9">
      <c r="A68" t="s">
        <v>59</v>
      </c>
      <c r="B68">
        <v>807021</v>
      </c>
      <c r="C68">
        <v>1203041</v>
      </c>
      <c r="D68">
        <v>0.67079999999999995</v>
      </c>
      <c r="I68">
        <f t="shared" si="2"/>
        <v>0.69012345679012344</v>
      </c>
    </row>
    <row r="69" spans="1:9">
      <c r="A69" t="s">
        <v>57</v>
      </c>
      <c r="B69">
        <v>1323570</v>
      </c>
      <c r="C69">
        <v>800191</v>
      </c>
      <c r="D69">
        <v>1.6540999999999999</v>
      </c>
      <c r="E69" t="s">
        <v>35</v>
      </c>
      <c r="I69">
        <f t="shared" si="2"/>
        <v>1.7017489711934155</v>
      </c>
    </row>
    <row r="70" spans="1:9">
      <c r="A70" t="s">
        <v>58</v>
      </c>
      <c r="B70">
        <v>1421403</v>
      </c>
      <c r="C70">
        <v>1585292</v>
      </c>
      <c r="D70">
        <v>0.89659999999999995</v>
      </c>
      <c r="I70">
        <f t="shared" si="2"/>
        <v>0.92242798353909461</v>
      </c>
    </row>
    <row r="71" spans="1:9">
      <c r="A71" t="s">
        <v>59</v>
      </c>
      <c r="B71">
        <v>1460532</v>
      </c>
      <c r="C71">
        <v>1085505</v>
      </c>
      <c r="D71">
        <v>1.3453999999999999</v>
      </c>
      <c r="I71">
        <f t="shared" si="2"/>
        <v>1.3841563786008231</v>
      </c>
    </row>
    <row r="72" spans="1:9">
      <c r="A72" t="s">
        <v>57</v>
      </c>
      <c r="B72">
        <v>1746793</v>
      </c>
      <c r="C72">
        <v>2729888</v>
      </c>
      <c r="D72">
        <v>0.63990000000000002</v>
      </c>
      <c r="E72" t="s">
        <v>36</v>
      </c>
      <c r="I72">
        <f t="shared" si="2"/>
        <v>0.65833333333333333</v>
      </c>
    </row>
    <row r="73" spans="1:9">
      <c r="A73" t="s">
        <v>58</v>
      </c>
      <c r="B73">
        <v>1795046</v>
      </c>
      <c r="C73">
        <v>2115754</v>
      </c>
      <c r="D73">
        <v>0.84840000000000004</v>
      </c>
      <c r="I73">
        <f t="shared" si="2"/>
        <v>0.87283950617283956</v>
      </c>
    </row>
    <row r="74" spans="1:9">
      <c r="A74" t="s">
        <v>59</v>
      </c>
      <c r="B74">
        <v>1696069</v>
      </c>
      <c r="C74">
        <v>2681727</v>
      </c>
      <c r="D74">
        <v>0.63249999999999995</v>
      </c>
      <c r="I74">
        <f t="shared" si="2"/>
        <v>0.65072016460905346</v>
      </c>
    </row>
    <row r="75" spans="1:9">
      <c r="A75" t="s">
        <v>57</v>
      </c>
      <c r="B75">
        <v>1100416</v>
      </c>
      <c r="C75">
        <v>1263038</v>
      </c>
      <c r="D75">
        <v>0.87119999999999997</v>
      </c>
      <c r="E75" t="s">
        <v>17</v>
      </c>
      <c r="I75">
        <f t="shared" si="2"/>
        <v>0.89629629629629626</v>
      </c>
    </row>
    <row r="76" spans="1:9">
      <c r="A76" t="s">
        <v>58</v>
      </c>
      <c r="B76">
        <v>1184876</v>
      </c>
      <c r="C76">
        <v>1296592</v>
      </c>
      <c r="D76">
        <v>0.91379999999999995</v>
      </c>
      <c r="I76">
        <f t="shared" si="2"/>
        <v>0.94012345679012344</v>
      </c>
    </row>
    <row r="77" spans="1:9">
      <c r="A77" t="s">
        <v>59</v>
      </c>
      <c r="B77">
        <v>1174575</v>
      </c>
      <c r="C77">
        <v>1132355</v>
      </c>
      <c r="D77">
        <v>1.0373000000000001</v>
      </c>
      <c r="I77">
        <f t="shared" si="2"/>
        <v>1.067181069958848</v>
      </c>
    </row>
    <row r="78" spans="1:9">
      <c r="A78" t="s">
        <v>57</v>
      </c>
      <c r="B78">
        <v>1351716</v>
      </c>
      <c r="C78">
        <v>2303996</v>
      </c>
      <c r="D78">
        <v>0.5867</v>
      </c>
      <c r="E78" t="s">
        <v>18</v>
      </c>
      <c r="I78">
        <f t="shared" si="2"/>
        <v>0.60360082304526752</v>
      </c>
    </row>
    <row r="79" spans="1:9">
      <c r="A79" t="s">
        <v>58</v>
      </c>
      <c r="B79">
        <v>1240600</v>
      </c>
      <c r="C79">
        <v>1806156</v>
      </c>
      <c r="D79">
        <v>0.68689999999999996</v>
      </c>
      <c r="I79">
        <f t="shared" si="2"/>
        <v>0.70668724279835393</v>
      </c>
    </row>
    <row r="80" spans="1:9">
      <c r="A80" t="s">
        <v>59</v>
      </c>
      <c r="B80">
        <v>1374102</v>
      </c>
      <c r="C80">
        <v>2194188</v>
      </c>
      <c r="D80">
        <v>0.62619999999999998</v>
      </c>
      <c r="I80">
        <f t="shared" si="2"/>
        <v>0.64423868312757204</v>
      </c>
    </row>
    <row r="81" spans="1:9">
      <c r="A81" t="s">
        <v>57</v>
      </c>
      <c r="B81">
        <v>1823631</v>
      </c>
      <c r="C81">
        <v>2598218</v>
      </c>
      <c r="D81">
        <v>0.70189999999999997</v>
      </c>
      <c r="E81" t="s">
        <v>19</v>
      </c>
      <c r="I81">
        <f t="shared" si="2"/>
        <v>0.72211934156378599</v>
      </c>
    </row>
    <row r="82" spans="1:9">
      <c r="A82" t="s">
        <v>58</v>
      </c>
      <c r="B82">
        <v>1891676</v>
      </c>
      <c r="C82">
        <v>2733127</v>
      </c>
      <c r="D82">
        <v>0.69210000000000005</v>
      </c>
      <c r="I82">
        <f t="shared" si="2"/>
        <v>0.71203703703703713</v>
      </c>
    </row>
    <row r="83" spans="1:9">
      <c r="A83" t="s">
        <v>59</v>
      </c>
      <c r="B83">
        <v>1525382</v>
      </c>
      <c r="C83">
        <v>2594074</v>
      </c>
      <c r="D83">
        <v>0.58799999999999997</v>
      </c>
      <c r="I83">
        <f t="shared" si="2"/>
        <v>0.60493827160493829</v>
      </c>
    </row>
    <row r="84" spans="1:9">
      <c r="A84" t="s">
        <v>57</v>
      </c>
      <c r="B84">
        <v>1311810</v>
      </c>
      <c r="C84">
        <v>3734237</v>
      </c>
      <c r="D84">
        <v>0.3513</v>
      </c>
      <c r="E84" t="s">
        <v>20</v>
      </c>
      <c r="I84">
        <f t="shared" si="2"/>
        <v>0.36141975308641977</v>
      </c>
    </row>
    <row r="85" spans="1:9">
      <c r="A85" t="s">
        <v>58</v>
      </c>
      <c r="B85">
        <v>1676247</v>
      </c>
      <c r="C85">
        <v>3529911</v>
      </c>
      <c r="D85">
        <v>0.47489999999999999</v>
      </c>
      <c r="I85">
        <f t="shared" si="2"/>
        <v>0.48858024691358026</v>
      </c>
    </row>
    <row r="86" spans="1:9">
      <c r="A86" t="s">
        <v>59</v>
      </c>
      <c r="B86">
        <v>1303881</v>
      </c>
      <c r="C86">
        <v>4065199</v>
      </c>
      <c r="D86">
        <v>0.32069999999999999</v>
      </c>
      <c r="I86">
        <f t="shared" si="2"/>
        <v>0.32993827160493827</v>
      </c>
    </row>
    <row r="87" spans="1:9">
      <c r="A87" t="s">
        <v>57</v>
      </c>
      <c r="B87">
        <v>1304804</v>
      </c>
      <c r="C87">
        <v>4257581</v>
      </c>
      <c r="D87">
        <v>0.30649999999999999</v>
      </c>
      <c r="E87" t="s">
        <v>21</v>
      </c>
      <c r="I87">
        <f t="shared" si="2"/>
        <v>0.31532921810699588</v>
      </c>
    </row>
    <row r="88" spans="1:9">
      <c r="A88" t="s">
        <v>58</v>
      </c>
      <c r="B88">
        <v>1871938</v>
      </c>
      <c r="C88">
        <v>3009321</v>
      </c>
      <c r="D88">
        <v>0.622</v>
      </c>
      <c r="I88">
        <f t="shared" si="2"/>
        <v>0.63991769547325106</v>
      </c>
    </row>
    <row r="89" spans="1:9">
      <c r="A89" t="s">
        <v>59</v>
      </c>
      <c r="B89">
        <v>1334132</v>
      </c>
      <c r="C89">
        <v>3517294</v>
      </c>
      <c r="D89">
        <v>0.37930000000000003</v>
      </c>
      <c r="I89">
        <f t="shared" si="2"/>
        <v>0.39022633744855972</v>
      </c>
    </row>
    <row r="90" spans="1:9">
      <c r="A90" t="s">
        <v>57</v>
      </c>
      <c r="B90">
        <v>1789093</v>
      </c>
      <c r="C90">
        <v>2198614</v>
      </c>
      <c r="D90">
        <v>0.81369999999999998</v>
      </c>
      <c r="E90" t="s">
        <v>22</v>
      </c>
      <c r="I90">
        <f t="shared" si="2"/>
        <v>0.83713991769547325</v>
      </c>
    </row>
    <row r="91" spans="1:9">
      <c r="A91" t="s">
        <v>58</v>
      </c>
      <c r="B91">
        <v>2759437</v>
      </c>
      <c r="C91">
        <v>3265225</v>
      </c>
      <c r="D91">
        <v>0.84509999999999996</v>
      </c>
      <c r="I91">
        <f t="shared" si="2"/>
        <v>0.86944444444444446</v>
      </c>
    </row>
    <row r="92" spans="1:9">
      <c r="A92" t="s">
        <v>59</v>
      </c>
      <c r="B92">
        <v>2589102</v>
      </c>
      <c r="C92">
        <v>2395817</v>
      </c>
      <c r="D92">
        <v>1.0807</v>
      </c>
      <c r="I92">
        <f t="shared" si="2"/>
        <v>1.1118312757201647</v>
      </c>
    </row>
    <row r="93" spans="1:9">
      <c r="A93" t="s">
        <v>57</v>
      </c>
      <c r="B93">
        <v>1337201</v>
      </c>
      <c r="C93">
        <v>4468763</v>
      </c>
      <c r="D93">
        <v>0.29920000000000002</v>
      </c>
      <c r="E93" t="s">
        <v>23</v>
      </c>
      <c r="I93">
        <f t="shared" si="2"/>
        <v>0.30781893004115229</v>
      </c>
    </row>
    <row r="94" spans="1:9">
      <c r="A94" t="s">
        <v>58</v>
      </c>
      <c r="B94">
        <v>1647910</v>
      </c>
      <c r="C94">
        <v>3250414</v>
      </c>
      <c r="D94">
        <v>0.50700000000000001</v>
      </c>
      <c r="I94">
        <f t="shared" si="2"/>
        <v>0.52160493827160492</v>
      </c>
    </row>
    <row r="95" spans="1:9">
      <c r="A95" t="s">
        <v>59</v>
      </c>
      <c r="B95">
        <v>1146558</v>
      </c>
      <c r="C95">
        <v>3221237</v>
      </c>
      <c r="D95">
        <v>0.35589999999999999</v>
      </c>
      <c r="I95">
        <f t="shared" si="2"/>
        <v>0.36615226337448559</v>
      </c>
    </row>
    <row r="96" spans="1:9">
      <c r="A96" t="s">
        <v>57</v>
      </c>
      <c r="B96">
        <v>1429003</v>
      </c>
      <c r="C96">
        <v>2270235</v>
      </c>
      <c r="D96">
        <v>0.62949999999999995</v>
      </c>
      <c r="E96" t="s">
        <v>24</v>
      </c>
      <c r="I96">
        <f t="shared" si="2"/>
        <v>0.64763374485596703</v>
      </c>
    </row>
    <row r="97" spans="1:9">
      <c r="A97" t="s">
        <v>58</v>
      </c>
      <c r="B97">
        <v>1367659</v>
      </c>
      <c r="C97">
        <v>2297027</v>
      </c>
      <c r="D97">
        <v>0.59540000000000004</v>
      </c>
      <c r="I97">
        <f t="shared" si="2"/>
        <v>0.61255144032921816</v>
      </c>
    </row>
    <row r="98" spans="1:9">
      <c r="A98" t="s">
        <v>59</v>
      </c>
      <c r="B98">
        <v>1231628</v>
      </c>
      <c r="C98">
        <v>2106541</v>
      </c>
      <c r="D98">
        <v>0.5847</v>
      </c>
      <c r="I98">
        <f t="shared" si="2"/>
        <v>0.60154320987654319</v>
      </c>
    </row>
    <row r="99" spans="1:9">
      <c r="A99" t="s">
        <v>57</v>
      </c>
      <c r="B99">
        <v>2089374</v>
      </c>
      <c r="C99">
        <v>2479363</v>
      </c>
      <c r="D99">
        <v>0.8427</v>
      </c>
      <c r="E99" t="s">
        <v>25</v>
      </c>
      <c r="I99">
        <f t="shared" si="2"/>
        <v>0.86697530864197536</v>
      </c>
    </row>
    <row r="100" spans="1:9">
      <c r="A100" t="s">
        <v>58</v>
      </c>
      <c r="B100">
        <v>1995218</v>
      </c>
      <c r="C100">
        <v>2459596</v>
      </c>
      <c r="D100">
        <v>0.81120000000000003</v>
      </c>
      <c r="I100">
        <f t="shared" si="2"/>
        <v>0.83456790123456792</v>
      </c>
    </row>
    <row r="101" spans="1:9">
      <c r="A101" t="s">
        <v>59</v>
      </c>
      <c r="B101">
        <v>1077590</v>
      </c>
      <c r="C101">
        <v>1336161</v>
      </c>
      <c r="D101">
        <v>0.80649999999999999</v>
      </c>
      <c r="I101">
        <f t="shared" si="2"/>
        <v>0.82973251028806583</v>
      </c>
    </row>
    <row r="102" spans="1:9">
      <c r="A102" t="s">
        <v>57</v>
      </c>
      <c r="B102">
        <v>2169923</v>
      </c>
      <c r="C102">
        <v>2347594</v>
      </c>
      <c r="D102">
        <v>0.92430000000000001</v>
      </c>
      <c r="E102" t="s">
        <v>13</v>
      </c>
      <c r="I102">
        <f t="shared" si="2"/>
        <v>0.95092592592592595</v>
      </c>
    </row>
    <row r="103" spans="1:9">
      <c r="A103" t="s">
        <v>58</v>
      </c>
      <c r="B103">
        <v>2343852</v>
      </c>
      <c r="C103">
        <v>2532591</v>
      </c>
      <c r="D103">
        <v>0.92549999999999999</v>
      </c>
      <c r="I103">
        <f t="shared" si="2"/>
        <v>0.9521604938271605</v>
      </c>
    </row>
    <row r="104" spans="1:9">
      <c r="A104" t="s">
        <v>59</v>
      </c>
      <c r="B104">
        <v>2311966</v>
      </c>
      <c r="C104">
        <v>2435164</v>
      </c>
      <c r="D104">
        <v>0.94940000000000002</v>
      </c>
      <c r="I104">
        <f t="shared" si="2"/>
        <v>0.97674897119341564</v>
      </c>
    </row>
    <row r="105" spans="1:9">
      <c r="A105" t="s">
        <v>57</v>
      </c>
      <c r="B105">
        <v>1241554</v>
      </c>
      <c r="C105">
        <v>2119401</v>
      </c>
      <c r="D105">
        <v>0.58579999999999999</v>
      </c>
      <c r="E105" t="s">
        <v>26</v>
      </c>
      <c r="I105">
        <f t="shared" si="2"/>
        <v>0.60267489711934152</v>
      </c>
    </row>
    <row r="106" spans="1:9">
      <c r="A106" t="s">
        <v>58</v>
      </c>
      <c r="B106">
        <v>1260871</v>
      </c>
      <c r="C106">
        <v>2291568</v>
      </c>
      <c r="D106">
        <v>0.55020000000000002</v>
      </c>
      <c r="I106">
        <f t="shared" si="2"/>
        <v>0.56604938271604943</v>
      </c>
    </row>
    <row r="107" spans="1:9">
      <c r="A107" t="s">
        <v>59</v>
      </c>
      <c r="B107">
        <v>1381447</v>
      </c>
      <c r="C107">
        <v>2824031</v>
      </c>
      <c r="D107">
        <v>0.48920000000000002</v>
      </c>
      <c r="I107">
        <f t="shared" si="2"/>
        <v>0.50329218106995888</v>
      </c>
    </row>
    <row r="108" spans="1:9">
      <c r="A108" t="s">
        <v>57</v>
      </c>
      <c r="B108">
        <v>1346268</v>
      </c>
      <c r="C108">
        <v>3859613</v>
      </c>
      <c r="D108">
        <v>0.3488</v>
      </c>
      <c r="E108" t="s">
        <v>27</v>
      </c>
      <c r="I108">
        <f t="shared" si="2"/>
        <v>0.35884773662551439</v>
      </c>
    </row>
    <row r="109" spans="1:9">
      <c r="A109" t="s">
        <v>58</v>
      </c>
      <c r="B109">
        <v>1388625</v>
      </c>
      <c r="C109">
        <v>4481359</v>
      </c>
      <c r="D109">
        <v>0.30990000000000001</v>
      </c>
      <c r="I109">
        <f t="shared" si="2"/>
        <v>0.3188271604938272</v>
      </c>
    </row>
    <row r="110" spans="1:9">
      <c r="A110" t="s">
        <v>59</v>
      </c>
      <c r="B110">
        <v>1150885</v>
      </c>
      <c r="C110">
        <v>4130729</v>
      </c>
      <c r="D110">
        <v>0.27860000000000001</v>
      </c>
      <c r="I110">
        <f t="shared" si="2"/>
        <v>0.2866255144032922</v>
      </c>
    </row>
  </sheetData>
  <mergeCells count="2">
    <mergeCell ref="F2:F5"/>
    <mergeCell ref="F6:F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7"/>
  <sheetViews>
    <sheetView workbookViewId="0">
      <selection activeCell="M20" sqref="M20"/>
    </sheetView>
  </sheetViews>
  <sheetFormatPr defaultRowHeight="14.4"/>
  <sheetData>
    <row r="4" spans="2:7">
      <c r="B4" s="20"/>
    </row>
    <row r="5" spans="2:7">
      <c r="B5" t="s">
        <v>64</v>
      </c>
    </row>
    <row r="7" spans="2:7">
      <c r="G7" t="s">
        <v>65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workbookViewId="0">
      <selection activeCell="I16" sqref="I16"/>
    </sheetView>
  </sheetViews>
  <sheetFormatPr defaultRowHeight="14.4"/>
  <cols>
    <col min="1" max="1" width="10.5546875" customWidth="1"/>
    <col min="2" max="3" width="11.21875" customWidth="1"/>
    <col min="4" max="4" width="16" customWidth="1"/>
    <col min="5" max="5" width="21.109375" customWidth="1"/>
  </cols>
  <sheetData>
    <row r="1" spans="1:5">
      <c r="A1" s="4" t="s">
        <v>48</v>
      </c>
      <c r="B1" s="4" t="s">
        <v>0</v>
      </c>
    </row>
    <row r="2" spans="1:5" ht="15" thickBot="1"/>
    <row r="3" spans="1:5" ht="31.8" thickBot="1">
      <c r="A3" s="5" t="s">
        <v>37</v>
      </c>
      <c r="B3" s="6"/>
      <c r="C3" s="7" t="s">
        <v>38</v>
      </c>
      <c r="D3" s="8" t="s">
        <v>50</v>
      </c>
      <c r="E3" s="9" t="s">
        <v>62</v>
      </c>
    </row>
    <row r="4" spans="1:5" ht="16.2" thickBot="1">
      <c r="A4" s="27" t="s">
        <v>40</v>
      </c>
      <c r="B4" s="35" t="s">
        <v>41</v>
      </c>
      <c r="C4" s="10">
        <v>1</v>
      </c>
      <c r="D4" s="11">
        <v>20</v>
      </c>
      <c r="E4" s="11">
        <v>30</v>
      </c>
    </row>
    <row r="5" spans="1:5" ht="16.2" thickBot="1">
      <c r="A5" s="27"/>
      <c r="B5" s="36"/>
      <c r="C5" s="12">
        <v>2</v>
      </c>
      <c r="D5" s="11">
        <v>20</v>
      </c>
      <c r="E5" s="11">
        <v>20</v>
      </c>
    </row>
    <row r="6" spans="1:5" ht="16.2" thickBot="1">
      <c r="A6" s="27"/>
      <c r="B6" s="37"/>
      <c r="C6" s="13">
        <v>3</v>
      </c>
      <c r="D6" s="11">
        <v>10</v>
      </c>
      <c r="E6" s="11">
        <v>10</v>
      </c>
    </row>
    <row r="7" spans="1:5" ht="16.2" thickBot="1">
      <c r="A7" s="27"/>
      <c r="B7" s="32" t="s">
        <v>42</v>
      </c>
      <c r="C7" s="10">
        <v>1</v>
      </c>
      <c r="D7" s="11">
        <v>1.3010299956639813</v>
      </c>
      <c r="E7" s="11">
        <v>1.4771212547196624</v>
      </c>
    </row>
    <row r="8" spans="1:5" ht="16.2" thickBot="1">
      <c r="A8" s="27"/>
      <c r="B8" s="33"/>
      <c r="C8" s="12">
        <v>2</v>
      </c>
      <c r="D8" s="11">
        <v>1.3010299956639813</v>
      </c>
      <c r="E8" s="11">
        <v>1.3010299956639813</v>
      </c>
    </row>
    <row r="9" spans="1:5" ht="16.2" thickBot="1">
      <c r="A9" s="28"/>
      <c r="B9" s="34"/>
      <c r="C9" s="13">
        <v>3</v>
      </c>
      <c r="D9" s="11">
        <v>1</v>
      </c>
      <c r="E9" s="11">
        <v>1</v>
      </c>
    </row>
    <row r="10" spans="1:5" ht="15.6">
      <c r="A10" s="27" t="s">
        <v>43</v>
      </c>
      <c r="B10" s="29" t="s">
        <v>41</v>
      </c>
      <c r="C10" s="10">
        <v>1</v>
      </c>
      <c r="D10" s="14">
        <v>10</v>
      </c>
      <c r="E10" s="14">
        <v>20</v>
      </c>
    </row>
    <row r="11" spans="1:5" ht="15.6">
      <c r="A11" s="27"/>
      <c r="B11" s="30"/>
      <c r="C11" s="12">
        <v>2</v>
      </c>
      <c r="D11" s="14">
        <v>20</v>
      </c>
      <c r="E11" s="14">
        <v>10</v>
      </c>
    </row>
    <row r="12" spans="1:5" ht="16.2" thickBot="1">
      <c r="A12" s="27"/>
      <c r="B12" s="31"/>
      <c r="C12" s="13">
        <v>3</v>
      </c>
      <c r="D12" s="14">
        <v>10</v>
      </c>
      <c r="E12" s="14">
        <v>30</v>
      </c>
    </row>
    <row r="13" spans="1:5" ht="16.2" thickBot="1">
      <c r="A13" s="27"/>
      <c r="B13" s="32" t="s">
        <v>42</v>
      </c>
      <c r="C13" s="10">
        <v>1</v>
      </c>
      <c r="D13" s="11">
        <v>1</v>
      </c>
      <c r="E13" s="11">
        <v>1.3010299956639813</v>
      </c>
    </row>
    <row r="14" spans="1:5" ht="16.2" thickBot="1">
      <c r="A14" s="27"/>
      <c r="B14" s="33"/>
      <c r="C14" s="12">
        <v>2</v>
      </c>
      <c r="D14" s="11">
        <v>1.3010299956639813</v>
      </c>
      <c r="E14" s="11">
        <v>1</v>
      </c>
    </row>
    <row r="15" spans="1:5" ht="16.2" thickBot="1">
      <c r="A15" s="28"/>
      <c r="B15" s="34"/>
      <c r="C15" s="13">
        <v>3</v>
      </c>
      <c r="D15" s="11">
        <v>1</v>
      </c>
      <c r="E15" s="11">
        <v>1.4771212547196624</v>
      </c>
    </row>
    <row r="16" spans="1:5" ht="15.6">
      <c r="A16" s="27" t="s">
        <v>63</v>
      </c>
      <c r="B16" s="29" t="s">
        <v>41</v>
      </c>
      <c r="C16" s="10">
        <v>1</v>
      </c>
      <c r="D16" s="14">
        <v>50</v>
      </c>
      <c r="E16" s="14">
        <v>700</v>
      </c>
    </row>
    <row r="17" spans="1:5" ht="15.6">
      <c r="A17" s="27"/>
      <c r="B17" s="30"/>
      <c r="C17" s="12">
        <v>2</v>
      </c>
      <c r="D17" s="14">
        <v>70</v>
      </c>
      <c r="E17" s="14">
        <v>300</v>
      </c>
    </row>
    <row r="18" spans="1:5" ht="16.2" thickBot="1">
      <c r="A18" s="27"/>
      <c r="B18" s="31"/>
      <c r="C18" s="13">
        <v>3</v>
      </c>
      <c r="D18" s="14">
        <v>50</v>
      </c>
      <c r="E18" s="14">
        <v>400</v>
      </c>
    </row>
    <row r="19" spans="1:5" ht="16.2" thickBot="1">
      <c r="A19" s="27"/>
      <c r="B19" s="32" t="s">
        <v>42</v>
      </c>
      <c r="C19" s="10">
        <v>1</v>
      </c>
      <c r="D19" s="11">
        <v>1.6989700043360187</v>
      </c>
      <c r="E19" s="11">
        <v>2.8450980400142569</v>
      </c>
    </row>
    <row r="20" spans="1:5" ht="16.2" thickBot="1">
      <c r="A20" s="27"/>
      <c r="B20" s="33"/>
      <c r="C20" s="12">
        <v>2</v>
      </c>
      <c r="D20" s="11">
        <v>1.8450980400142569</v>
      </c>
      <c r="E20" s="11">
        <v>2.4771212547196626</v>
      </c>
    </row>
    <row r="21" spans="1:5" ht="16.2" thickBot="1">
      <c r="A21" s="28"/>
      <c r="B21" s="34"/>
      <c r="C21" s="13">
        <v>3</v>
      </c>
      <c r="D21" s="11">
        <v>1.6989700043360187</v>
      </c>
      <c r="E21" s="11">
        <v>2.6020599913279625</v>
      </c>
    </row>
    <row r="22" spans="1:5" ht="15.6">
      <c r="A22" s="27" t="s">
        <v>45</v>
      </c>
      <c r="B22" s="29" t="s">
        <v>41</v>
      </c>
      <c r="C22" s="10">
        <v>1</v>
      </c>
      <c r="D22" s="14">
        <v>100</v>
      </c>
      <c r="E22" s="14">
        <v>5000</v>
      </c>
    </row>
    <row r="23" spans="1:5" ht="15.6">
      <c r="A23" s="27"/>
      <c r="B23" s="30"/>
      <c r="C23" s="12">
        <v>2</v>
      </c>
      <c r="D23" s="14">
        <v>300</v>
      </c>
      <c r="E23" s="14">
        <v>2000</v>
      </c>
    </row>
    <row r="24" spans="1:5" ht="16.2" thickBot="1">
      <c r="A24" s="27"/>
      <c r="B24" s="31"/>
      <c r="C24" s="13">
        <v>3</v>
      </c>
      <c r="D24" s="14">
        <v>700</v>
      </c>
      <c r="E24" s="14">
        <v>3000</v>
      </c>
    </row>
    <row r="25" spans="1:5" ht="16.2" thickBot="1">
      <c r="A25" s="27"/>
      <c r="B25" s="32" t="s">
        <v>42</v>
      </c>
      <c r="C25" s="10">
        <v>1</v>
      </c>
      <c r="D25" s="11">
        <v>2</v>
      </c>
      <c r="E25" s="11">
        <v>3.6989700043360187</v>
      </c>
    </row>
    <row r="26" spans="1:5" ht="16.2" thickBot="1">
      <c r="A26" s="27"/>
      <c r="B26" s="33"/>
      <c r="C26" s="12">
        <v>2</v>
      </c>
      <c r="D26" s="11">
        <v>2.4771212547196626</v>
      </c>
      <c r="E26" s="11">
        <v>3.3010299956639813</v>
      </c>
    </row>
    <row r="27" spans="1:5" ht="16.2" thickBot="1">
      <c r="A27" s="28"/>
      <c r="B27" s="34"/>
      <c r="C27" s="13">
        <v>3</v>
      </c>
      <c r="D27" s="11">
        <v>2.8450980400142569</v>
      </c>
      <c r="E27" s="11">
        <v>3.4771212547196626</v>
      </c>
    </row>
    <row r="28" spans="1:5" ht="15.6">
      <c r="A28" s="27" t="s">
        <v>46</v>
      </c>
      <c r="B28" s="29" t="s">
        <v>41</v>
      </c>
      <c r="C28" s="10">
        <v>1</v>
      </c>
      <c r="D28" s="14">
        <v>2000</v>
      </c>
      <c r="E28" s="14">
        <v>50000</v>
      </c>
    </row>
    <row r="29" spans="1:5" ht="15.6">
      <c r="A29" s="27"/>
      <c r="B29" s="30"/>
      <c r="C29" s="12">
        <v>2</v>
      </c>
      <c r="D29" s="14">
        <v>3000</v>
      </c>
      <c r="E29" s="14">
        <v>60000</v>
      </c>
    </row>
    <row r="30" spans="1:5" ht="16.2" thickBot="1">
      <c r="A30" s="27"/>
      <c r="B30" s="31"/>
      <c r="C30" s="13">
        <v>3</v>
      </c>
      <c r="D30" s="14">
        <v>3000</v>
      </c>
      <c r="E30" s="14">
        <v>80000</v>
      </c>
    </row>
    <row r="31" spans="1:5" ht="16.2" thickBot="1">
      <c r="A31" s="27"/>
      <c r="B31" s="32" t="s">
        <v>42</v>
      </c>
      <c r="C31" s="10">
        <v>1</v>
      </c>
      <c r="D31" s="11">
        <v>3.3010299956639813</v>
      </c>
      <c r="E31" s="11">
        <v>4.6989700043360187</v>
      </c>
    </row>
    <row r="32" spans="1:5" ht="16.2" thickBot="1">
      <c r="A32" s="27"/>
      <c r="B32" s="33"/>
      <c r="C32" s="12">
        <v>2</v>
      </c>
      <c r="D32" s="11">
        <v>3.4771212547196626</v>
      </c>
      <c r="E32" s="11">
        <v>4.7781512503836439</v>
      </c>
    </row>
    <row r="33" spans="1:5" ht="16.2" thickBot="1">
      <c r="A33" s="28"/>
      <c r="B33" s="34"/>
      <c r="C33" s="13">
        <v>3</v>
      </c>
      <c r="D33" s="11">
        <v>3.4771212547196626</v>
      </c>
      <c r="E33" s="11">
        <v>4.9030899869919438</v>
      </c>
    </row>
    <row r="34" spans="1:5" ht="15.6">
      <c r="A34" s="27" t="s">
        <v>47</v>
      </c>
      <c r="B34" s="29" t="s">
        <v>41</v>
      </c>
      <c r="C34" s="10">
        <v>1</v>
      </c>
      <c r="D34" s="14">
        <v>20000</v>
      </c>
      <c r="E34" s="14">
        <v>500000</v>
      </c>
    </row>
    <row r="35" spans="1:5" ht="15.6">
      <c r="A35" s="27"/>
      <c r="B35" s="30"/>
      <c r="C35" s="12">
        <v>2</v>
      </c>
      <c r="D35" s="14">
        <v>20000</v>
      </c>
      <c r="E35" s="14">
        <v>600000</v>
      </c>
    </row>
    <row r="36" spans="1:5" ht="16.2" thickBot="1">
      <c r="A36" s="27"/>
      <c r="B36" s="31"/>
      <c r="C36" s="13">
        <v>3</v>
      </c>
      <c r="D36" s="14">
        <v>30000</v>
      </c>
      <c r="E36" s="14">
        <v>700000</v>
      </c>
    </row>
    <row r="37" spans="1:5" ht="16.2" thickBot="1">
      <c r="A37" s="27"/>
      <c r="B37" s="32" t="s">
        <v>42</v>
      </c>
      <c r="C37" s="10">
        <v>1</v>
      </c>
      <c r="D37" s="11">
        <v>4.3010299956639813</v>
      </c>
      <c r="E37" s="11">
        <v>5.6989700043360187</v>
      </c>
    </row>
    <row r="38" spans="1:5" ht="16.2" thickBot="1">
      <c r="A38" s="27"/>
      <c r="B38" s="33"/>
      <c r="C38" s="12">
        <v>2</v>
      </c>
      <c r="D38" s="11">
        <v>4.3010299956639813</v>
      </c>
      <c r="E38" s="11">
        <v>5.7781512503836439</v>
      </c>
    </row>
    <row r="39" spans="1:5" ht="16.2" thickBot="1">
      <c r="A39" s="28"/>
      <c r="B39" s="34"/>
      <c r="C39" s="13">
        <v>3</v>
      </c>
      <c r="D39" s="11">
        <v>4.4771212547196626</v>
      </c>
      <c r="E39" s="11">
        <v>5.8450980400142569</v>
      </c>
    </row>
  </sheetData>
  <mergeCells count="18">
    <mergeCell ref="A4:A9"/>
    <mergeCell ref="B4:B6"/>
    <mergeCell ref="B7:B9"/>
    <mergeCell ref="A10:A15"/>
    <mergeCell ref="B10:B12"/>
    <mergeCell ref="B13:B15"/>
    <mergeCell ref="A16:A21"/>
    <mergeCell ref="B16:B18"/>
    <mergeCell ref="B19:B21"/>
    <mergeCell ref="A22:A27"/>
    <mergeCell ref="B22:B24"/>
    <mergeCell ref="B25:B27"/>
    <mergeCell ref="A28:A33"/>
    <mergeCell ref="B28:B30"/>
    <mergeCell ref="B31:B33"/>
    <mergeCell ref="A34:A39"/>
    <mergeCell ref="B34:B36"/>
    <mergeCell ref="B37:B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0"/>
  <sheetViews>
    <sheetView workbookViewId="0">
      <selection activeCell="O8" sqref="O8"/>
    </sheetView>
  </sheetViews>
  <sheetFormatPr defaultRowHeight="14.4"/>
  <cols>
    <col min="1" max="1" width="12.77734375" customWidth="1"/>
    <col min="3" max="3" width="14" customWidth="1"/>
    <col min="4" max="4" width="16.77734375" customWidth="1"/>
    <col min="5" max="5" width="19.109375" customWidth="1"/>
  </cols>
  <sheetData>
    <row r="3" spans="1:5" ht="16.8" thickBot="1">
      <c r="A3" s="15" t="s">
        <v>28</v>
      </c>
      <c r="B3" s="15" t="s">
        <v>67</v>
      </c>
      <c r="C3" s="16"/>
      <c r="D3" s="16"/>
      <c r="E3" s="16"/>
    </row>
    <row r="4" spans="1:5" ht="16.2" thickBot="1">
      <c r="A4" s="5" t="s">
        <v>37</v>
      </c>
      <c r="B4" s="6"/>
      <c r="C4" s="7" t="s">
        <v>38</v>
      </c>
      <c r="D4" s="8" t="s">
        <v>66</v>
      </c>
      <c r="E4" s="9" t="s">
        <v>39</v>
      </c>
    </row>
    <row r="5" spans="1:5" ht="16.2" thickBot="1">
      <c r="A5" s="27" t="s">
        <v>40</v>
      </c>
      <c r="B5" s="32" t="s">
        <v>41</v>
      </c>
      <c r="C5" s="17">
        <v>1</v>
      </c>
      <c r="D5" s="11">
        <v>1600</v>
      </c>
      <c r="E5" s="11">
        <v>2000</v>
      </c>
    </row>
    <row r="6" spans="1:5" ht="16.2" thickBot="1">
      <c r="A6" s="27"/>
      <c r="B6" s="33"/>
      <c r="C6" s="18">
        <v>2</v>
      </c>
      <c r="D6" s="11">
        <v>1500</v>
      </c>
      <c r="E6" s="11">
        <v>1400</v>
      </c>
    </row>
    <row r="7" spans="1:5" ht="16.2" thickBot="1">
      <c r="A7" s="27"/>
      <c r="B7" s="34"/>
      <c r="C7" s="19">
        <v>3</v>
      </c>
      <c r="D7" s="11">
        <v>1600</v>
      </c>
      <c r="E7" s="11">
        <v>1700</v>
      </c>
    </row>
    <row r="8" spans="1:5" ht="16.2" thickBot="1">
      <c r="A8" s="27"/>
      <c r="B8" s="32" t="s">
        <v>42</v>
      </c>
      <c r="C8" s="17">
        <v>1</v>
      </c>
      <c r="D8" s="11">
        <f>LOG10(D5)</f>
        <v>3.2041199826559246</v>
      </c>
      <c r="E8" s="11">
        <f t="shared" ref="E8" si="0">LOG10(E5)</f>
        <v>3.3010299956639813</v>
      </c>
    </row>
    <row r="9" spans="1:5" ht="16.2" thickBot="1">
      <c r="A9" s="27"/>
      <c r="B9" s="33"/>
      <c r="C9" s="18">
        <v>2</v>
      </c>
      <c r="D9" s="11">
        <f t="shared" ref="D9:E10" si="1">LOG10(D6)</f>
        <v>3.1760912590556813</v>
      </c>
      <c r="E9" s="11">
        <f t="shared" si="1"/>
        <v>3.1461280356782382</v>
      </c>
    </row>
    <row r="10" spans="1:5" ht="16.2" thickBot="1">
      <c r="A10" s="28"/>
      <c r="B10" s="34"/>
      <c r="C10" s="19">
        <v>3</v>
      </c>
      <c r="D10" s="11">
        <f t="shared" si="1"/>
        <v>3.2041199826559246</v>
      </c>
      <c r="E10" s="11">
        <f t="shared" si="1"/>
        <v>3.2304489213782741</v>
      </c>
    </row>
    <row r="11" spans="1:5" ht="15.6">
      <c r="A11" s="27" t="s">
        <v>43</v>
      </c>
      <c r="B11" s="29" t="s">
        <v>41</v>
      </c>
      <c r="C11" s="17">
        <v>1</v>
      </c>
      <c r="D11" s="14">
        <v>10</v>
      </c>
      <c r="E11" s="14">
        <v>10</v>
      </c>
    </row>
    <row r="12" spans="1:5" ht="15.6">
      <c r="A12" s="27"/>
      <c r="B12" s="30"/>
      <c r="C12" s="18">
        <v>2</v>
      </c>
      <c r="D12" s="14">
        <v>10</v>
      </c>
      <c r="E12" s="14">
        <v>10</v>
      </c>
    </row>
    <row r="13" spans="1:5" ht="16.2" thickBot="1">
      <c r="A13" s="27"/>
      <c r="B13" s="31"/>
      <c r="C13" s="19">
        <v>3</v>
      </c>
      <c r="D13" s="14">
        <v>20</v>
      </c>
      <c r="E13" s="14">
        <v>10</v>
      </c>
    </row>
    <row r="14" spans="1:5" ht="16.2" thickBot="1">
      <c r="A14" s="27"/>
      <c r="B14" s="32" t="s">
        <v>42</v>
      </c>
      <c r="C14" s="17">
        <v>1</v>
      </c>
      <c r="D14" s="11">
        <f>LOG10(D11)</f>
        <v>1</v>
      </c>
      <c r="E14" s="11">
        <f t="shared" ref="E14" si="2">LOG10(E11)</f>
        <v>1</v>
      </c>
    </row>
    <row r="15" spans="1:5" ht="16.2" thickBot="1">
      <c r="A15" s="27"/>
      <c r="B15" s="33"/>
      <c r="C15" s="18">
        <v>2</v>
      </c>
      <c r="D15" s="11">
        <f t="shared" ref="D15:E16" si="3">LOG10(D12)</f>
        <v>1</v>
      </c>
      <c r="E15" s="11">
        <f t="shared" si="3"/>
        <v>1</v>
      </c>
    </row>
    <row r="16" spans="1:5" ht="16.2" thickBot="1">
      <c r="A16" s="28"/>
      <c r="B16" s="34"/>
      <c r="C16" s="19">
        <v>3</v>
      </c>
      <c r="D16" s="11">
        <f t="shared" si="3"/>
        <v>1.3010299956639813</v>
      </c>
      <c r="E16" s="11">
        <f t="shared" si="3"/>
        <v>1</v>
      </c>
    </row>
    <row r="17" spans="1:5" ht="15.6">
      <c r="A17" s="27" t="s">
        <v>44</v>
      </c>
      <c r="B17" s="29" t="s">
        <v>41</v>
      </c>
      <c r="C17" s="17">
        <v>1</v>
      </c>
      <c r="D17" s="14">
        <v>10000</v>
      </c>
      <c r="E17" s="14">
        <v>10000</v>
      </c>
    </row>
    <row r="18" spans="1:5" ht="15.6">
      <c r="A18" s="27"/>
      <c r="B18" s="30"/>
      <c r="C18" s="18">
        <v>2</v>
      </c>
      <c r="D18" s="14">
        <v>10000</v>
      </c>
      <c r="E18" s="14">
        <v>10000</v>
      </c>
    </row>
    <row r="19" spans="1:5" ht="16.2" thickBot="1">
      <c r="A19" s="27"/>
      <c r="B19" s="31"/>
      <c r="C19" s="19">
        <v>3</v>
      </c>
      <c r="D19" s="14">
        <v>20000</v>
      </c>
      <c r="E19" s="14">
        <v>20000</v>
      </c>
    </row>
    <row r="20" spans="1:5" ht="16.2" thickBot="1">
      <c r="A20" s="27"/>
      <c r="B20" s="32" t="s">
        <v>42</v>
      </c>
      <c r="C20" s="17">
        <v>1</v>
      </c>
      <c r="D20" s="11">
        <f>LOG10(D17)</f>
        <v>4</v>
      </c>
      <c r="E20" s="11">
        <f t="shared" ref="E20" si="4">LOG10(E17)</f>
        <v>4</v>
      </c>
    </row>
    <row r="21" spans="1:5" ht="16.2" thickBot="1">
      <c r="A21" s="27"/>
      <c r="B21" s="33"/>
      <c r="C21" s="18">
        <v>2</v>
      </c>
      <c r="D21" s="11">
        <f t="shared" ref="D21:E22" si="5">LOG10(D18)</f>
        <v>4</v>
      </c>
      <c r="E21" s="11">
        <f t="shared" si="5"/>
        <v>4</v>
      </c>
    </row>
    <row r="22" spans="1:5" ht="16.2" thickBot="1">
      <c r="A22" s="28"/>
      <c r="B22" s="34"/>
      <c r="C22" s="19">
        <v>3</v>
      </c>
      <c r="D22" s="11">
        <f t="shared" si="5"/>
        <v>4.3010299956639813</v>
      </c>
      <c r="E22" s="11">
        <f t="shared" si="5"/>
        <v>4.3010299956639813</v>
      </c>
    </row>
    <row r="23" spans="1:5" ht="15.6">
      <c r="A23" s="27" t="s">
        <v>45</v>
      </c>
      <c r="B23" s="29" t="s">
        <v>41</v>
      </c>
      <c r="C23" s="17">
        <v>1</v>
      </c>
      <c r="D23" s="14">
        <v>12000000</v>
      </c>
      <c r="E23" s="14">
        <v>10000000</v>
      </c>
    </row>
    <row r="24" spans="1:5" ht="15.6">
      <c r="A24" s="27"/>
      <c r="B24" s="30"/>
      <c r="C24" s="18">
        <v>2</v>
      </c>
      <c r="D24" s="14">
        <v>14000000</v>
      </c>
      <c r="E24" s="14">
        <v>8000000</v>
      </c>
    </row>
    <row r="25" spans="1:5" ht="16.2" thickBot="1">
      <c r="A25" s="27"/>
      <c r="B25" s="31"/>
      <c r="C25" s="19">
        <v>3</v>
      </c>
      <c r="D25" s="14">
        <v>17000000</v>
      </c>
      <c r="E25" s="14">
        <v>8000000</v>
      </c>
    </row>
    <row r="26" spans="1:5" ht="16.2" thickBot="1">
      <c r="A26" s="27"/>
      <c r="B26" s="32" t="s">
        <v>42</v>
      </c>
      <c r="C26" s="17">
        <v>1</v>
      </c>
      <c r="D26" s="11">
        <f>LOG10(D23)</f>
        <v>7.0791812460476251</v>
      </c>
      <c r="E26" s="11">
        <f t="shared" ref="E26" si="6">LOG10(E23)</f>
        <v>7</v>
      </c>
    </row>
    <row r="27" spans="1:5" ht="16.2" thickBot="1">
      <c r="A27" s="27"/>
      <c r="B27" s="33"/>
      <c r="C27" s="18">
        <v>2</v>
      </c>
      <c r="D27" s="11">
        <f t="shared" ref="D27:E28" si="7">LOG10(D24)</f>
        <v>7.1461280356782382</v>
      </c>
      <c r="E27" s="11">
        <f t="shared" si="7"/>
        <v>6.9030899869919438</v>
      </c>
    </row>
    <row r="28" spans="1:5" ht="16.2" thickBot="1">
      <c r="A28" s="28"/>
      <c r="B28" s="34"/>
      <c r="C28" s="19">
        <v>3</v>
      </c>
      <c r="D28" s="11">
        <f t="shared" si="7"/>
        <v>7.2304489213782741</v>
      </c>
      <c r="E28" s="11">
        <f t="shared" si="7"/>
        <v>6.9030899869919438</v>
      </c>
    </row>
    <row r="29" spans="1:5" ht="15.6">
      <c r="A29" s="27" t="s">
        <v>46</v>
      </c>
      <c r="B29" s="29" t="s">
        <v>41</v>
      </c>
      <c r="C29" s="17">
        <v>1</v>
      </c>
      <c r="D29" s="14">
        <v>90000000</v>
      </c>
      <c r="E29" s="14">
        <v>110000000</v>
      </c>
    </row>
    <row r="30" spans="1:5" ht="15.6">
      <c r="A30" s="27"/>
      <c r="B30" s="30"/>
      <c r="C30" s="18">
        <v>2</v>
      </c>
      <c r="D30" s="14">
        <v>100000000</v>
      </c>
      <c r="E30" s="14">
        <v>80000000</v>
      </c>
    </row>
    <row r="31" spans="1:5" ht="16.2" thickBot="1">
      <c r="A31" s="27"/>
      <c r="B31" s="31"/>
      <c r="C31" s="19">
        <v>3</v>
      </c>
      <c r="D31" s="14">
        <v>100000000</v>
      </c>
      <c r="E31" s="14">
        <v>80000000</v>
      </c>
    </row>
    <row r="32" spans="1:5" ht="16.2" thickBot="1">
      <c r="A32" s="27"/>
      <c r="B32" s="32" t="s">
        <v>42</v>
      </c>
      <c r="C32" s="17">
        <v>1</v>
      </c>
      <c r="D32" s="11">
        <f>LOG10(D29)</f>
        <v>7.9542425094393252</v>
      </c>
      <c r="E32" s="11">
        <f>LOG10(E29)</f>
        <v>8.0413926851582254</v>
      </c>
    </row>
    <row r="33" spans="1:5" ht="16.2" thickBot="1">
      <c r="A33" s="27"/>
      <c r="B33" s="33"/>
      <c r="C33" s="18">
        <v>2</v>
      </c>
      <c r="D33" s="11">
        <f t="shared" ref="D33:E34" si="8">LOG10(D30)</f>
        <v>8</v>
      </c>
      <c r="E33" s="11">
        <f t="shared" si="8"/>
        <v>7.9030899869919438</v>
      </c>
    </row>
    <row r="34" spans="1:5" ht="16.2" thickBot="1">
      <c r="A34" s="28"/>
      <c r="B34" s="34"/>
      <c r="C34" s="19">
        <v>3</v>
      </c>
      <c r="D34" s="11">
        <f>LOG10(D31)</f>
        <v>8</v>
      </c>
      <c r="E34" s="11">
        <f t="shared" si="8"/>
        <v>7.9030899869919438</v>
      </c>
    </row>
    <row r="35" spans="1:5" ht="15.6">
      <c r="A35" s="27" t="s">
        <v>47</v>
      </c>
      <c r="B35" s="29" t="s">
        <v>41</v>
      </c>
      <c r="C35" s="17">
        <v>1</v>
      </c>
      <c r="D35" s="14">
        <v>130000000</v>
      </c>
      <c r="E35" s="14">
        <v>140000000</v>
      </c>
    </row>
    <row r="36" spans="1:5" ht="15.6">
      <c r="A36" s="27"/>
      <c r="B36" s="30"/>
      <c r="C36" s="18">
        <v>2</v>
      </c>
      <c r="D36" s="14">
        <v>110000000</v>
      </c>
      <c r="E36" s="14">
        <v>130000000</v>
      </c>
    </row>
    <row r="37" spans="1:5" ht="16.2" thickBot="1">
      <c r="A37" s="27"/>
      <c r="B37" s="31"/>
      <c r="C37" s="19">
        <v>3</v>
      </c>
      <c r="D37" s="14">
        <v>50000000</v>
      </c>
      <c r="E37" s="14">
        <v>120000000</v>
      </c>
    </row>
    <row r="38" spans="1:5" ht="16.2" thickBot="1">
      <c r="A38" s="27"/>
      <c r="B38" s="32" t="s">
        <v>42</v>
      </c>
      <c r="C38" s="17">
        <v>1</v>
      </c>
      <c r="D38" s="11">
        <f>LOG10(D35)</f>
        <v>8.1139433523068369</v>
      </c>
      <c r="E38" s="11">
        <f t="shared" ref="E38" si="9">LOG10(E35)</f>
        <v>8.1461280356782382</v>
      </c>
    </row>
    <row r="39" spans="1:5" ht="16.2" thickBot="1">
      <c r="A39" s="27"/>
      <c r="B39" s="33"/>
      <c r="C39" s="18">
        <v>2</v>
      </c>
      <c r="D39" s="11">
        <f>LOG10(D36)</f>
        <v>8.0413926851582254</v>
      </c>
      <c r="E39" s="11">
        <f>LOG10(E36)</f>
        <v>8.1139433523068369</v>
      </c>
    </row>
    <row r="40" spans="1:5" ht="16.2" thickBot="1">
      <c r="A40" s="28"/>
      <c r="B40" s="34"/>
      <c r="C40" s="19">
        <v>3</v>
      </c>
      <c r="D40" s="11">
        <f t="shared" ref="D40:E40" si="10">LOG10(D37)</f>
        <v>7.6989700043360187</v>
      </c>
      <c r="E40" s="11">
        <f t="shared" si="10"/>
        <v>8.0791812460476251</v>
      </c>
    </row>
  </sheetData>
  <mergeCells count="18">
    <mergeCell ref="A5:A10"/>
    <mergeCell ref="B5:B7"/>
    <mergeCell ref="B8:B10"/>
    <mergeCell ref="A35:A40"/>
    <mergeCell ref="B35:B37"/>
    <mergeCell ref="B38:B40"/>
    <mergeCell ref="A11:A16"/>
    <mergeCell ref="B11:B13"/>
    <mergeCell ref="B14:B16"/>
    <mergeCell ref="A17:A22"/>
    <mergeCell ref="B17:B19"/>
    <mergeCell ref="B20:B22"/>
    <mergeCell ref="A23:A28"/>
    <mergeCell ref="B23:B25"/>
    <mergeCell ref="B26:B28"/>
    <mergeCell ref="A29:A34"/>
    <mergeCell ref="B29:B31"/>
    <mergeCell ref="B32:B3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O18" sqref="O18"/>
    </sheetView>
  </sheetViews>
  <sheetFormatPr defaultRowHeight="14.4"/>
  <cols>
    <col min="1" max="1" width="12.6640625" customWidth="1"/>
    <col min="2" max="2" width="13.44140625" customWidth="1"/>
    <col min="3" max="3" width="12.109375" customWidth="1"/>
    <col min="4" max="4" width="18" customWidth="1"/>
    <col min="5" max="5" width="20.33203125" customWidth="1"/>
    <col min="7" max="7" width="11" customWidth="1"/>
    <col min="9" max="9" width="16.44140625" customWidth="1"/>
  </cols>
  <sheetData>
    <row r="1" spans="1:9">
      <c r="A1" s="4" t="s">
        <v>51</v>
      </c>
      <c r="B1" s="4" t="s">
        <v>52</v>
      </c>
    </row>
    <row r="2" spans="1:9">
      <c r="A2" s="1"/>
      <c r="B2" t="s">
        <v>1</v>
      </c>
      <c r="C2" t="s">
        <v>32</v>
      </c>
      <c r="D2" t="s">
        <v>34</v>
      </c>
      <c r="G2" t="s">
        <v>30</v>
      </c>
      <c r="I2" t="s">
        <v>29</v>
      </c>
    </row>
    <row r="3" spans="1:9">
      <c r="A3" t="s">
        <v>57</v>
      </c>
      <c r="B3" s="21">
        <v>2892707</v>
      </c>
      <c r="C3" s="21">
        <v>1731266</v>
      </c>
      <c r="D3">
        <v>1.6708000000000001</v>
      </c>
      <c r="E3" s="21"/>
      <c r="G3">
        <f>AVERAGE(D3:D5)</f>
        <v>1.6654333333333333</v>
      </c>
      <c r="I3">
        <f>D3/1.6654</f>
        <v>1.0032424642728475</v>
      </c>
    </row>
    <row r="4" spans="1:9">
      <c r="A4" t="s">
        <v>58</v>
      </c>
      <c r="B4" s="21">
        <v>4079970</v>
      </c>
      <c r="C4" s="21">
        <v>2490552</v>
      </c>
      <c r="D4">
        <v>1.6380999999999999</v>
      </c>
      <c r="E4" s="21"/>
      <c r="I4">
        <f t="shared" ref="I4:I8" si="0">D4/1.6654</f>
        <v>0.98360754173171605</v>
      </c>
    </row>
    <row r="5" spans="1:9">
      <c r="A5" t="s">
        <v>59</v>
      </c>
      <c r="B5" s="21">
        <v>3913266</v>
      </c>
      <c r="C5" s="21">
        <v>2319032</v>
      </c>
      <c r="D5">
        <v>1.6874</v>
      </c>
      <c r="E5" s="21" t="s">
        <v>66</v>
      </c>
      <c r="I5">
        <f t="shared" si="0"/>
        <v>1.0132100396301189</v>
      </c>
    </row>
    <row r="6" spans="1:9">
      <c r="A6" t="s">
        <v>57</v>
      </c>
      <c r="B6" s="21">
        <v>4689456</v>
      </c>
      <c r="C6" s="21">
        <v>1847047</v>
      </c>
      <c r="D6">
        <v>2.5388000000000002</v>
      </c>
      <c r="E6" s="21"/>
      <c r="I6">
        <f t="shared" si="0"/>
        <v>1.52443857331572</v>
      </c>
    </row>
    <row r="7" spans="1:9">
      <c r="A7" t="s">
        <v>58</v>
      </c>
      <c r="B7" s="21">
        <v>4433260</v>
      </c>
      <c r="C7" s="21">
        <v>1736758</v>
      </c>
      <c r="D7">
        <v>2.5526</v>
      </c>
      <c r="E7" s="21"/>
      <c r="I7">
        <f t="shared" si="0"/>
        <v>1.5327248709018855</v>
      </c>
    </row>
    <row r="8" spans="1:9">
      <c r="A8" t="s">
        <v>59</v>
      </c>
      <c r="B8" s="21">
        <v>5165221</v>
      </c>
      <c r="C8" s="21">
        <v>1905138</v>
      </c>
      <c r="D8">
        <v>2.7111999999999998</v>
      </c>
      <c r="E8" s="21" t="s">
        <v>39</v>
      </c>
      <c r="I8">
        <f t="shared" si="0"/>
        <v>1.6279572475081061</v>
      </c>
    </row>
    <row r="11" spans="1:9" ht="16.2" thickBot="1">
      <c r="A11" s="23" t="s">
        <v>67</v>
      </c>
      <c r="B11" s="22" t="s">
        <v>51</v>
      </c>
      <c r="C11" s="16"/>
      <c r="D11" s="16"/>
      <c r="E11" s="16"/>
    </row>
    <row r="12" spans="1:9" ht="16.2" thickBot="1">
      <c r="A12" s="5" t="s">
        <v>37</v>
      </c>
      <c r="B12" s="6"/>
      <c r="C12" s="7" t="s">
        <v>38</v>
      </c>
      <c r="D12" s="8" t="s">
        <v>49</v>
      </c>
      <c r="E12" s="8" t="s">
        <v>39</v>
      </c>
    </row>
    <row r="13" spans="1:9" ht="16.2" thickBot="1">
      <c r="A13" s="27" t="s">
        <v>68</v>
      </c>
      <c r="B13" s="32" t="s">
        <v>41</v>
      </c>
      <c r="C13" s="17">
        <v>1</v>
      </c>
      <c r="D13" s="11">
        <v>110</v>
      </c>
      <c r="E13" s="11">
        <v>100</v>
      </c>
    </row>
    <row r="14" spans="1:9" ht="16.2" thickBot="1">
      <c r="A14" s="27"/>
      <c r="B14" s="33"/>
      <c r="C14" s="18">
        <v>2</v>
      </c>
      <c r="D14" s="11">
        <v>90</v>
      </c>
      <c r="E14" s="11">
        <v>60</v>
      </c>
    </row>
    <row r="15" spans="1:9" ht="16.2" thickBot="1">
      <c r="A15" s="27"/>
      <c r="B15" s="34"/>
      <c r="C15" s="19">
        <v>3</v>
      </c>
      <c r="D15" s="11">
        <v>70</v>
      </c>
      <c r="E15" s="11">
        <v>80</v>
      </c>
    </row>
    <row r="16" spans="1:9" ht="16.2" thickBot="1">
      <c r="A16" s="27"/>
      <c r="B16" s="32" t="s">
        <v>42</v>
      </c>
      <c r="C16" s="17">
        <v>1</v>
      </c>
      <c r="D16" s="11">
        <f>LOG10(D13)</f>
        <v>2.0413926851582249</v>
      </c>
      <c r="E16" s="11">
        <f t="shared" ref="E16" si="1">LOG10(E13)</f>
        <v>2</v>
      </c>
    </row>
    <row r="17" spans="1:5" ht="16.2" thickBot="1">
      <c r="A17" s="27"/>
      <c r="B17" s="33"/>
      <c r="C17" s="18">
        <v>2</v>
      </c>
      <c r="D17" s="11">
        <f t="shared" ref="D17:E18" si="2">LOG10(D14)</f>
        <v>1.954242509439325</v>
      </c>
      <c r="E17" s="11">
        <f t="shared" si="2"/>
        <v>1.7781512503836436</v>
      </c>
    </row>
    <row r="18" spans="1:5" ht="16.2" thickBot="1">
      <c r="A18" s="28"/>
      <c r="B18" s="34"/>
      <c r="C18" s="19">
        <v>3</v>
      </c>
      <c r="D18" s="11">
        <f t="shared" si="2"/>
        <v>1.8450980400142569</v>
      </c>
      <c r="E18" s="11">
        <f t="shared" si="2"/>
        <v>1.9030899869919435</v>
      </c>
    </row>
    <row r="19" spans="1:5" ht="15.6">
      <c r="A19" s="27" t="s">
        <v>69</v>
      </c>
      <c r="B19" s="29" t="s">
        <v>41</v>
      </c>
      <c r="C19" s="17">
        <v>1</v>
      </c>
      <c r="D19" s="14">
        <v>20</v>
      </c>
      <c r="E19" s="14">
        <v>60</v>
      </c>
    </row>
    <row r="20" spans="1:5" ht="15.6">
      <c r="A20" s="27"/>
      <c r="B20" s="30"/>
      <c r="C20" s="18">
        <v>2</v>
      </c>
      <c r="D20" s="14">
        <v>30</v>
      </c>
      <c r="E20" s="14">
        <v>70</v>
      </c>
    </row>
    <row r="21" spans="1:5" ht="16.2" thickBot="1">
      <c r="A21" s="27"/>
      <c r="B21" s="31"/>
      <c r="C21" s="19">
        <v>3</v>
      </c>
      <c r="D21" s="14">
        <v>40</v>
      </c>
      <c r="E21" s="14">
        <v>110</v>
      </c>
    </row>
    <row r="22" spans="1:5" ht="16.2" thickBot="1">
      <c r="A22" s="27"/>
      <c r="B22" s="32" t="s">
        <v>42</v>
      </c>
      <c r="C22" s="17">
        <v>1</v>
      </c>
      <c r="D22" s="11">
        <f>LOG10(D19)</f>
        <v>1.3010299956639813</v>
      </c>
      <c r="E22" s="11">
        <f t="shared" ref="E22" si="3">LOG10(E19)</f>
        <v>1.7781512503836436</v>
      </c>
    </row>
    <row r="23" spans="1:5" ht="16.2" thickBot="1">
      <c r="A23" s="27"/>
      <c r="B23" s="33"/>
      <c r="C23" s="18">
        <v>2</v>
      </c>
      <c r="D23" s="11">
        <f t="shared" ref="D23:E24" si="4">LOG10(D20)</f>
        <v>1.4771212547196624</v>
      </c>
      <c r="E23" s="11">
        <f t="shared" si="4"/>
        <v>1.8450980400142569</v>
      </c>
    </row>
    <row r="24" spans="1:5" ht="16.2" thickBot="1">
      <c r="A24" s="28"/>
      <c r="B24" s="34"/>
      <c r="C24" s="19">
        <v>3</v>
      </c>
      <c r="D24" s="11">
        <f t="shared" si="4"/>
        <v>1.6020599913279623</v>
      </c>
      <c r="E24" s="11">
        <f t="shared" si="4"/>
        <v>2.0413926851582249</v>
      </c>
    </row>
    <row r="25" spans="1:5" ht="15.6">
      <c r="A25" s="27" t="s">
        <v>44</v>
      </c>
      <c r="B25" s="29" t="s">
        <v>41</v>
      </c>
      <c r="C25" s="17">
        <v>1</v>
      </c>
      <c r="D25" s="14">
        <v>100</v>
      </c>
      <c r="E25" s="14">
        <v>10000</v>
      </c>
    </row>
    <row r="26" spans="1:5" ht="15.6">
      <c r="A26" s="27"/>
      <c r="B26" s="30"/>
      <c r="C26" s="18">
        <v>2</v>
      </c>
      <c r="D26" s="14">
        <v>1100</v>
      </c>
      <c r="E26" s="14">
        <v>8000</v>
      </c>
    </row>
    <row r="27" spans="1:5" ht="16.2" thickBot="1">
      <c r="A27" s="27"/>
      <c r="B27" s="31"/>
      <c r="C27" s="19">
        <v>3</v>
      </c>
      <c r="D27" s="14">
        <v>500</v>
      </c>
      <c r="E27" s="14">
        <v>7000</v>
      </c>
    </row>
    <row r="28" spans="1:5" ht="16.2" thickBot="1">
      <c r="A28" s="27"/>
      <c r="B28" s="32" t="s">
        <v>42</v>
      </c>
      <c r="C28" s="17">
        <v>1</v>
      </c>
      <c r="D28" s="11">
        <f>LOG10(D25)</f>
        <v>2</v>
      </c>
      <c r="E28" s="11">
        <f t="shared" ref="E28" si="5">LOG10(E25)</f>
        <v>4</v>
      </c>
    </row>
    <row r="29" spans="1:5" ht="16.2" thickBot="1">
      <c r="A29" s="27"/>
      <c r="B29" s="33"/>
      <c r="C29" s="18">
        <v>2</v>
      </c>
      <c r="D29" s="11">
        <f t="shared" ref="D29:E30" si="6">LOG10(D26)</f>
        <v>3.0413926851582249</v>
      </c>
      <c r="E29" s="11">
        <f t="shared" si="6"/>
        <v>3.9030899869919438</v>
      </c>
    </row>
    <row r="30" spans="1:5" ht="16.2" thickBot="1">
      <c r="A30" s="28"/>
      <c r="B30" s="34"/>
      <c r="C30" s="19">
        <v>3</v>
      </c>
      <c r="D30" s="11">
        <f t="shared" si="6"/>
        <v>2.6989700043360187</v>
      </c>
      <c r="E30" s="11">
        <f t="shared" si="6"/>
        <v>3.8450980400142569</v>
      </c>
    </row>
    <row r="31" spans="1:5" ht="15.6">
      <c r="A31" s="27" t="s">
        <v>70</v>
      </c>
      <c r="B31" s="29" t="s">
        <v>41</v>
      </c>
      <c r="C31" s="17">
        <v>1</v>
      </c>
      <c r="D31" s="14">
        <v>25000</v>
      </c>
      <c r="E31" s="14">
        <v>190000</v>
      </c>
    </row>
    <row r="32" spans="1:5" ht="15.6">
      <c r="A32" s="27"/>
      <c r="B32" s="30"/>
      <c r="C32" s="18">
        <v>2</v>
      </c>
      <c r="D32" s="14">
        <v>19000</v>
      </c>
      <c r="E32" s="14">
        <v>230000</v>
      </c>
    </row>
    <row r="33" spans="1:5" ht="16.2" thickBot="1">
      <c r="A33" s="27"/>
      <c r="B33" s="31"/>
      <c r="C33" s="19">
        <v>3</v>
      </c>
      <c r="D33" s="14">
        <v>17000</v>
      </c>
      <c r="E33" s="14">
        <v>220000</v>
      </c>
    </row>
    <row r="34" spans="1:5" ht="16.2" thickBot="1">
      <c r="A34" s="27"/>
      <c r="B34" s="32" t="s">
        <v>42</v>
      </c>
      <c r="C34" s="17">
        <v>1</v>
      </c>
      <c r="D34" s="11">
        <f>LOG10(D31)</f>
        <v>4.3979400086720375</v>
      </c>
      <c r="E34" s="11">
        <f t="shared" ref="E34" si="7">LOG10(E31)</f>
        <v>5.2787536009528289</v>
      </c>
    </row>
    <row r="35" spans="1:5" ht="16.2" thickBot="1">
      <c r="A35" s="27"/>
      <c r="B35" s="33"/>
      <c r="C35" s="18">
        <v>2</v>
      </c>
      <c r="D35" s="11">
        <f t="shared" ref="D35:E36" si="8">LOG10(D32)</f>
        <v>4.2787536009528289</v>
      </c>
      <c r="E35" s="11">
        <f t="shared" si="8"/>
        <v>5.3617278360175931</v>
      </c>
    </row>
    <row r="36" spans="1:5" ht="16.2" thickBot="1">
      <c r="A36" s="28"/>
      <c r="B36" s="34"/>
      <c r="C36" s="19">
        <v>3</v>
      </c>
      <c r="D36" s="11">
        <f t="shared" si="8"/>
        <v>4.2304489213782741</v>
      </c>
      <c r="E36" s="11">
        <f t="shared" si="8"/>
        <v>5.3424226808222066</v>
      </c>
    </row>
    <row r="37" spans="1:5" ht="15.6">
      <c r="A37" s="27" t="s">
        <v>71</v>
      </c>
      <c r="B37" s="29" t="s">
        <v>41</v>
      </c>
      <c r="C37" s="17">
        <v>1</v>
      </c>
      <c r="D37" s="14">
        <v>130000</v>
      </c>
      <c r="E37" s="14">
        <v>3100000</v>
      </c>
    </row>
    <row r="38" spans="1:5" ht="15.6">
      <c r="A38" s="27"/>
      <c r="B38" s="30"/>
      <c r="C38" s="18">
        <v>2</v>
      </c>
      <c r="D38" s="14">
        <v>230000</v>
      </c>
      <c r="E38" s="14">
        <v>3200000</v>
      </c>
    </row>
    <row r="39" spans="1:5" ht="16.2" thickBot="1">
      <c r="A39" s="27"/>
      <c r="B39" s="31"/>
      <c r="C39" s="19">
        <v>3</v>
      </c>
      <c r="D39" s="14">
        <v>200000</v>
      </c>
      <c r="E39" s="14">
        <v>2900000</v>
      </c>
    </row>
    <row r="40" spans="1:5" ht="16.2" thickBot="1">
      <c r="A40" s="27"/>
      <c r="B40" s="32" t="s">
        <v>42</v>
      </c>
      <c r="C40" s="17">
        <v>1</v>
      </c>
      <c r="D40" s="11">
        <f t="shared" ref="D40:E42" si="9">LOG10(D37)</f>
        <v>5.1139433523068369</v>
      </c>
      <c r="E40" s="11">
        <f>LOG10(E37)</f>
        <v>6.4913616938342731</v>
      </c>
    </row>
    <row r="41" spans="1:5" ht="16.2" thickBot="1">
      <c r="A41" s="27"/>
      <c r="B41" s="33"/>
      <c r="C41" s="18">
        <v>2</v>
      </c>
      <c r="D41" s="11">
        <f t="shared" si="9"/>
        <v>5.3617278360175931</v>
      </c>
      <c r="E41" s="11">
        <f t="shared" si="9"/>
        <v>6.5051499783199063</v>
      </c>
    </row>
    <row r="42" spans="1:5" ht="16.2" thickBot="1">
      <c r="A42" s="28"/>
      <c r="B42" s="34"/>
      <c r="C42" s="19">
        <v>3</v>
      </c>
      <c r="D42" s="11">
        <f>LOG10(D39)</f>
        <v>5.3010299956639813</v>
      </c>
      <c r="E42" s="11">
        <f t="shared" si="9"/>
        <v>6.4623979978989565</v>
      </c>
    </row>
  </sheetData>
  <mergeCells count="15">
    <mergeCell ref="A13:A18"/>
    <mergeCell ref="B13:B15"/>
    <mergeCell ref="B16:B18"/>
    <mergeCell ref="A19:A24"/>
    <mergeCell ref="B19:B21"/>
    <mergeCell ref="B22:B24"/>
    <mergeCell ref="A37:A42"/>
    <mergeCell ref="B37:B39"/>
    <mergeCell ref="B40:B42"/>
    <mergeCell ref="A25:A30"/>
    <mergeCell ref="B25:B27"/>
    <mergeCell ref="B28:B30"/>
    <mergeCell ref="A31:A36"/>
    <mergeCell ref="B31:B33"/>
    <mergeCell ref="B34:B3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K17" sqref="K17"/>
    </sheetView>
  </sheetViews>
  <sheetFormatPr defaultRowHeight="14.4"/>
  <cols>
    <col min="1" max="1" width="11.33203125" customWidth="1"/>
    <col min="2" max="2" width="14.77734375" customWidth="1"/>
    <col min="3" max="3" width="11.109375" customWidth="1"/>
    <col min="4" max="4" width="18.44140625" customWidth="1"/>
    <col min="5" max="5" width="20.6640625" customWidth="1"/>
    <col min="8" max="8" width="13.21875" customWidth="1"/>
  </cols>
  <sheetData>
    <row r="1" spans="1:8">
      <c r="A1" s="4" t="s">
        <v>56</v>
      </c>
      <c r="B1" s="4" t="s">
        <v>52</v>
      </c>
    </row>
    <row r="2" spans="1:8" ht="18.600000000000001" customHeight="1">
      <c r="A2" s="1" t="s">
        <v>53</v>
      </c>
      <c r="B2" t="s">
        <v>54</v>
      </c>
      <c r="C2" t="s">
        <v>32</v>
      </c>
      <c r="D2" t="s">
        <v>55</v>
      </c>
      <c r="F2" t="s">
        <v>30</v>
      </c>
      <c r="H2" t="s">
        <v>31</v>
      </c>
    </row>
    <row r="3" spans="1:8" ht="16.8" customHeight="1">
      <c r="A3" t="s">
        <v>57</v>
      </c>
      <c r="B3">
        <v>147373</v>
      </c>
      <c r="C3">
        <v>796321</v>
      </c>
      <c r="D3">
        <v>0.185</v>
      </c>
      <c r="F3">
        <f>AVERAGE(D3:D5)</f>
        <v>0.1903</v>
      </c>
      <c r="H3">
        <f t="shared" ref="H3:H8" si="0">D3/0.1903</f>
        <v>0.97214923804519182</v>
      </c>
    </row>
    <row r="4" spans="1:8">
      <c r="A4" t="s">
        <v>58</v>
      </c>
      <c r="B4">
        <v>150546</v>
      </c>
      <c r="C4">
        <v>779729</v>
      </c>
      <c r="D4">
        <v>0.193</v>
      </c>
      <c r="H4">
        <f t="shared" si="0"/>
        <v>1.0141881240147137</v>
      </c>
    </row>
    <row r="5" spans="1:8">
      <c r="A5" t="s">
        <v>59</v>
      </c>
      <c r="B5">
        <v>133770</v>
      </c>
      <c r="C5">
        <v>693248</v>
      </c>
      <c r="D5">
        <v>0.19289999999999999</v>
      </c>
      <c r="E5" t="s">
        <v>49</v>
      </c>
      <c r="H5">
        <f t="shared" si="0"/>
        <v>1.0136626379400946</v>
      </c>
    </row>
    <row r="6" spans="1:8" ht="16.2" customHeight="1">
      <c r="A6" t="s">
        <v>57</v>
      </c>
      <c r="B6">
        <v>104536</v>
      </c>
      <c r="C6">
        <v>335627</v>
      </c>
      <c r="D6">
        <v>0.3115</v>
      </c>
      <c r="H6">
        <f t="shared" si="0"/>
        <v>1.6368891224382554</v>
      </c>
    </row>
    <row r="7" spans="1:8" ht="15" thickBot="1">
      <c r="A7" t="s">
        <v>58</v>
      </c>
      <c r="B7">
        <v>122324</v>
      </c>
      <c r="C7">
        <v>380558</v>
      </c>
      <c r="D7">
        <v>0.32140000000000002</v>
      </c>
      <c r="H7">
        <f t="shared" si="0"/>
        <v>1.6889122438255388</v>
      </c>
    </row>
    <row r="8" spans="1:8" ht="17.399999999999999" customHeight="1" thickBot="1">
      <c r="A8" t="s">
        <v>59</v>
      </c>
      <c r="B8">
        <v>106754</v>
      </c>
      <c r="C8">
        <v>359953</v>
      </c>
      <c r="D8">
        <v>0.29649999999999999</v>
      </c>
      <c r="E8" s="24" t="s">
        <v>39</v>
      </c>
      <c r="H8">
        <f t="shared" si="0"/>
        <v>1.558066211245402</v>
      </c>
    </row>
    <row r="12" spans="1:8" ht="16.8" thickBot="1">
      <c r="A12" s="15" t="s">
        <v>67</v>
      </c>
      <c r="B12" s="15" t="s">
        <v>72</v>
      </c>
      <c r="C12" s="16"/>
      <c r="D12" s="16"/>
      <c r="E12" s="16"/>
    </row>
    <row r="13" spans="1:8" ht="16.2" thickBot="1">
      <c r="A13" s="5" t="s">
        <v>37</v>
      </c>
      <c r="B13" s="6"/>
      <c r="C13" s="7" t="s">
        <v>38</v>
      </c>
      <c r="D13" s="25" t="s">
        <v>49</v>
      </c>
      <c r="E13" s="8" t="s">
        <v>39</v>
      </c>
    </row>
    <row r="14" spans="1:8" ht="16.2" thickBot="1">
      <c r="A14" s="27" t="s">
        <v>68</v>
      </c>
      <c r="B14" s="32" t="s">
        <v>73</v>
      </c>
      <c r="C14" s="17">
        <v>1</v>
      </c>
      <c r="D14" s="11">
        <v>270</v>
      </c>
      <c r="E14" s="11">
        <v>250</v>
      </c>
    </row>
    <row r="15" spans="1:8" ht="16.2" thickBot="1">
      <c r="A15" s="27"/>
      <c r="B15" s="33"/>
      <c r="C15" s="18">
        <v>2</v>
      </c>
      <c r="D15" s="11">
        <v>280</v>
      </c>
      <c r="E15" s="11">
        <v>230</v>
      </c>
    </row>
    <row r="16" spans="1:8" ht="16.2" thickBot="1">
      <c r="A16" s="27"/>
      <c r="B16" s="34"/>
      <c r="C16" s="19">
        <v>3</v>
      </c>
      <c r="D16" s="11">
        <v>190</v>
      </c>
      <c r="E16" s="11">
        <v>200</v>
      </c>
    </row>
    <row r="17" spans="1:5" ht="16.2" thickBot="1">
      <c r="A17" s="27"/>
      <c r="B17" s="32" t="s">
        <v>74</v>
      </c>
      <c r="C17" s="17">
        <v>1</v>
      </c>
      <c r="D17" s="11">
        <f>LOG10(D14)</f>
        <v>2.4313637641589874</v>
      </c>
      <c r="E17" s="11">
        <f t="shared" ref="E17" si="1">LOG10(E14)</f>
        <v>2.3979400086720375</v>
      </c>
    </row>
    <row r="18" spans="1:5" ht="16.2" thickBot="1">
      <c r="A18" s="27"/>
      <c r="B18" s="33"/>
      <c r="C18" s="18">
        <v>2</v>
      </c>
      <c r="D18" s="11">
        <f t="shared" ref="D18:E19" si="2">LOG10(D15)</f>
        <v>2.4471580313422194</v>
      </c>
      <c r="E18" s="11">
        <f t="shared" si="2"/>
        <v>2.3617278360175931</v>
      </c>
    </row>
    <row r="19" spans="1:5" ht="16.2" thickBot="1">
      <c r="A19" s="28"/>
      <c r="B19" s="34"/>
      <c r="C19" s="19">
        <v>3</v>
      </c>
      <c r="D19" s="11">
        <f t="shared" si="2"/>
        <v>2.2787536009528289</v>
      </c>
      <c r="E19" s="11">
        <f t="shared" si="2"/>
        <v>2.3010299956639813</v>
      </c>
    </row>
    <row r="20" spans="1:5" ht="15.6">
      <c r="A20" s="27" t="s">
        <v>44</v>
      </c>
      <c r="B20" s="29" t="s">
        <v>73</v>
      </c>
      <c r="C20" s="17">
        <v>1</v>
      </c>
      <c r="D20" s="14">
        <v>300</v>
      </c>
      <c r="E20" s="14">
        <v>950</v>
      </c>
    </row>
    <row r="21" spans="1:5" ht="15.6">
      <c r="A21" s="27"/>
      <c r="B21" s="30"/>
      <c r="C21" s="18">
        <v>2</v>
      </c>
      <c r="D21" s="14">
        <v>300</v>
      </c>
      <c r="E21" s="14">
        <v>1000</v>
      </c>
    </row>
    <row r="22" spans="1:5" ht="16.2" thickBot="1">
      <c r="A22" s="27"/>
      <c r="B22" s="31"/>
      <c r="C22" s="19">
        <v>3</v>
      </c>
      <c r="D22" s="14">
        <v>400</v>
      </c>
      <c r="E22" s="14">
        <v>1500</v>
      </c>
    </row>
    <row r="23" spans="1:5" ht="16.2" thickBot="1">
      <c r="A23" s="27"/>
      <c r="B23" s="32" t="s">
        <v>74</v>
      </c>
      <c r="C23" s="17">
        <v>1</v>
      </c>
      <c r="D23" s="11">
        <f>LOG10(D20)</f>
        <v>2.4771212547196626</v>
      </c>
      <c r="E23" s="11">
        <f t="shared" ref="E23" si="3">LOG10(E20)</f>
        <v>2.9777236052888476</v>
      </c>
    </row>
    <row r="24" spans="1:5" ht="16.2" thickBot="1">
      <c r="A24" s="27"/>
      <c r="B24" s="33"/>
      <c r="C24" s="18">
        <v>2</v>
      </c>
      <c r="D24" s="11">
        <f t="shared" ref="D24:E25" si="4">LOG10(D21)</f>
        <v>2.4771212547196626</v>
      </c>
      <c r="E24" s="11">
        <f t="shared" si="4"/>
        <v>3</v>
      </c>
    </row>
    <row r="25" spans="1:5" ht="16.2" thickBot="1">
      <c r="A25" s="28"/>
      <c r="B25" s="34"/>
      <c r="C25" s="19">
        <v>3</v>
      </c>
      <c r="D25" s="11">
        <f t="shared" si="4"/>
        <v>2.6020599913279625</v>
      </c>
      <c r="E25" s="11">
        <f t="shared" si="4"/>
        <v>3.1760912590556813</v>
      </c>
    </row>
    <row r="26" spans="1:5" ht="15.6">
      <c r="A26" s="27" t="s">
        <v>70</v>
      </c>
      <c r="B26" s="29" t="s">
        <v>73</v>
      </c>
      <c r="C26" s="17">
        <v>1</v>
      </c>
      <c r="D26" s="14">
        <v>1000</v>
      </c>
      <c r="E26" s="14">
        <v>8300</v>
      </c>
    </row>
    <row r="27" spans="1:5" ht="15.6">
      <c r="A27" s="27"/>
      <c r="B27" s="30"/>
      <c r="C27" s="18">
        <v>2</v>
      </c>
      <c r="D27" s="14">
        <v>750</v>
      </c>
      <c r="E27" s="14">
        <v>9000</v>
      </c>
    </row>
    <row r="28" spans="1:5" ht="16.2" thickBot="1">
      <c r="A28" s="27"/>
      <c r="B28" s="31"/>
      <c r="C28" s="19">
        <v>3</v>
      </c>
      <c r="D28" s="14">
        <v>650</v>
      </c>
      <c r="E28" s="14">
        <v>7500</v>
      </c>
    </row>
    <row r="29" spans="1:5" ht="16.2" thickBot="1">
      <c r="A29" s="27"/>
      <c r="B29" s="32" t="s">
        <v>74</v>
      </c>
      <c r="C29" s="17">
        <v>1</v>
      </c>
      <c r="D29" s="11">
        <f>LOG10(D26)</f>
        <v>3</v>
      </c>
      <c r="E29" s="11">
        <f t="shared" ref="E29" si="5">LOG10(E26)</f>
        <v>3.9190780923760737</v>
      </c>
    </row>
    <row r="30" spans="1:5" ht="16.2" thickBot="1">
      <c r="A30" s="27"/>
      <c r="B30" s="33"/>
      <c r="C30" s="18">
        <v>2</v>
      </c>
      <c r="D30" s="11">
        <f t="shared" ref="D30:E31" si="6">LOG10(D27)</f>
        <v>2.8750612633917001</v>
      </c>
      <c r="E30" s="11">
        <f t="shared" si="6"/>
        <v>3.9542425094393248</v>
      </c>
    </row>
    <row r="31" spans="1:5" ht="16.2" thickBot="1">
      <c r="A31" s="28"/>
      <c r="B31" s="34"/>
      <c r="C31" s="19">
        <v>3</v>
      </c>
      <c r="D31" s="11">
        <f t="shared" si="6"/>
        <v>2.8129133566428557</v>
      </c>
      <c r="E31" s="11">
        <f t="shared" si="6"/>
        <v>3.8750612633917001</v>
      </c>
    </row>
    <row r="32" spans="1:5" ht="15.6">
      <c r="A32" s="27" t="s">
        <v>71</v>
      </c>
      <c r="B32" s="29" t="s">
        <v>73</v>
      </c>
      <c r="C32" s="17">
        <v>1</v>
      </c>
      <c r="D32" s="14">
        <v>1100</v>
      </c>
      <c r="E32" s="14">
        <v>10500</v>
      </c>
    </row>
    <row r="33" spans="1:5" ht="15.6">
      <c r="A33" s="27"/>
      <c r="B33" s="30"/>
      <c r="C33" s="18">
        <v>2</v>
      </c>
      <c r="D33" s="14">
        <v>1000</v>
      </c>
      <c r="E33" s="14">
        <v>9500</v>
      </c>
    </row>
    <row r="34" spans="1:5" ht="16.2" thickBot="1">
      <c r="A34" s="27"/>
      <c r="B34" s="31"/>
      <c r="C34" s="19">
        <v>3</v>
      </c>
      <c r="D34" s="14">
        <v>850</v>
      </c>
      <c r="E34" s="14">
        <v>8500</v>
      </c>
    </row>
    <row r="35" spans="1:5" ht="16.2" thickBot="1">
      <c r="A35" s="27"/>
      <c r="B35" s="32" t="s">
        <v>74</v>
      </c>
      <c r="C35" s="17">
        <v>1</v>
      </c>
      <c r="D35" s="11">
        <f t="shared" ref="D35:E37" si="7">LOG10(D32)</f>
        <v>3.0413926851582249</v>
      </c>
      <c r="E35" s="11">
        <f>LOG10(E32)</f>
        <v>4.0211892990699383</v>
      </c>
    </row>
    <row r="36" spans="1:5" ht="16.2" thickBot="1">
      <c r="A36" s="27"/>
      <c r="B36" s="33"/>
      <c r="C36" s="18">
        <v>2</v>
      </c>
      <c r="D36" s="11">
        <f t="shared" si="7"/>
        <v>3</v>
      </c>
      <c r="E36" s="11">
        <f t="shared" si="7"/>
        <v>3.9777236052888476</v>
      </c>
    </row>
    <row r="37" spans="1:5" ht="16.2" thickBot="1">
      <c r="A37" s="28"/>
      <c r="B37" s="34"/>
      <c r="C37" s="19">
        <v>3</v>
      </c>
      <c r="D37" s="11">
        <f>LOG10(D34)</f>
        <v>2.9294189257142929</v>
      </c>
      <c r="E37" s="11">
        <f t="shared" si="7"/>
        <v>3.9294189257142929</v>
      </c>
    </row>
  </sheetData>
  <mergeCells count="12">
    <mergeCell ref="A14:A19"/>
    <mergeCell ref="B14:B16"/>
    <mergeCell ref="B17:B19"/>
    <mergeCell ref="A32:A37"/>
    <mergeCell ref="B32:B34"/>
    <mergeCell ref="B35:B37"/>
    <mergeCell ref="A20:A25"/>
    <mergeCell ref="B20:B22"/>
    <mergeCell ref="B23:B25"/>
    <mergeCell ref="A26:A31"/>
    <mergeCell ref="B26:B28"/>
    <mergeCell ref="B29:B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M6" sqref="M6"/>
    </sheetView>
  </sheetViews>
  <sheetFormatPr defaultRowHeight="14.4"/>
  <cols>
    <col min="2" max="2" width="12.88671875" customWidth="1"/>
    <col min="3" max="3" width="14.77734375" customWidth="1"/>
    <col min="4" max="4" width="16.5546875" customWidth="1"/>
    <col min="5" max="5" width="23.77734375" customWidth="1"/>
  </cols>
  <sheetData>
    <row r="1" spans="1:5" ht="16.8" thickBot="1">
      <c r="A1" s="15" t="s">
        <v>67</v>
      </c>
      <c r="B1" s="15" t="s">
        <v>75</v>
      </c>
      <c r="C1" s="16"/>
      <c r="D1" s="16"/>
      <c r="E1" s="16"/>
    </row>
    <row r="2" spans="1:5" ht="16.2" thickBot="1">
      <c r="A2" s="5" t="s">
        <v>37</v>
      </c>
      <c r="B2" s="6"/>
      <c r="C2" s="7" t="s">
        <v>38</v>
      </c>
      <c r="D2" s="8" t="s">
        <v>49</v>
      </c>
      <c r="E2" s="8" t="s">
        <v>39</v>
      </c>
    </row>
    <row r="3" spans="1:5" ht="16.2" thickBot="1">
      <c r="A3" s="27" t="s">
        <v>68</v>
      </c>
      <c r="B3" s="32" t="s">
        <v>76</v>
      </c>
      <c r="C3" s="17">
        <v>1</v>
      </c>
      <c r="D3" s="11">
        <v>1800</v>
      </c>
      <c r="E3" s="11">
        <v>1600</v>
      </c>
    </row>
    <row r="4" spans="1:5" ht="16.2" thickBot="1">
      <c r="A4" s="27"/>
      <c r="B4" s="33"/>
      <c r="C4" s="18">
        <v>2</v>
      </c>
      <c r="D4" s="11">
        <v>1600</v>
      </c>
      <c r="E4" s="11">
        <v>1600</v>
      </c>
    </row>
    <row r="5" spans="1:5" ht="16.2" thickBot="1">
      <c r="A5" s="27"/>
      <c r="B5" s="34"/>
      <c r="C5" s="19">
        <v>3</v>
      </c>
      <c r="D5" s="11">
        <v>1900</v>
      </c>
      <c r="E5" s="11">
        <v>1500</v>
      </c>
    </row>
    <row r="6" spans="1:5" ht="16.2" thickBot="1">
      <c r="A6" s="27"/>
      <c r="B6" s="32" t="s">
        <v>77</v>
      </c>
      <c r="C6" s="17">
        <v>1</v>
      </c>
      <c r="D6" s="11">
        <f>LOG10(D3)</f>
        <v>3.255272505103306</v>
      </c>
      <c r="E6" s="11">
        <f t="shared" ref="E6" si="0">LOG10(E3)</f>
        <v>3.2041199826559246</v>
      </c>
    </row>
    <row r="7" spans="1:5" ht="16.2" thickBot="1">
      <c r="A7" s="27"/>
      <c r="B7" s="33"/>
      <c r="C7" s="18">
        <v>2</v>
      </c>
      <c r="D7" s="11">
        <f t="shared" ref="D7:E8" si="1">LOG10(D4)</f>
        <v>3.2041199826559246</v>
      </c>
      <c r="E7" s="11">
        <f t="shared" si="1"/>
        <v>3.2041199826559246</v>
      </c>
    </row>
    <row r="8" spans="1:5" ht="16.2" thickBot="1">
      <c r="A8" s="28"/>
      <c r="B8" s="34"/>
      <c r="C8" s="19">
        <v>3</v>
      </c>
      <c r="D8" s="11">
        <f t="shared" si="1"/>
        <v>3.2787536009528289</v>
      </c>
      <c r="E8" s="11">
        <f t="shared" si="1"/>
        <v>3.1760912590556813</v>
      </c>
    </row>
    <row r="9" spans="1:5" ht="15.6">
      <c r="A9" s="27" t="s">
        <v>44</v>
      </c>
      <c r="B9" s="29" t="s">
        <v>76</v>
      </c>
      <c r="C9" s="17">
        <v>1</v>
      </c>
      <c r="D9" s="14">
        <v>40000</v>
      </c>
      <c r="E9" s="14">
        <v>10000</v>
      </c>
    </row>
    <row r="10" spans="1:5" ht="15.6">
      <c r="A10" s="27"/>
      <c r="B10" s="30"/>
      <c r="C10" s="18">
        <v>2</v>
      </c>
      <c r="D10" s="14">
        <v>30000</v>
      </c>
      <c r="E10" s="14">
        <v>20000</v>
      </c>
    </row>
    <row r="11" spans="1:5" ht="16.2" thickBot="1">
      <c r="A11" s="27"/>
      <c r="B11" s="31"/>
      <c r="C11" s="19">
        <v>3</v>
      </c>
      <c r="D11" s="14">
        <v>20000</v>
      </c>
      <c r="E11" s="14">
        <v>20000</v>
      </c>
    </row>
    <row r="12" spans="1:5" ht="16.2" thickBot="1">
      <c r="A12" s="27"/>
      <c r="B12" s="32" t="s">
        <v>77</v>
      </c>
      <c r="C12" s="17">
        <v>1</v>
      </c>
      <c r="D12" s="11">
        <f>LOG10(D9)</f>
        <v>4.6020599913279625</v>
      </c>
      <c r="E12" s="11">
        <f t="shared" ref="E12" si="2">LOG10(E9)</f>
        <v>4</v>
      </c>
    </row>
    <row r="13" spans="1:5" ht="16.2" thickBot="1">
      <c r="A13" s="27"/>
      <c r="B13" s="33"/>
      <c r="C13" s="18">
        <v>2</v>
      </c>
      <c r="D13" s="11">
        <f t="shared" ref="D13:E14" si="3">LOG10(D10)</f>
        <v>4.4771212547196626</v>
      </c>
      <c r="E13" s="11">
        <f t="shared" si="3"/>
        <v>4.3010299956639813</v>
      </c>
    </row>
    <row r="14" spans="1:5" ht="16.2" thickBot="1">
      <c r="A14" s="28"/>
      <c r="B14" s="34"/>
      <c r="C14" s="19">
        <v>3</v>
      </c>
      <c r="D14" s="11">
        <f t="shared" si="3"/>
        <v>4.3010299956639813</v>
      </c>
      <c r="E14" s="11">
        <f t="shared" si="3"/>
        <v>4.3010299956639813</v>
      </c>
    </row>
    <row r="15" spans="1:5" ht="15.6">
      <c r="A15" s="27" t="s">
        <v>70</v>
      </c>
      <c r="B15" s="29" t="s">
        <v>76</v>
      </c>
      <c r="C15" s="17">
        <v>1</v>
      </c>
      <c r="D15" s="14">
        <v>11000000</v>
      </c>
      <c r="E15" s="14">
        <v>7000000</v>
      </c>
    </row>
    <row r="16" spans="1:5" ht="15.6">
      <c r="A16" s="27"/>
      <c r="B16" s="30"/>
      <c r="C16" s="18">
        <v>2</v>
      </c>
      <c r="D16" s="14">
        <v>7000000</v>
      </c>
      <c r="E16" s="14">
        <v>13000000</v>
      </c>
    </row>
    <row r="17" spans="1:5" ht="16.2" thickBot="1">
      <c r="A17" s="27"/>
      <c r="B17" s="31"/>
      <c r="C17" s="19">
        <v>3</v>
      </c>
      <c r="D17" s="14">
        <v>10000000</v>
      </c>
      <c r="E17" s="14">
        <v>15000000</v>
      </c>
    </row>
    <row r="18" spans="1:5" ht="16.2" thickBot="1">
      <c r="A18" s="27"/>
      <c r="B18" s="32" t="s">
        <v>77</v>
      </c>
      <c r="C18" s="17">
        <v>1</v>
      </c>
      <c r="D18" s="11">
        <f>LOG10(D15)</f>
        <v>7.0413926851582254</v>
      </c>
      <c r="E18" s="11">
        <f t="shared" ref="E18" si="4">LOG10(E15)</f>
        <v>6.8450980400142569</v>
      </c>
    </row>
    <row r="19" spans="1:5" ht="16.2" thickBot="1">
      <c r="A19" s="27"/>
      <c r="B19" s="33"/>
      <c r="C19" s="18">
        <v>2</v>
      </c>
      <c r="D19" s="11">
        <f t="shared" ref="D19:E20" si="5">LOG10(D16)</f>
        <v>6.8450980400142569</v>
      </c>
      <c r="E19" s="11">
        <f t="shared" si="5"/>
        <v>7.1139433523068369</v>
      </c>
    </row>
    <row r="20" spans="1:5" ht="16.2" thickBot="1">
      <c r="A20" s="28"/>
      <c r="B20" s="34"/>
      <c r="C20" s="19">
        <v>3</v>
      </c>
      <c r="D20" s="11">
        <f t="shared" si="5"/>
        <v>7</v>
      </c>
      <c r="E20" s="11">
        <f t="shared" si="5"/>
        <v>7.1760912590556813</v>
      </c>
    </row>
    <row r="21" spans="1:5" ht="15.6">
      <c r="A21" s="27" t="s">
        <v>71</v>
      </c>
      <c r="B21" s="29" t="s">
        <v>76</v>
      </c>
      <c r="C21" s="17">
        <v>1</v>
      </c>
      <c r="D21" s="14">
        <v>80000000</v>
      </c>
      <c r="E21" s="14">
        <v>190000000</v>
      </c>
    </row>
    <row r="22" spans="1:5" ht="15.6">
      <c r="A22" s="27"/>
      <c r="B22" s="30"/>
      <c r="C22" s="18">
        <v>2</v>
      </c>
      <c r="D22" s="14">
        <v>80000000</v>
      </c>
      <c r="E22" s="14">
        <v>170000000</v>
      </c>
    </row>
    <row r="23" spans="1:5" ht="16.2" thickBot="1">
      <c r="A23" s="27"/>
      <c r="B23" s="31"/>
      <c r="C23" s="19">
        <v>3</v>
      </c>
      <c r="D23" s="14">
        <v>90000000</v>
      </c>
      <c r="E23" s="14">
        <v>90000000</v>
      </c>
    </row>
    <row r="24" spans="1:5" ht="16.2" thickBot="1">
      <c r="A24" s="27"/>
      <c r="B24" s="32" t="s">
        <v>77</v>
      </c>
      <c r="C24" s="17">
        <v>1</v>
      </c>
      <c r="D24" s="11">
        <f t="shared" ref="D24:E26" si="6">LOG10(D21)</f>
        <v>7.9030899869919438</v>
      </c>
      <c r="E24" s="11">
        <f>LOG10(E21)</f>
        <v>8.2787536009528289</v>
      </c>
    </row>
    <row r="25" spans="1:5" ht="16.2" thickBot="1">
      <c r="A25" s="27"/>
      <c r="B25" s="33"/>
      <c r="C25" s="18">
        <v>2</v>
      </c>
      <c r="D25" s="11">
        <f t="shared" si="6"/>
        <v>7.9030899869919438</v>
      </c>
      <c r="E25" s="11">
        <f t="shared" si="6"/>
        <v>8.2304489213782741</v>
      </c>
    </row>
    <row r="26" spans="1:5" ht="16.2" thickBot="1">
      <c r="A26" s="28"/>
      <c r="B26" s="34"/>
      <c r="C26" s="19">
        <v>3</v>
      </c>
      <c r="D26" s="11">
        <f>LOG10(D23)</f>
        <v>7.9542425094393252</v>
      </c>
      <c r="E26" s="11">
        <f t="shared" si="6"/>
        <v>7.9542425094393252</v>
      </c>
    </row>
  </sheetData>
  <mergeCells count="12">
    <mergeCell ref="A21:A26"/>
    <mergeCell ref="B21:B23"/>
    <mergeCell ref="B24:B26"/>
    <mergeCell ref="A9:A14"/>
    <mergeCell ref="B9:B11"/>
    <mergeCell ref="B12:B14"/>
    <mergeCell ref="A15:A20"/>
    <mergeCell ref="B15:B17"/>
    <mergeCell ref="B18:B20"/>
    <mergeCell ref="A3:A8"/>
    <mergeCell ref="B3:B5"/>
    <mergeCell ref="B6:B8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7"/>
  <sheetViews>
    <sheetView workbookViewId="0">
      <selection activeCell="H2" sqref="H2"/>
    </sheetView>
  </sheetViews>
  <sheetFormatPr defaultRowHeight="14.4"/>
  <cols>
    <col min="3" max="3" width="15.77734375" customWidth="1"/>
    <col min="4" max="4" width="20.33203125" customWidth="1"/>
    <col min="5" max="5" width="25.77734375" customWidth="1"/>
  </cols>
  <sheetData>
    <row r="2" spans="1:6" ht="16.8" thickBot="1">
      <c r="A2" s="15" t="s">
        <v>67</v>
      </c>
      <c r="B2" s="15" t="s">
        <v>78</v>
      </c>
      <c r="C2" s="16"/>
      <c r="D2" s="16"/>
      <c r="E2" s="16"/>
      <c r="F2" s="16"/>
    </row>
    <row r="3" spans="1:6" ht="16.2" thickBot="1">
      <c r="A3" s="5" t="s">
        <v>37</v>
      </c>
      <c r="B3" s="6"/>
      <c r="C3" s="7" t="s">
        <v>38</v>
      </c>
      <c r="D3" s="8" t="s">
        <v>49</v>
      </c>
      <c r="E3" s="8" t="s">
        <v>39</v>
      </c>
      <c r="F3" s="16"/>
    </row>
    <row r="4" spans="1:6" ht="16.2" thickBot="1">
      <c r="A4" s="27" t="s">
        <v>68</v>
      </c>
      <c r="B4" s="32" t="s">
        <v>76</v>
      </c>
      <c r="C4" s="17">
        <v>1</v>
      </c>
      <c r="D4" s="11">
        <v>3000</v>
      </c>
      <c r="E4" s="11">
        <v>3000</v>
      </c>
      <c r="F4" s="16"/>
    </row>
    <row r="5" spans="1:6" ht="16.2" thickBot="1">
      <c r="A5" s="27"/>
      <c r="B5" s="33"/>
      <c r="C5" s="18">
        <v>2</v>
      </c>
      <c r="D5" s="11">
        <v>4000</v>
      </c>
      <c r="E5" s="11">
        <v>2000</v>
      </c>
      <c r="F5" s="16"/>
    </row>
    <row r="6" spans="1:6" ht="16.2" thickBot="1">
      <c r="A6" s="27"/>
      <c r="B6" s="34"/>
      <c r="C6" s="19">
        <v>3</v>
      </c>
      <c r="D6" s="11">
        <v>3000</v>
      </c>
      <c r="E6" s="11">
        <v>5000</v>
      </c>
      <c r="F6" s="16"/>
    </row>
    <row r="7" spans="1:6" ht="16.2" thickBot="1">
      <c r="A7" s="27"/>
      <c r="B7" s="32" t="s">
        <v>77</v>
      </c>
      <c r="C7" s="17">
        <v>1</v>
      </c>
      <c r="D7" s="11">
        <f>LOG10(D4)</f>
        <v>3.4771212547196626</v>
      </c>
      <c r="E7" s="11">
        <f t="shared" ref="E7" si="0">LOG10(E4)</f>
        <v>3.4771212547196626</v>
      </c>
      <c r="F7" s="16"/>
    </row>
    <row r="8" spans="1:6" ht="16.2" thickBot="1">
      <c r="A8" s="27"/>
      <c r="B8" s="33"/>
      <c r="C8" s="18">
        <v>2</v>
      </c>
      <c r="D8" s="11">
        <f t="shared" ref="D8:E9" si="1">LOG10(D5)</f>
        <v>3.6020599913279625</v>
      </c>
      <c r="E8" s="11">
        <f t="shared" si="1"/>
        <v>3.3010299956639813</v>
      </c>
      <c r="F8" s="16"/>
    </row>
    <row r="9" spans="1:6" ht="16.2" thickBot="1">
      <c r="A9" s="28"/>
      <c r="B9" s="34"/>
      <c r="C9" s="19">
        <v>3</v>
      </c>
      <c r="D9" s="11">
        <f t="shared" si="1"/>
        <v>3.4771212547196626</v>
      </c>
      <c r="E9" s="11">
        <f t="shared" si="1"/>
        <v>3.6989700043360187</v>
      </c>
      <c r="F9" s="16"/>
    </row>
    <row r="10" spans="1:6" ht="15.6">
      <c r="A10" s="27" t="s">
        <v>44</v>
      </c>
      <c r="B10" s="29" t="s">
        <v>76</v>
      </c>
      <c r="C10" s="17">
        <v>1</v>
      </c>
      <c r="D10" s="14">
        <v>19000</v>
      </c>
      <c r="E10" s="14">
        <v>7000</v>
      </c>
      <c r="F10" s="16"/>
    </row>
    <row r="11" spans="1:6" ht="15.6">
      <c r="A11" s="27"/>
      <c r="B11" s="30"/>
      <c r="C11" s="18">
        <v>2</v>
      </c>
      <c r="D11" s="14">
        <v>29000</v>
      </c>
      <c r="E11" s="14">
        <v>32000</v>
      </c>
      <c r="F11" s="16"/>
    </row>
    <row r="12" spans="1:6" ht="16.2" thickBot="1">
      <c r="A12" s="27"/>
      <c r="B12" s="31"/>
      <c r="C12" s="19">
        <v>3</v>
      </c>
      <c r="D12" s="14">
        <v>47000</v>
      </c>
      <c r="E12" s="14">
        <v>40000</v>
      </c>
      <c r="F12" s="16"/>
    </row>
    <row r="13" spans="1:6" ht="16.2" thickBot="1">
      <c r="A13" s="27"/>
      <c r="B13" s="32" t="s">
        <v>77</v>
      </c>
      <c r="C13" s="17">
        <v>1</v>
      </c>
      <c r="D13" s="11">
        <f>LOG10(D10)</f>
        <v>4.2787536009528289</v>
      </c>
      <c r="E13" s="11">
        <f t="shared" ref="E13" si="2">LOG10(E10)</f>
        <v>3.8450980400142569</v>
      </c>
      <c r="F13" s="16"/>
    </row>
    <row r="14" spans="1:6" ht="16.2" thickBot="1">
      <c r="A14" s="27"/>
      <c r="B14" s="33"/>
      <c r="C14" s="18">
        <v>2</v>
      </c>
      <c r="D14" s="11">
        <f t="shared" ref="D14:E15" si="3">LOG10(D11)</f>
        <v>4.4623979978989565</v>
      </c>
      <c r="E14" s="11">
        <f t="shared" si="3"/>
        <v>4.5051499783199063</v>
      </c>
      <c r="F14" s="16"/>
    </row>
    <row r="15" spans="1:6" ht="16.2" thickBot="1">
      <c r="A15" s="28"/>
      <c r="B15" s="34"/>
      <c r="C15" s="19">
        <v>3</v>
      </c>
      <c r="D15" s="11">
        <f t="shared" si="3"/>
        <v>4.6720978579357171</v>
      </c>
      <c r="E15" s="11">
        <f t="shared" si="3"/>
        <v>4.6020599913279625</v>
      </c>
      <c r="F15" s="16"/>
    </row>
    <row r="16" spans="1:6" ht="15.6">
      <c r="A16" s="27" t="s">
        <v>70</v>
      </c>
      <c r="B16" s="29" t="s">
        <v>76</v>
      </c>
      <c r="C16" s="17">
        <v>1</v>
      </c>
      <c r="D16" s="14">
        <v>4500000</v>
      </c>
      <c r="E16" s="14">
        <v>4400000</v>
      </c>
      <c r="F16" s="16"/>
    </row>
    <row r="17" spans="1:6" ht="15.6">
      <c r="A17" s="27"/>
      <c r="B17" s="30"/>
      <c r="C17" s="18">
        <v>2</v>
      </c>
      <c r="D17" s="14">
        <v>3700000</v>
      </c>
      <c r="E17" s="14">
        <v>3500000</v>
      </c>
      <c r="F17" s="16"/>
    </row>
    <row r="18" spans="1:6" ht="16.2" thickBot="1">
      <c r="A18" s="27"/>
      <c r="B18" s="31"/>
      <c r="C18" s="19">
        <v>3</v>
      </c>
      <c r="D18" s="14">
        <v>3900000</v>
      </c>
      <c r="E18" s="14">
        <v>4600000</v>
      </c>
      <c r="F18" s="16"/>
    </row>
    <row r="19" spans="1:6" ht="16.2" thickBot="1">
      <c r="A19" s="27"/>
      <c r="B19" s="32" t="s">
        <v>77</v>
      </c>
      <c r="C19" s="17">
        <v>1</v>
      </c>
      <c r="D19" s="11">
        <f>LOG10(D16)</f>
        <v>6.653212513775344</v>
      </c>
      <c r="E19" s="11">
        <f t="shared" ref="E19" si="4">LOG10(E16)</f>
        <v>6.6434526764861879</v>
      </c>
      <c r="F19" s="16"/>
    </row>
    <row r="20" spans="1:6" ht="16.2" thickBot="1">
      <c r="A20" s="27"/>
      <c r="B20" s="33"/>
      <c r="C20" s="18">
        <v>2</v>
      </c>
      <c r="D20" s="11">
        <f t="shared" ref="D20:E21" si="5">LOG10(D17)</f>
        <v>6.568201724066995</v>
      </c>
      <c r="E20" s="11">
        <f t="shared" si="5"/>
        <v>6.5440680443502757</v>
      </c>
      <c r="F20" s="16"/>
    </row>
    <row r="21" spans="1:6" ht="16.2" thickBot="1">
      <c r="A21" s="28"/>
      <c r="B21" s="34"/>
      <c r="C21" s="19">
        <v>3</v>
      </c>
      <c r="D21" s="11">
        <f t="shared" si="5"/>
        <v>6.5910646070264995</v>
      </c>
      <c r="E21" s="11">
        <f t="shared" si="5"/>
        <v>6.6627578316815743</v>
      </c>
      <c r="F21" s="16"/>
    </row>
    <row r="22" spans="1:6" ht="15.6">
      <c r="A22" s="27" t="s">
        <v>71</v>
      </c>
      <c r="B22" s="29" t="s">
        <v>76</v>
      </c>
      <c r="C22" s="17">
        <v>1</v>
      </c>
      <c r="D22" s="14">
        <v>33000000</v>
      </c>
      <c r="E22" s="14">
        <v>38000000</v>
      </c>
      <c r="F22" s="16"/>
    </row>
    <row r="23" spans="1:6" ht="15.6">
      <c r="A23" s="27"/>
      <c r="B23" s="30"/>
      <c r="C23" s="18">
        <v>2</v>
      </c>
      <c r="D23" s="14">
        <v>30000000</v>
      </c>
      <c r="E23" s="14">
        <v>39000000</v>
      </c>
      <c r="F23" s="16"/>
    </row>
    <row r="24" spans="1:6" ht="16.2" thickBot="1">
      <c r="A24" s="27"/>
      <c r="B24" s="31"/>
      <c r="C24" s="19">
        <v>3</v>
      </c>
      <c r="D24" s="14">
        <v>25000000</v>
      </c>
      <c r="E24" s="14">
        <v>39000000</v>
      </c>
      <c r="F24" s="16"/>
    </row>
    <row r="25" spans="1:6" ht="16.2" thickBot="1">
      <c r="A25" s="27"/>
      <c r="B25" s="32" t="s">
        <v>77</v>
      </c>
      <c r="C25" s="17">
        <v>1</v>
      </c>
      <c r="D25" s="11">
        <f>LOG10(D22)</f>
        <v>7.5185139398778871</v>
      </c>
      <c r="E25" s="11">
        <f t="shared" ref="E25" si="6">LOG10(E22)</f>
        <v>7.5797835966168101</v>
      </c>
      <c r="F25" s="16"/>
    </row>
    <row r="26" spans="1:6" ht="16.2" thickBot="1">
      <c r="A26" s="27"/>
      <c r="B26" s="33"/>
      <c r="C26" s="18">
        <v>2</v>
      </c>
      <c r="D26" s="11">
        <f t="shared" ref="D26:E27" si="7">LOG10(D23)</f>
        <v>7.4771212547196626</v>
      </c>
      <c r="E26" s="11">
        <f t="shared" si="7"/>
        <v>7.5910646070264995</v>
      </c>
      <c r="F26" s="16"/>
    </row>
    <row r="27" spans="1:6" ht="16.2" thickBot="1">
      <c r="A27" s="28"/>
      <c r="B27" s="34"/>
      <c r="C27" s="19">
        <v>3</v>
      </c>
      <c r="D27" s="11">
        <f t="shared" si="7"/>
        <v>7.3979400086720375</v>
      </c>
      <c r="E27" s="11">
        <f t="shared" si="7"/>
        <v>7.5910646070264995</v>
      </c>
      <c r="F27" s="16"/>
    </row>
  </sheetData>
  <mergeCells count="12">
    <mergeCell ref="A16:A21"/>
    <mergeCell ref="B16:B18"/>
    <mergeCell ref="B19:B21"/>
    <mergeCell ref="A22:A27"/>
    <mergeCell ref="B22:B24"/>
    <mergeCell ref="B25:B27"/>
    <mergeCell ref="A4:A9"/>
    <mergeCell ref="B4:B6"/>
    <mergeCell ref="B7:B9"/>
    <mergeCell ref="A10:A15"/>
    <mergeCell ref="B10:B12"/>
    <mergeCell ref="B13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 1A</vt:lpstr>
      <vt:lpstr>Fig 1B and 1C</vt:lpstr>
      <vt:lpstr>Fig 1D,Cal04</vt:lpstr>
      <vt:lpstr>Fig 1D, BJ16</vt:lpstr>
      <vt:lpstr>Fig 1E</vt:lpstr>
      <vt:lpstr>Fig 1F</vt:lpstr>
      <vt:lpstr>Fig 1G, HB206</vt:lpstr>
      <vt:lpstr>Fig 11G HBJX52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2026-02-04T12:43:53Z</dcterms:modified>
</cp:coreProperties>
</file>