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3100" yWindow="480" windowWidth="29180" windowHeight="16360" tabRatio="500" firstSheet="2" activeTab="2"/>
  </bookViews>
  <sheets>
    <sheet name="WeakScaling" sheetId="1" r:id="rId1"/>
    <sheet name="Mac-Nehalem" sheetId="2" r:id="rId2"/>
    <sheet name="Mac-Westmere" sheetId="8" r:id="rId3"/>
    <sheet name="RICC" sheetId="3" r:id="rId4"/>
    <sheet name="FOCUS" sheetId="4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8" l="1"/>
  <c r="J9" i="8"/>
  <c r="H9" i="8"/>
  <c r="H8" i="8"/>
  <c r="G8" i="8"/>
  <c r="F8" i="8"/>
  <c r="E8" i="8"/>
  <c r="F7" i="2"/>
  <c r="E7" i="2"/>
  <c r="D7" i="2"/>
  <c r="I19" i="1"/>
  <c r="J19" i="1"/>
  <c r="H19" i="1"/>
  <c r="F19" i="1"/>
  <c r="G19" i="1"/>
  <c r="G9" i="8"/>
  <c r="F9" i="8"/>
  <c r="E9" i="8"/>
  <c r="I27" i="1"/>
  <c r="J27" i="1"/>
  <c r="H27" i="1"/>
  <c r="F27" i="1"/>
  <c r="G27" i="1"/>
  <c r="I25" i="1"/>
  <c r="J25" i="1"/>
  <c r="H25" i="1"/>
  <c r="F25" i="1"/>
  <c r="G25" i="1"/>
  <c r="I26" i="1"/>
  <c r="J26" i="1"/>
  <c r="H26" i="1"/>
  <c r="F26" i="1"/>
  <c r="G26" i="1"/>
  <c r="I24" i="1"/>
  <c r="J24" i="1"/>
  <c r="H24" i="1"/>
  <c r="F24" i="1"/>
  <c r="G24" i="1"/>
  <c r="I23" i="1"/>
  <c r="J23" i="1"/>
  <c r="H23" i="1"/>
  <c r="F23" i="1"/>
  <c r="G23" i="1"/>
  <c r="I22" i="1"/>
  <c r="J22" i="1"/>
  <c r="H22" i="1"/>
  <c r="F22" i="1"/>
  <c r="G22" i="1"/>
  <c r="J21" i="1"/>
  <c r="H21" i="1"/>
  <c r="F21" i="1"/>
  <c r="G21" i="1"/>
  <c r="M10" i="4"/>
  <c r="M11" i="4"/>
  <c r="L10" i="4"/>
  <c r="L11" i="4"/>
  <c r="K10" i="4"/>
  <c r="K11" i="4"/>
  <c r="J10" i="4"/>
  <c r="J11" i="4"/>
  <c r="I10" i="4"/>
  <c r="I11" i="4"/>
  <c r="H10" i="4"/>
  <c r="H11" i="4"/>
  <c r="G10" i="4"/>
  <c r="G11" i="4"/>
  <c r="F10" i="4"/>
  <c r="F11" i="4"/>
  <c r="E10" i="4"/>
  <c r="E11" i="4"/>
  <c r="D10" i="4"/>
  <c r="D11" i="4"/>
  <c r="C10" i="4"/>
  <c r="P8" i="3"/>
  <c r="O8" i="3"/>
  <c r="N8" i="3"/>
  <c r="P9" i="3"/>
  <c r="O9" i="3"/>
  <c r="N9" i="3"/>
  <c r="M8" i="3"/>
  <c r="M9" i="3"/>
  <c r="L8" i="3"/>
  <c r="L9" i="3"/>
  <c r="K8" i="3"/>
  <c r="J8" i="3"/>
  <c r="I8" i="3"/>
  <c r="H8" i="3"/>
  <c r="G8" i="3"/>
  <c r="F8" i="3"/>
  <c r="E8" i="3"/>
  <c r="D8" i="3"/>
  <c r="C8" i="3"/>
  <c r="I15" i="1"/>
  <c r="J15" i="1"/>
  <c r="I14" i="1"/>
  <c r="J14" i="1"/>
  <c r="I13" i="1"/>
  <c r="J13" i="1"/>
  <c r="I12" i="1"/>
  <c r="J12" i="1"/>
  <c r="I11" i="1"/>
  <c r="J11" i="1"/>
  <c r="I10" i="1"/>
  <c r="J10" i="1"/>
  <c r="I9" i="1"/>
  <c r="J9" i="1"/>
  <c r="I8" i="1"/>
  <c r="J8" i="1"/>
  <c r="I7" i="1"/>
  <c r="J7" i="1"/>
  <c r="I6" i="1"/>
  <c r="J6" i="1"/>
  <c r="I5" i="1"/>
  <c r="J5" i="1"/>
  <c r="I4" i="1"/>
  <c r="J4" i="1"/>
  <c r="I3" i="1"/>
  <c r="J3" i="1"/>
  <c r="J2" i="1"/>
  <c r="C15" i="3"/>
  <c r="I15" i="3"/>
  <c r="H15" i="3"/>
  <c r="G15" i="3"/>
  <c r="F15" i="3"/>
  <c r="E15" i="3"/>
  <c r="D15" i="3"/>
  <c r="J15" i="3"/>
  <c r="J16" i="3"/>
  <c r="I16" i="3"/>
  <c r="H16" i="3"/>
  <c r="G16" i="3"/>
  <c r="F16" i="3"/>
  <c r="E16" i="3"/>
  <c r="D16" i="3"/>
  <c r="K9" i="3"/>
  <c r="J9" i="3"/>
  <c r="I9" i="3"/>
  <c r="H9" i="3"/>
  <c r="G9" i="3"/>
  <c r="F9" i="3"/>
  <c r="E9" i="3"/>
  <c r="D9" i="3"/>
  <c r="F8" i="2"/>
  <c r="E8" i="2"/>
  <c r="D8" i="2"/>
  <c r="J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15" i="1"/>
  <c r="G15" i="1"/>
  <c r="F14" i="1"/>
  <c r="G14" i="1"/>
  <c r="F13" i="1"/>
  <c r="G13" i="1"/>
  <c r="F12" i="1"/>
  <c r="G12" i="1"/>
  <c r="F11" i="1"/>
  <c r="G11" i="1"/>
  <c r="F10" i="1"/>
  <c r="G10" i="1"/>
  <c r="F9" i="1"/>
  <c r="G9" i="1"/>
  <c r="F8" i="1"/>
  <c r="G8" i="1"/>
  <c r="F7" i="1"/>
  <c r="G7" i="1"/>
  <c r="F6" i="1"/>
  <c r="G6" i="1"/>
  <c r="F5" i="1"/>
  <c r="G5" i="1"/>
  <c r="F4" i="1"/>
  <c r="G4" i="1"/>
  <c r="F3" i="1"/>
  <c r="G3" i="1"/>
  <c r="F2" i="1"/>
  <c r="G2" i="1"/>
</calcChain>
</file>

<file path=xl/sharedStrings.xml><?xml version="1.0" encoding="utf-8"?>
<sst xmlns="http://schemas.openxmlformats.org/spreadsheetml/2006/main" count="52" uniqueCount="38">
  <si>
    <t>imax</t>
    <phoneticPr fontId="1"/>
  </si>
  <si>
    <t>jmax</t>
    <phoneticPr fontId="1"/>
  </si>
  <si>
    <t>kmax</t>
    <phoneticPr fontId="1"/>
  </si>
  <si>
    <t>total</t>
    <phoneticPr fontId="1"/>
  </si>
  <si>
    <t>each core</t>
    <phoneticPr fontId="1"/>
  </si>
  <si>
    <t>Core</t>
    <phoneticPr fontId="1"/>
  </si>
  <si>
    <t>Memory(GB)</t>
    <phoneticPr fontId="1"/>
  </si>
  <si>
    <t>Estimated (s)</t>
    <phoneticPr fontId="1"/>
  </si>
  <si>
    <t>Core</t>
    <phoneticPr fontId="1"/>
  </si>
  <si>
    <t>Time (sec)</t>
    <phoneticPr fontId="1"/>
  </si>
  <si>
    <t>PMT</t>
    <phoneticPr fontId="1"/>
  </si>
  <si>
    <t>GFLOPS</t>
    <phoneticPr fontId="1"/>
  </si>
  <si>
    <t>Speedup</t>
    <phoneticPr fontId="1"/>
  </si>
  <si>
    <t>Parallel (%)</t>
    <phoneticPr fontId="1"/>
  </si>
  <si>
    <t xml:space="preserve">Intel Compiler 12.0.2.142 </t>
    <phoneticPr fontId="1"/>
  </si>
  <si>
    <t>Nehalem Quad Cores  x 2CPU @2.26GHz, DDR-1066</t>
    <phoneticPr fontId="1"/>
  </si>
  <si>
    <t>IB</t>
    <phoneticPr fontId="1"/>
  </si>
  <si>
    <t>Observed Speedup</t>
    <phoneticPr fontId="1"/>
  </si>
  <si>
    <t>Ideal Speedup</t>
    <phoneticPr fontId="1"/>
  </si>
  <si>
    <t>p=99.4%</t>
    <phoneticPr fontId="1"/>
  </si>
  <si>
    <t>50 step</t>
    <phoneticPr fontId="1"/>
  </si>
  <si>
    <t>20 step</t>
    <phoneticPr fontId="1"/>
  </si>
  <si>
    <t>50 step</t>
    <phoneticPr fontId="1"/>
  </si>
  <si>
    <t>Observed GFLOPS</t>
    <phoneticPr fontId="1"/>
  </si>
  <si>
    <t>Measered Time (sec)</t>
    <phoneticPr fontId="1"/>
  </si>
  <si>
    <t>Intel Compiler 11.1.073</t>
    <phoneticPr fontId="1"/>
  </si>
  <si>
    <t>Nehalem Quad-cores x 2CPUs @2.93GHz</t>
    <phoneticPr fontId="1"/>
  </si>
  <si>
    <t>GFLOPS</t>
    <phoneticPr fontId="1"/>
  </si>
  <si>
    <t>Intel Compiler 12.0.084</t>
    <phoneticPr fontId="1"/>
  </si>
  <si>
    <t>Westmere 6-cores x 2CPUs @2.27GHz</t>
    <phoneticPr fontId="1"/>
  </si>
  <si>
    <t>IB</t>
    <phoneticPr fontId="1"/>
  </si>
  <si>
    <t>openmpi 1.4.1</t>
    <phoneticPr fontId="1"/>
  </si>
  <si>
    <t>Core</t>
    <phoneticPr fontId="1"/>
  </si>
  <si>
    <t>Observed Speedup</t>
    <phoneticPr fontId="1"/>
  </si>
  <si>
    <t>Parallel (%)</t>
    <phoneticPr fontId="1"/>
  </si>
  <si>
    <t>GFLOPS</t>
    <phoneticPr fontId="1"/>
  </si>
  <si>
    <t>Intel Compiler 12.0.3.167</t>
    <phoneticPr fontId="1"/>
  </si>
  <si>
    <t>Nehalem 6-Cores  x 2CPU @2.66GHz, DDR-1333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</si>
</sst>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#,##0_ "/>
    <numFmt numFmtId="177" formatCode="#,##0.00_ "/>
    <numFmt numFmtId="178" formatCode="#,##0.0_ "/>
    <numFmt numFmtId="179" formatCode="0.00_ "/>
    <numFmt numFmtId="180" formatCode="#,##0.0_);[Red]\(#,##0.0\)"/>
    <numFmt numFmtId="181" formatCode="#,##0.000_ "/>
  </numFmts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76" fontId="0" fillId="0" borderId="0" xfId="0" applyNumberFormat="1"/>
    <xf numFmtId="177" fontId="0" fillId="0" borderId="0" xfId="0" applyNumberFormat="1"/>
    <xf numFmtId="10" fontId="0" fillId="0" borderId="0" xfId="0" applyNumberFormat="1"/>
    <xf numFmtId="178" fontId="0" fillId="0" borderId="0" xfId="0" applyNumberFormat="1"/>
    <xf numFmtId="11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</cellXfs>
  <cellStyles count="10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'Mac-Nehalem'!$B$6</c:f>
              <c:strCache>
                <c:ptCount val="1"/>
                <c:pt idx="0">
                  <c:v>GFLOPS</c:v>
                </c:pt>
              </c:strCache>
            </c:strRef>
          </c:tx>
          <c:spPr>
            <a:ln w="31750">
              <a:solidFill>
                <a:srgbClr val="008000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</c:spPr>
          </c:marker>
          <c:cat>
            <c:numRef>
              <c:f>'Mac-Nehalem'!$C$4:$F$4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'Mac-Nehalem'!$C$6:$F$6</c:f>
              <c:numCache>
                <c:formatCode>General</c:formatCode>
                <c:ptCount val="4"/>
                <c:pt idx="0">
                  <c:v>3.19</c:v>
                </c:pt>
                <c:pt idx="1">
                  <c:v>6.01</c:v>
                </c:pt>
                <c:pt idx="2">
                  <c:v>9.52</c:v>
                </c:pt>
                <c:pt idx="3">
                  <c:v>14.4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2200"/>
        <c:axId val="5160008"/>
      </c:lineChart>
      <c:lineChart>
        <c:grouping val="standard"/>
        <c:varyColors val="0"/>
        <c:ser>
          <c:idx val="4"/>
          <c:order val="1"/>
          <c:tx>
            <c:strRef>
              <c:f>'Mac-Nehalem'!$B$8</c:f>
              <c:strCache>
                <c:ptCount val="1"/>
                <c:pt idx="0">
                  <c:v>Parallel (%)</c:v>
                </c:pt>
              </c:strCache>
            </c:strRef>
          </c:tx>
          <c:spPr>
            <a:ln w="31750">
              <a:solidFill>
                <a:srgbClr val="3366FF"/>
              </a:solidFill>
            </a:ln>
          </c:spPr>
          <c:marker>
            <c:symbol val="square"/>
            <c:size val="8"/>
            <c:spPr>
              <a:solidFill>
                <a:schemeClr val="bg1"/>
              </a:solidFill>
            </c:spPr>
          </c:marker>
          <c:cat>
            <c:numRef>
              <c:f>'Mac-Nehalem'!$C$4:$F$4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'Mac-Nehalem'!$C$8:$F$8</c:f>
              <c:numCache>
                <c:formatCode>#,##0.00_ </c:formatCode>
                <c:ptCount val="4"/>
                <c:pt idx="0">
                  <c:v>100.0</c:v>
                </c:pt>
                <c:pt idx="1">
                  <c:v>93.75483647716231</c:v>
                </c:pt>
                <c:pt idx="2">
                  <c:v>88.49800963714618</c:v>
                </c:pt>
                <c:pt idx="3">
                  <c:v>88.95711903634695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124408"/>
        <c:axId val="485130088"/>
      </c:lineChart>
      <c:catAx>
        <c:axId val="5182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Core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60008"/>
        <c:crosses val="autoZero"/>
        <c:auto val="1"/>
        <c:lblAlgn val="ctr"/>
        <c:lblOffset val="100"/>
        <c:noMultiLvlLbl val="0"/>
      </c:catAx>
      <c:valAx>
        <c:axId val="5160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GFLOPS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82200"/>
        <c:crosses val="autoZero"/>
        <c:crossBetween val="between"/>
      </c:valAx>
      <c:valAx>
        <c:axId val="485130088"/>
        <c:scaling>
          <c:orientation val="minMax"/>
          <c:max val="100.0"/>
          <c:min val="8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Efficiency</a:t>
                </a:r>
                <a:endParaRPr lang="ja-JP" altLang="en-US"/>
              </a:p>
            </c:rich>
          </c:tx>
          <c:layout/>
          <c:overlay val="0"/>
        </c:title>
        <c:numFmt formatCode="#,##0_ " sourceLinked="0"/>
        <c:majorTickMark val="out"/>
        <c:minorTickMark val="none"/>
        <c:tickLblPos val="nextTo"/>
        <c:crossAx val="485124408"/>
        <c:crosses val="max"/>
        <c:crossBetween val="between"/>
        <c:majorUnit val="5.0"/>
      </c:valAx>
      <c:catAx>
        <c:axId val="485124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5130088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'Mac-Westmere'!$C$7</c:f>
              <c:strCache>
                <c:ptCount val="1"/>
                <c:pt idx="0">
                  <c:v>GFLOPS</c:v>
                </c:pt>
              </c:strCache>
            </c:strRef>
          </c:tx>
          <c:spPr>
            <a:ln w="31750">
              <a:solidFill>
                <a:srgbClr val="00800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</c:spPr>
          </c:marker>
          <c:cat>
            <c:numRef>
              <c:f>'Mac-Westmere'!$D$5:$J$5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</c:numCache>
            </c:numRef>
          </c:cat>
          <c:val>
            <c:numRef>
              <c:f>'Mac-Westmere'!$D$7:$J$7</c:f>
              <c:numCache>
                <c:formatCode>General</c:formatCode>
                <c:ptCount val="7"/>
                <c:pt idx="0">
                  <c:v>3.55</c:v>
                </c:pt>
                <c:pt idx="1">
                  <c:v>6.75</c:v>
                </c:pt>
                <c:pt idx="2">
                  <c:v>11.56</c:v>
                </c:pt>
                <c:pt idx="3">
                  <c:v>14.16</c:v>
                </c:pt>
                <c:pt idx="4">
                  <c:v>15.87</c:v>
                </c:pt>
                <c:pt idx="6">
                  <c:v>18.59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4984"/>
        <c:axId val="530605912"/>
      </c:lineChart>
      <c:lineChart>
        <c:grouping val="standard"/>
        <c:varyColors val="0"/>
        <c:ser>
          <c:idx val="3"/>
          <c:order val="1"/>
          <c:tx>
            <c:strRef>
              <c:f>'Mac-Westmere'!$C$9</c:f>
              <c:strCache>
                <c:ptCount val="1"/>
                <c:pt idx="0">
                  <c:v>Parallel (%)</c:v>
                </c:pt>
              </c:strCache>
            </c:strRef>
          </c:tx>
          <c:spPr>
            <a:ln w="31750">
              <a:solidFill>
                <a:srgbClr val="3366FF"/>
              </a:solidFill>
            </a:ln>
          </c:spPr>
          <c:marker>
            <c:symbol val="square"/>
            <c:size val="8"/>
            <c:spPr>
              <a:solidFill>
                <a:sysClr val="window" lastClr="FFFFFF"/>
              </a:solidFill>
            </c:spPr>
          </c:marker>
          <c:val>
            <c:numRef>
              <c:f>'Mac-Westmere'!$D$9:$J$9</c:f>
              <c:numCache>
                <c:formatCode>#,##0.00_ </c:formatCode>
                <c:ptCount val="7"/>
                <c:pt idx="0">
                  <c:v>100.0</c:v>
                </c:pt>
                <c:pt idx="1">
                  <c:v>94.79013953663909</c:v>
                </c:pt>
                <c:pt idx="2">
                  <c:v>92.40592172281098</c:v>
                </c:pt>
                <c:pt idx="3">
                  <c:v>89.9154540885413</c:v>
                </c:pt>
                <c:pt idx="4">
                  <c:v>88.7361769168067</c:v>
                </c:pt>
                <c:pt idx="6">
                  <c:v>88.26349096576703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547224"/>
        <c:axId val="643545080"/>
      </c:lineChart>
      <c:catAx>
        <c:axId val="4344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Core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0605912"/>
        <c:crosses val="autoZero"/>
        <c:auto val="1"/>
        <c:lblAlgn val="ctr"/>
        <c:lblOffset val="100"/>
        <c:noMultiLvlLbl val="0"/>
      </c:catAx>
      <c:valAx>
        <c:axId val="530605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GFLOPS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44984"/>
        <c:crosses val="autoZero"/>
        <c:crossBetween val="between"/>
        <c:majorUnit val="5.0"/>
      </c:valAx>
      <c:valAx>
        <c:axId val="643545080"/>
        <c:scaling>
          <c:orientation val="minMax"/>
          <c:max val="100.0"/>
          <c:min val="85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Efficiency</a:t>
                </a:r>
                <a:endParaRPr lang="ja-JP" altLang="en-US"/>
              </a:p>
            </c:rich>
          </c:tx>
          <c:layout/>
          <c:overlay val="0"/>
        </c:title>
        <c:numFmt formatCode="#,##0.00_ " sourceLinked="1"/>
        <c:majorTickMark val="out"/>
        <c:minorTickMark val="none"/>
        <c:tickLblPos val="nextTo"/>
        <c:crossAx val="643547224"/>
        <c:crosses val="max"/>
        <c:crossBetween val="between"/>
        <c:majorUnit val="5.0"/>
      </c:valAx>
      <c:catAx>
        <c:axId val="643547224"/>
        <c:scaling>
          <c:orientation val="minMax"/>
        </c:scaling>
        <c:delete val="1"/>
        <c:axPos val="b"/>
        <c:majorTickMark val="out"/>
        <c:minorTickMark val="none"/>
        <c:tickLblPos val="nextTo"/>
        <c:crossAx val="64354508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RICC!$B$7</c:f>
              <c:strCache>
                <c:ptCount val="1"/>
                <c:pt idx="0">
                  <c:v>GFLOPS</c:v>
                </c:pt>
              </c:strCache>
            </c:strRef>
          </c:tx>
          <c:spPr>
            <a:ln w="31750">
              <a:solidFill>
                <a:srgbClr val="00800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</c:spPr>
          </c:marker>
          <c:cat>
            <c:numRef>
              <c:f>RICC!$C$5:$P$5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</c:numCache>
            </c:numRef>
          </c:cat>
          <c:val>
            <c:numRef>
              <c:f>RICC!$C$7:$P$7</c:f>
              <c:numCache>
                <c:formatCode>#,##0_ </c:formatCode>
                <c:ptCount val="14"/>
                <c:pt idx="0">
                  <c:v>2.86</c:v>
                </c:pt>
                <c:pt idx="1">
                  <c:v>5.49</c:v>
                </c:pt>
                <c:pt idx="2">
                  <c:v>8.47</c:v>
                </c:pt>
                <c:pt idx="3">
                  <c:v>17.18</c:v>
                </c:pt>
                <c:pt idx="4">
                  <c:v>32.37</c:v>
                </c:pt>
                <c:pt idx="5">
                  <c:v>63.57</c:v>
                </c:pt>
                <c:pt idx="6">
                  <c:v>120.45</c:v>
                </c:pt>
                <c:pt idx="7">
                  <c:v>236.19</c:v>
                </c:pt>
                <c:pt idx="8">
                  <c:v>432.53</c:v>
                </c:pt>
                <c:pt idx="9">
                  <c:v>829.13</c:v>
                </c:pt>
                <c:pt idx="10">
                  <c:v>1441.27</c:v>
                </c:pt>
                <c:pt idx="11">
                  <c:v>3052.37</c:v>
                </c:pt>
                <c:pt idx="12">
                  <c:v>5987.23</c:v>
                </c:pt>
                <c:pt idx="13">
                  <c:v>10043.71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47768"/>
        <c:axId val="481411832"/>
      </c:lineChart>
      <c:lineChart>
        <c:grouping val="standard"/>
        <c:varyColors val="0"/>
        <c:ser>
          <c:idx val="3"/>
          <c:order val="1"/>
          <c:tx>
            <c:strRef>
              <c:f>RICC!$B$9</c:f>
              <c:strCache>
                <c:ptCount val="1"/>
                <c:pt idx="0">
                  <c:v>Parallel (%)</c:v>
                </c:pt>
              </c:strCache>
            </c:strRef>
          </c:tx>
          <c:spPr>
            <a:ln w="31750">
              <a:solidFill>
                <a:srgbClr val="3366FF"/>
              </a:solidFill>
            </a:ln>
          </c:spPr>
          <c:marker>
            <c:symbol val="square"/>
            <c:size val="8"/>
            <c:spPr>
              <a:solidFill>
                <a:sysClr val="window" lastClr="FFFFFF"/>
              </a:solidFill>
            </c:spPr>
          </c:marker>
          <c:cat>
            <c:numRef>
              <c:f>RICC!$C$5:$P$5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</c:numCache>
            </c:numRef>
          </c:cat>
          <c:val>
            <c:numRef>
              <c:f>RICC!$C$9:$P$9</c:f>
              <c:numCache>
                <c:formatCode>#,##0.000_ </c:formatCode>
                <c:ptCount val="14"/>
                <c:pt idx="0">
                  <c:v>100.0</c:v>
                </c:pt>
                <c:pt idx="1">
                  <c:v>95.62996060036856</c:v>
                </c:pt>
                <c:pt idx="2">
                  <c:v>88.24525084961265</c:v>
                </c:pt>
                <c:pt idx="3">
                  <c:v>95.2386861743684</c:v>
                </c:pt>
                <c:pt idx="4">
                  <c:v>97.21988061236874</c:v>
                </c:pt>
                <c:pt idx="5">
                  <c:v>98.56923420303603</c:v>
                </c:pt>
                <c:pt idx="6">
                  <c:v>99.16390774537686</c:v>
                </c:pt>
                <c:pt idx="7">
                  <c:v>99.55936225551095</c:v>
                </c:pt>
                <c:pt idx="8">
                  <c:v>99.72369319152598</c:v>
                </c:pt>
                <c:pt idx="9">
                  <c:v>99.84721778888847</c:v>
                </c:pt>
                <c:pt idx="10">
                  <c:v>99.89727521025273</c:v>
                </c:pt>
                <c:pt idx="11">
                  <c:v>99.95405300692014</c:v>
                </c:pt>
                <c:pt idx="12">
                  <c:v>99.97603724587405</c:v>
                </c:pt>
                <c:pt idx="13">
                  <c:v>99.98330573674569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166376"/>
        <c:axId val="510007800"/>
      </c:lineChart>
      <c:catAx>
        <c:axId val="481747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Core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1411832"/>
        <c:crosses val="autoZero"/>
        <c:auto val="1"/>
        <c:lblAlgn val="ctr"/>
        <c:lblOffset val="100"/>
        <c:noMultiLvlLbl val="0"/>
      </c:catAx>
      <c:valAx>
        <c:axId val="481411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GFLOPS</a:t>
                </a:r>
                <a:endParaRPr lang="ja-JP" altLang="en-US"/>
              </a:p>
            </c:rich>
          </c:tx>
          <c:layout/>
          <c:overlay val="0"/>
        </c:title>
        <c:numFmt formatCode="#,##0_ " sourceLinked="1"/>
        <c:majorTickMark val="out"/>
        <c:minorTickMark val="none"/>
        <c:tickLblPos val="nextTo"/>
        <c:crossAx val="481747768"/>
        <c:crosses val="autoZero"/>
        <c:crossBetween val="between"/>
      </c:valAx>
      <c:valAx>
        <c:axId val="510007800"/>
        <c:scaling>
          <c:orientation val="minMax"/>
          <c:max val="100.0"/>
          <c:min val="8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Efficiency</a:t>
                </a:r>
                <a:endParaRPr lang="ja-JP" altLang="en-US"/>
              </a:p>
            </c:rich>
          </c:tx>
          <c:layout/>
          <c:overlay val="0"/>
        </c:title>
        <c:numFmt formatCode="#,##0_ " sourceLinked="0"/>
        <c:majorTickMark val="out"/>
        <c:minorTickMark val="none"/>
        <c:tickLblPos val="nextTo"/>
        <c:crossAx val="621166376"/>
        <c:crosses val="max"/>
        <c:crossBetween val="between"/>
      </c:valAx>
      <c:catAx>
        <c:axId val="621166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000780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900"/>
            </a:pPr>
            <a:endParaRPr lang="ja-JP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FOCUS!$B$9</c:f>
              <c:strCache>
                <c:ptCount val="1"/>
                <c:pt idx="0">
                  <c:v>GFLOPS</c:v>
                </c:pt>
              </c:strCache>
            </c:strRef>
          </c:tx>
          <c:spPr>
            <a:ln w="31750">
              <a:solidFill>
                <a:srgbClr val="008000"/>
              </a:solidFill>
            </a:ln>
          </c:spPr>
          <c:marker>
            <c:symbol val="circle"/>
            <c:size val="9"/>
            <c:spPr>
              <a:solidFill>
                <a:sysClr val="window" lastClr="FFFFFF"/>
              </a:solidFill>
            </c:spPr>
          </c:marker>
          <c:cat>
            <c:numRef>
              <c:f>FOCUS!$C$7:$M$7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768.0</c:v>
                </c:pt>
              </c:numCache>
            </c:numRef>
          </c:cat>
          <c:val>
            <c:numRef>
              <c:f>FOCUS!$C$9:$M$9</c:f>
              <c:numCache>
                <c:formatCode>#,##0_ </c:formatCode>
                <c:ptCount val="11"/>
                <c:pt idx="0">
                  <c:v>3.19</c:v>
                </c:pt>
                <c:pt idx="1">
                  <c:v>5.61</c:v>
                </c:pt>
                <c:pt idx="2">
                  <c:v>10.52</c:v>
                </c:pt>
                <c:pt idx="3">
                  <c:v>16.1</c:v>
                </c:pt>
                <c:pt idx="4">
                  <c:v>25.38</c:v>
                </c:pt>
                <c:pt idx="5">
                  <c:v>49.33</c:v>
                </c:pt>
                <c:pt idx="6">
                  <c:v>95.73</c:v>
                </c:pt>
                <c:pt idx="7">
                  <c:v>185.64</c:v>
                </c:pt>
                <c:pt idx="8">
                  <c:v>366.16</c:v>
                </c:pt>
                <c:pt idx="9">
                  <c:v>717.87</c:v>
                </c:pt>
                <c:pt idx="10">
                  <c:v>1036.17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754296"/>
        <c:axId val="547372104"/>
      </c:lineChart>
      <c:lineChart>
        <c:grouping val="standard"/>
        <c:varyColors val="0"/>
        <c:ser>
          <c:idx val="3"/>
          <c:order val="1"/>
          <c:tx>
            <c:strRef>
              <c:f>FOCUS!$B$11</c:f>
              <c:strCache>
                <c:ptCount val="1"/>
                <c:pt idx="0">
                  <c:v>Parallel (%)</c:v>
                </c:pt>
              </c:strCache>
            </c:strRef>
          </c:tx>
          <c:spPr>
            <a:ln w="31750">
              <a:solidFill>
                <a:srgbClr val="3366FF"/>
              </a:solidFill>
            </a:ln>
          </c:spPr>
          <c:marker>
            <c:symbol val="square"/>
            <c:size val="8"/>
            <c:spPr>
              <a:solidFill>
                <a:sysClr val="window" lastClr="FFFFFF"/>
              </a:solidFill>
            </c:spPr>
          </c:marker>
          <c:cat>
            <c:numRef>
              <c:f>FOCUS!$C$7:$M$7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768.0</c:v>
                </c:pt>
              </c:numCache>
            </c:numRef>
          </c:cat>
          <c:val>
            <c:numRef>
              <c:f>FOCUS!$C$11:$M$11</c:f>
              <c:numCache>
                <c:formatCode>#,##0.000_ </c:formatCode>
                <c:ptCount val="11"/>
                <c:pt idx="0">
                  <c:v>100.0</c:v>
                </c:pt>
                <c:pt idx="1">
                  <c:v>86.06895862561846</c:v>
                </c:pt>
                <c:pt idx="2">
                  <c:v>92.86202087712502</c:v>
                </c:pt>
                <c:pt idx="3">
                  <c:v>91.61494881481124</c:v>
                </c:pt>
                <c:pt idx="4">
                  <c:v>93.24686090936677</c:v>
                </c:pt>
                <c:pt idx="5">
                  <c:v>96.54580247405362</c:v>
                </c:pt>
                <c:pt idx="6">
                  <c:v>98.19959055169573</c:v>
                </c:pt>
                <c:pt idx="7">
                  <c:v>99.05435134681908</c:v>
                </c:pt>
                <c:pt idx="8">
                  <c:v>99.51697885703523</c:v>
                </c:pt>
                <c:pt idx="9">
                  <c:v>99.75018209572633</c:v>
                </c:pt>
                <c:pt idx="10">
                  <c:v>99.82192429048601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371992"/>
        <c:axId val="481815112"/>
      </c:lineChart>
      <c:catAx>
        <c:axId val="547754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Core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7372104"/>
        <c:crosses val="autoZero"/>
        <c:auto val="1"/>
        <c:lblAlgn val="ctr"/>
        <c:lblOffset val="100"/>
        <c:noMultiLvlLbl val="0"/>
      </c:catAx>
      <c:valAx>
        <c:axId val="547372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GFLOPS</a:t>
                </a:r>
                <a:endParaRPr lang="ja-JP" altLang="en-US"/>
              </a:p>
            </c:rich>
          </c:tx>
          <c:layout/>
          <c:overlay val="0"/>
        </c:title>
        <c:numFmt formatCode="#,##0_ " sourceLinked="1"/>
        <c:majorTickMark val="out"/>
        <c:minorTickMark val="none"/>
        <c:tickLblPos val="nextTo"/>
        <c:crossAx val="547754296"/>
        <c:crosses val="autoZero"/>
        <c:crossBetween val="between"/>
      </c:valAx>
      <c:valAx>
        <c:axId val="481815112"/>
        <c:scaling>
          <c:orientation val="minMax"/>
          <c:max val="100.0"/>
          <c:min val="82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Efficiency</a:t>
                </a:r>
                <a:endParaRPr lang="ja-JP" altLang="en-US"/>
              </a:p>
            </c:rich>
          </c:tx>
          <c:layout/>
          <c:overlay val="0"/>
        </c:title>
        <c:numFmt formatCode="#,##0_ " sourceLinked="0"/>
        <c:majorTickMark val="out"/>
        <c:minorTickMark val="none"/>
        <c:tickLblPos val="nextTo"/>
        <c:crossAx val="481371992"/>
        <c:crosses val="max"/>
        <c:crossBetween val="between"/>
        <c:majorUnit val="3.0"/>
      </c:valAx>
      <c:catAx>
        <c:axId val="481371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1815112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900"/>
            </a:pPr>
            <a:endParaRPr lang="ja-JP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755650</xdr:colOff>
      <xdr:row>3</xdr:row>
      <xdr:rowOff>63500</xdr:rowOff>
    </xdr:from>
    <xdr:to>
      <xdr:col>11</xdr:col>
      <xdr:colOff>901700</xdr:colOff>
      <xdr:row>19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450850</xdr:colOff>
      <xdr:row>11</xdr:row>
      <xdr:rowOff>6350</xdr:rowOff>
    </xdr:from>
    <xdr:to>
      <xdr:col>13</xdr:col>
      <xdr:colOff>330200</xdr:colOff>
      <xdr:row>26</xdr:row>
      <xdr:rowOff>165100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12</xdr:row>
      <xdr:rowOff>177800</xdr:rowOff>
    </xdr:from>
    <xdr:to>
      <xdr:col>19</xdr:col>
      <xdr:colOff>355600</xdr:colOff>
      <xdr:row>28</xdr:row>
      <xdr:rowOff>114300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615950</xdr:colOff>
      <xdr:row>13</xdr:row>
      <xdr:rowOff>171450</xdr:rowOff>
    </xdr:from>
    <xdr:to>
      <xdr:col>13</xdr:col>
      <xdr:colOff>0</xdr:colOff>
      <xdr:row>29</xdr:row>
      <xdr:rowOff>88900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L21" sqref="L21"/>
    </sheetView>
  </sheetViews>
  <sheetFormatPr baseColWidth="12" defaultRowHeight="18" x14ac:dyDescent="0"/>
  <cols>
    <col min="2" max="5" width="13" bestFit="1" customWidth="1"/>
    <col min="6" max="6" width="14.33203125" bestFit="1" customWidth="1"/>
    <col min="7" max="7" width="13" bestFit="1" customWidth="1"/>
  </cols>
  <sheetData>
    <row r="1" spans="2:10"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18</v>
      </c>
      <c r="J1" t="s">
        <v>7</v>
      </c>
    </row>
    <row r="2" spans="2:10">
      <c r="B2" s="1">
        <v>1</v>
      </c>
      <c r="C2" s="1">
        <v>128</v>
      </c>
      <c r="D2" s="1">
        <v>128</v>
      </c>
      <c r="E2" s="1">
        <v>128</v>
      </c>
      <c r="F2" s="1">
        <f>C2*D2*E2</f>
        <v>2097152</v>
      </c>
      <c r="G2" s="1">
        <f>F2/B2</f>
        <v>2097152</v>
      </c>
      <c r="H2" s="2">
        <f>369*B2/1000</f>
        <v>0.36899999999999999</v>
      </c>
      <c r="I2" s="2">
        <v>1</v>
      </c>
      <c r="J2" s="4">
        <f>47.86593/I2*B2</f>
        <v>47.865929999999999</v>
      </c>
    </row>
    <row r="3" spans="2:10">
      <c r="B3" s="1">
        <v>2</v>
      </c>
      <c r="C3" s="1">
        <v>256</v>
      </c>
      <c r="D3" s="1">
        <v>128</v>
      </c>
      <c r="E3" s="1">
        <v>128</v>
      </c>
      <c r="F3" s="1">
        <f>C3*D3*E3</f>
        <v>4194304</v>
      </c>
      <c r="G3" s="1">
        <f>F3/B3</f>
        <v>2097152</v>
      </c>
      <c r="H3" s="2">
        <f t="shared" ref="H3:H15" si="0">369*B3/1000</f>
        <v>0.73799999999999999</v>
      </c>
      <c r="I3" s="2">
        <f>1/(0.006+0.994/B3)</f>
        <v>1.9880715705765408</v>
      </c>
      <c r="J3" s="4">
        <f t="shared" ref="J3:J15" si="1">47.86593/I3*B3</f>
        <v>48.153125579999994</v>
      </c>
    </row>
    <row r="4" spans="2:10">
      <c r="B4" s="1">
        <v>4</v>
      </c>
      <c r="C4" s="1">
        <v>256</v>
      </c>
      <c r="D4" s="1">
        <v>256</v>
      </c>
      <c r="E4" s="1">
        <v>128</v>
      </c>
      <c r="F4" s="1">
        <f t="shared" ref="F4:F15" si="2">C4*D4*E4</f>
        <v>8388608</v>
      </c>
      <c r="G4" s="1">
        <f t="shared" ref="G4:G15" si="3">F4/B4</f>
        <v>2097152</v>
      </c>
      <c r="H4" s="2">
        <f t="shared" si="0"/>
        <v>1.476</v>
      </c>
      <c r="I4" s="2">
        <f t="shared" ref="I4:I15" si="4">1/(0.006+0.994/B4)</f>
        <v>3.9292730844793713</v>
      </c>
      <c r="J4" s="4">
        <f t="shared" si="1"/>
        <v>48.727516739999999</v>
      </c>
    </row>
    <row r="5" spans="2:10">
      <c r="B5" s="1">
        <v>8</v>
      </c>
      <c r="C5" s="1">
        <v>256</v>
      </c>
      <c r="D5" s="1">
        <v>256</v>
      </c>
      <c r="E5" s="1">
        <v>256</v>
      </c>
      <c r="F5" s="1">
        <f t="shared" si="2"/>
        <v>16777216</v>
      </c>
      <c r="G5" s="1">
        <f t="shared" si="3"/>
        <v>2097152</v>
      </c>
      <c r="H5" s="2">
        <f t="shared" si="0"/>
        <v>2.952</v>
      </c>
      <c r="I5" s="2">
        <f t="shared" si="4"/>
        <v>7.6775431861804222</v>
      </c>
      <c r="J5" s="4">
        <f t="shared" si="1"/>
        <v>49.876299060000001</v>
      </c>
    </row>
    <row r="6" spans="2:10">
      <c r="B6" s="1">
        <v>16</v>
      </c>
      <c r="C6" s="1">
        <v>512</v>
      </c>
      <c r="D6" s="1">
        <v>256</v>
      </c>
      <c r="E6" s="1">
        <v>256</v>
      </c>
      <c r="F6" s="1">
        <f t="shared" si="2"/>
        <v>33554432</v>
      </c>
      <c r="G6" s="1">
        <f t="shared" si="3"/>
        <v>2097152</v>
      </c>
      <c r="H6" s="2">
        <f t="shared" si="0"/>
        <v>5.9039999999999999</v>
      </c>
      <c r="I6" s="2">
        <f t="shared" si="4"/>
        <v>14.678899082568806</v>
      </c>
      <c r="J6" s="4">
        <f t="shared" si="1"/>
        <v>52.173863700000005</v>
      </c>
    </row>
    <row r="7" spans="2:10">
      <c r="B7" s="1">
        <v>32</v>
      </c>
      <c r="C7" s="1">
        <v>512</v>
      </c>
      <c r="D7" s="1">
        <v>512</v>
      </c>
      <c r="E7" s="1">
        <v>256</v>
      </c>
      <c r="F7" s="1">
        <f t="shared" si="2"/>
        <v>67108864</v>
      </c>
      <c r="G7" s="1">
        <f t="shared" si="3"/>
        <v>2097152</v>
      </c>
      <c r="H7" s="2">
        <f t="shared" si="0"/>
        <v>11.808</v>
      </c>
      <c r="I7" s="2">
        <f t="shared" si="4"/>
        <v>26.981450252951099</v>
      </c>
      <c r="J7" s="4">
        <f t="shared" si="1"/>
        <v>56.768992979999993</v>
      </c>
    </row>
    <row r="8" spans="2:10">
      <c r="B8" s="1">
        <v>64</v>
      </c>
      <c r="C8" s="1">
        <v>512</v>
      </c>
      <c r="D8" s="1">
        <v>512</v>
      </c>
      <c r="E8" s="1">
        <v>512</v>
      </c>
      <c r="F8" s="1">
        <f t="shared" si="2"/>
        <v>134217728</v>
      </c>
      <c r="G8" s="1">
        <f t="shared" si="3"/>
        <v>2097152</v>
      </c>
      <c r="H8" s="2">
        <f t="shared" si="0"/>
        <v>23.616</v>
      </c>
      <c r="I8" s="2">
        <f t="shared" si="4"/>
        <v>46.444121915820027</v>
      </c>
      <c r="J8" s="4">
        <f t="shared" si="1"/>
        <v>65.959251539999997</v>
      </c>
    </row>
    <row r="9" spans="2:10">
      <c r="B9" s="1">
        <v>128</v>
      </c>
      <c r="C9" s="1">
        <v>1024</v>
      </c>
      <c r="D9" s="1">
        <v>512</v>
      </c>
      <c r="E9" s="1">
        <v>512</v>
      </c>
      <c r="F9" s="1">
        <f t="shared" si="2"/>
        <v>268435456</v>
      </c>
      <c r="G9" s="1">
        <f t="shared" si="3"/>
        <v>2097152</v>
      </c>
      <c r="H9" s="2">
        <f t="shared" si="0"/>
        <v>47.231999999999999</v>
      </c>
      <c r="I9" s="2">
        <f t="shared" si="4"/>
        <v>72.644721906923948</v>
      </c>
      <c r="J9" s="4">
        <f t="shared" si="1"/>
        <v>84.339768660000004</v>
      </c>
    </row>
    <row r="10" spans="2:10">
      <c r="B10" s="1">
        <v>256</v>
      </c>
      <c r="C10" s="1">
        <v>1024</v>
      </c>
      <c r="D10" s="1">
        <v>1024</v>
      </c>
      <c r="E10" s="1">
        <v>512</v>
      </c>
      <c r="F10" s="1">
        <f t="shared" si="2"/>
        <v>536870912</v>
      </c>
      <c r="G10" s="1">
        <f t="shared" si="3"/>
        <v>2097152</v>
      </c>
      <c r="H10" s="2">
        <f t="shared" si="0"/>
        <v>94.463999999999999</v>
      </c>
      <c r="I10" s="2">
        <f t="shared" si="4"/>
        <v>101.18577075098813</v>
      </c>
      <c r="J10" s="4">
        <f t="shared" si="1"/>
        <v>121.10080290000002</v>
      </c>
    </row>
    <row r="11" spans="2:10">
      <c r="B11" s="1">
        <v>512</v>
      </c>
      <c r="C11" s="1">
        <v>1024</v>
      </c>
      <c r="D11" s="1">
        <v>1024</v>
      </c>
      <c r="E11" s="1">
        <v>1024</v>
      </c>
      <c r="F11" s="1">
        <f t="shared" si="2"/>
        <v>1073741824</v>
      </c>
      <c r="G11" s="1">
        <f t="shared" si="3"/>
        <v>2097152</v>
      </c>
      <c r="H11" s="2">
        <f t="shared" si="0"/>
        <v>188.928</v>
      </c>
      <c r="I11" s="2">
        <f t="shared" si="4"/>
        <v>125.92228234136745</v>
      </c>
      <c r="J11" s="4">
        <f t="shared" si="1"/>
        <v>194.62287137999996</v>
      </c>
    </row>
    <row r="12" spans="2:10">
      <c r="B12" s="1">
        <v>1024</v>
      </c>
      <c r="C12" s="1">
        <v>2048</v>
      </c>
      <c r="D12" s="1">
        <v>1024</v>
      </c>
      <c r="E12" s="1">
        <v>1024</v>
      </c>
      <c r="F12" s="1">
        <f t="shared" si="2"/>
        <v>2147483648</v>
      </c>
      <c r="G12" s="1">
        <f t="shared" si="3"/>
        <v>2097152</v>
      </c>
      <c r="H12" s="2">
        <f t="shared" si="0"/>
        <v>377.85599999999999</v>
      </c>
      <c r="I12" s="2">
        <f t="shared" si="4"/>
        <v>143.45755113477165</v>
      </c>
      <c r="J12" s="4">
        <f t="shared" si="1"/>
        <v>341.66700834</v>
      </c>
    </row>
    <row r="13" spans="2:10">
      <c r="B13" s="1">
        <v>2048</v>
      </c>
      <c r="C13" s="1">
        <v>2048</v>
      </c>
      <c r="D13" s="1">
        <v>2048</v>
      </c>
      <c r="E13" s="1">
        <v>1024</v>
      </c>
      <c r="F13" s="1">
        <f t="shared" si="2"/>
        <v>4294967296</v>
      </c>
      <c r="G13" s="1">
        <f t="shared" si="3"/>
        <v>2097152</v>
      </c>
      <c r="H13" s="2">
        <f t="shared" si="0"/>
        <v>755.71199999999999</v>
      </c>
      <c r="I13" s="2">
        <f t="shared" si="4"/>
        <v>154.19364553531094</v>
      </c>
      <c r="J13" s="4">
        <f t="shared" si="1"/>
        <v>635.75528226000006</v>
      </c>
    </row>
    <row r="14" spans="2:10">
      <c r="B14" s="1">
        <v>4096</v>
      </c>
      <c r="C14" s="1">
        <v>2048</v>
      </c>
      <c r="D14" s="1">
        <v>2048</v>
      </c>
      <c r="E14" s="1">
        <v>2048</v>
      </c>
      <c r="F14" s="1">
        <f t="shared" si="2"/>
        <v>8589934592</v>
      </c>
      <c r="G14" s="1">
        <f t="shared" si="3"/>
        <v>2097152</v>
      </c>
      <c r="H14" s="2">
        <f t="shared" si="0"/>
        <v>1511.424</v>
      </c>
      <c r="I14" s="2">
        <f t="shared" si="4"/>
        <v>160.18771998435668</v>
      </c>
      <c r="J14" s="4">
        <f t="shared" si="1"/>
        <v>1223.9318300999998</v>
      </c>
    </row>
    <row r="15" spans="2:10">
      <c r="B15" s="1">
        <v>8192</v>
      </c>
      <c r="C15" s="1">
        <v>4096</v>
      </c>
      <c r="D15" s="1">
        <v>2048</v>
      </c>
      <c r="E15" s="1">
        <v>2048</v>
      </c>
      <c r="F15" s="1">
        <f t="shared" si="2"/>
        <v>17179869184</v>
      </c>
      <c r="G15" s="1">
        <f t="shared" si="3"/>
        <v>2097152</v>
      </c>
      <c r="H15" s="2">
        <f t="shared" si="0"/>
        <v>3022.848</v>
      </c>
      <c r="I15" s="2">
        <f t="shared" si="4"/>
        <v>163.3629800981135</v>
      </c>
      <c r="J15" s="4">
        <f t="shared" si="1"/>
        <v>2400.2849257800003</v>
      </c>
    </row>
    <row r="17" spans="2:10">
      <c r="I17" s="3" t="s">
        <v>19</v>
      </c>
      <c r="J17" s="4">
        <f>SUM(J2:J15)</f>
        <v>5371.2274690200002</v>
      </c>
    </row>
    <row r="19" spans="2:10">
      <c r="B19" s="1">
        <v>768</v>
      </c>
      <c r="C19" s="1">
        <v>1536</v>
      </c>
      <c r="D19" s="1">
        <v>1024</v>
      </c>
      <c r="E19" s="1">
        <v>1024</v>
      </c>
      <c r="F19" s="1">
        <f t="shared" ref="F19" si="5">C19*D19*E19</f>
        <v>1610612736</v>
      </c>
      <c r="G19" s="1">
        <f t="shared" ref="G19" si="6">F19/B19</f>
        <v>2097152</v>
      </c>
      <c r="H19" s="2">
        <f t="shared" ref="H19" si="7">369*B19/1000</f>
        <v>283.392</v>
      </c>
      <c r="I19" s="2">
        <f t="shared" ref="I19" si="8">1/(0.006+0.994/B19)</f>
        <v>137.09389503748662</v>
      </c>
      <c r="J19" s="4">
        <f t="shared" ref="J19" si="9">47.86593/I19*B19</f>
        <v>268.14493986000002</v>
      </c>
    </row>
    <row r="21" spans="2:10">
      <c r="B21" s="1">
        <v>1</v>
      </c>
      <c r="C21" s="1">
        <v>128</v>
      </c>
      <c r="D21" s="1">
        <v>128</v>
      </c>
      <c r="E21" s="1">
        <v>128</v>
      </c>
      <c r="F21" s="1">
        <f>C21*D21*E21</f>
        <v>2097152</v>
      </c>
      <c r="G21" s="1">
        <f>F21/B21</f>
        <v>2097152</v>
      </c>
      <c r="H21" s="2">
        <f>369*B21/1000</f>
        <v>0.36899999999999999</v>
      </c>
      <c r="I21" s="2">
        <v>1</v>
      </c>
      <c r="J21" s="4">
        <f>47.86593/I21*B21</f>
        <v>47.865929999999999</v>
      </c>
    </row>
    <row r="22" spans="2:10">
      <c r="B22" s="1">
        <v>2</v>
      </c>
      <c r="C22" s="1">
        <v>256</v>
      </c>
      <c r="D22" s="1">
        <v>128</v>
      </c>
      <c r="E22" s="1">
        <v>128</v>
      </c>
      <c r="F22" s="1">
        <f>C22*D22*E22</f>
        <v>4194304</v>
      </c>
      <c r="G22" s="1">
        <f>F22/B22</f>
        <v>2097152</v>
      </c>
      <c r="H22" s="2">
        <f t="shared" ref="H22:H26" si="10">369*B22/1000</f>
        <v>0.73799999999999999</v>
      </c>
      <c r="I22" s="2">
        <f>1/(0.006+0.994/B22)</f>
        <v>1.9880715705765408</v>
      </c>
      <c r="J22" s="4">
        <f t="shared" ref="J22:J26" si="11">47.86593/I22*B22</f>
        <v>48.153125579999994</v>
      </c>
    </row>
    <row r="23" spans="2:10">
      <c r="B23" s="1">
        <v>4</v>
      </c>
      <c r="C23" s="1">
        <v>256</v>
      </c>
      <c r="D23" s="1">
        <v>256</v>
      </c>
      <c r="E23" s="1">
        <v>128</v>
      </c>
      <c r="F23" s="1">
        <f t="shared" ref="F23:F26" si="12">C23*D23*E23</f>
        <v>8388608</v>
      </c>
      <c r="G23" s="1">
        <f t="shared" ref="G23:G26" si="13">F23/B23</f>
        <v>2097152</v>
      </c>
      <c r="H23" s="2">
        <f t="shared" si="10"/>
        <v>1.476</v>
      </c>
      <c r="I23" s="2">
        <f t="shared" ref="I23:I26" si="14">1/(0.006+0.994/B23)</f>
        <v>3.9292730844793713</v>
      </c>
      <c r="J23" s="4">
        <f t="shared" si="11"/>
        <v>48.727516739999999</v>
      </c>
    </row>
    <row r="24" spans="2:10">
      <c r="B24" s="1">
        <v>6</v>
      </c>
      <c r="C24" s="1">
        <v>384</v>
      </c>
      <c r="D24" s="1">
        <v>256</v>
      </c>
      <c r="E24" s="1">
        <v>128</v>
      </c>
      <c r="F24" s="1">
        <f t="shared" si="12"/>
        <v>12582912</v>
      </c>
      <c r="G24" s="1">
        <f t="shared" si="13"/>
        <v>2097152</v>
      </c>
      <c r="H24" s="2">
        <f t="shared" si="10"/>
        <v>2.214</v>
      </c>
      <c r="I24" s="2">
        <f t="shared" si="14"/>
        <v>5.825242718446602</v>
      </c>
      <c r="J24" s="4">
        <f t="shared" si="11"/>
        <v>49.301907900000003</v>
      </c>
    </row>
    <row r="25" spans="2:10">
      <c r="B25" s="1">
        <v>8</v>
      </c>
      <c r="C25" s="1">
        <v>256</v>
      </c>
      <c r="D25" s="1">
        <v>256</v>
      </c>
      <c r="E25" s="1">
        <v>256</v>
      </c>
      <c r="F25" s="1">
        <f t="shared" ref="F25" si="15">C25*D25*E25</f>
        <v>16777216</v>
      </c>
      <c r="G25" s="1">
        <f t="shared" ref="G25" si="16">F25/B25</f>
        <v>2097152</v>
      </c>
      <c r="H25" s="2">
        <f t="shared" ref="H25" si="17">369*B25/1000</f>
        <v>2.952</v>
      </c>
      <c r="I25" s="2">
        <f t="shared" ref="I25" si="18">1/(0.006+0.994/B25)</f>
        <v>7.6775431861804222</v>
      </c>
      <c r="J25" s="4">
        <f t="shared" ref="J25" si="19">47.86593/I25*B25</f>
        <v>49.876299060000001</v>
      </c>
    </row>
    <row r="26" spans="2:10">
      <c r="B26" s="1">
        <v>10</v>
      </c>
      <c r="C26" s="1">
        <v>640</v>
      </c>
      <c r="D26" s="1">
        <v>256</v>
      </c>
      <c r="E26" s="1">
        <v>128</v>
      </c>
      <c r="F26" s="1">
        <f t="shared" si="12"/>
        <v>20971520</v>
      </c>
      <c r="G26" s="1">
        <f t="shared" si="13"/>
        <v>2097152</v>
      </c>
      <c r="H26" s="2">
        <f t="shared" si="10"/>
        <v>3.69</v>
      </c>
      <c r="I26" s="2">
        <f t="shared" si="14"/>
        <v>9.4876660341555965</v>
      </c>
      <c r="J26" s="4">
        <f t="shared" si="11"/>
        <v>50.450690220000006</v>
      </c>
    </row>
    <row r="27" spans="2:10">
      <c r="B27" s="1">
        <v>12</v>
      </c>
      <c r="C27" s="1">
        <v>384</v>
      </c>
      <c r="D27" s="1">
        <v>256</v>
      </c>
      <c r="E27" s="1">
        <v>256</v>
      </c>
      <c r="F27" s="1">
        <f t="shared" ref="F27" si="20">C27*D27*E27</f>
        <v>25165824</v>
      </c>
      <c r="G27" s="1">
        <f t="shared" ref="G27" si="21">F27/B27</f>
        <v>2097152</v>
      </c>
      <c r="H27" s="2">
        <f t="shared" ref="H27" si="22">369*B27/1000</f>
        <v>4.4279999999999999</v>
      </c>
      <c r="I27" s="2">
        <f t="shared" ref="I27" si="23">1/(0.006+0.994/B27)</f>
        <v>11.257035647279549</v>
      </c>
      <c r="J27" s="4">
        <f t="shared" ref="J27" si="24">47.86593/I27*B27</f>
        <v>51.025081379999996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opLeftCell="B1" workbookViewId="0">
      <selection activeCell="G29" sqref="G29"/>
    </sheetView>
  </sheetViews>
  <sheetFormatPr baseColWidth="12" defaultRowHeight="18" x14ac:dyDescent="0"/>
  <sheetData>
    <row r="1" spans="1:6">
      <c r="A1" t="s">
        <v>10</v>
      </c>
      <c r="B1" t="s">
        <v>14</v>
      </c>
    </row>
    <row r="2" spans="1:6">
      <c r="B2" t="s">
        <v>15</v>
      </c>
    </row>
    <row r="4" spans="1:6">
      <c r="A4" t="s">
        <v>22</v>
      </c>
      <c r="B4" t="s">
        <v>8</v>
      </c>
      <c r="C4">
        <v>1</v>
      </c>
      <c r="D4">
        <v>2</v>
      </c>
      <c r="E4">
        <v>4</v>
      </c>
      <c r="F4">
        <v>8</v>
      </c>
    </row>
    <row r="5" spans="1:6">
      <c r="B5" t="s">
        <v>9</v>
      </c>
      <c r="C5" s="5">
        <v>105.1902</v>
      </c>
      <c r="D5" s="5">
        <v>111.7595</v>
      </c>
      <c r="E5" s="5">
        <v>141.4871</v>
      </c>
      <c r="F5" s="5">
        <v>186.50239999999999</v>
      </c>
    </row>
    <row r="6" spans="1:6">
      <c r="B6" t="s">
        <v>11</v>
      </c>
      <c r="C6">
        <v>3.19</v>
      </c>
      <c r="D6">
        <v>6.01</v>
      </c>
      <c r="E6">
        <v>9.52</v>
      </c>
      <c r="F6">
        <v>14.4</v>
      </c>
    </row>
    <row r="7" spans="1:6">
      <c r="B7" t="s">
        <v>12</v>
      </c>
      <c r="C7">
        <v>1</v>
      </c>
      <c r="D7" s="2">
        <f>D4*$C$5/D5</f>
        <v>1.8824386293782631</v>
      </c>
      <c r="E7" s="2">
        <f t="shared" ref="E7:F7" si="0">E4*$C$5/E5</f>
        <v>2.9738456721496167</v>
      </c>
      <c r="F7" s="2">
        <f t="shared" si="0"/>
        <v>4.512122096015923</v>
      </c>
    </row>
    <row r="8" spans="1:6">
      <c r="B8" t="s">
        <v>13</v>
      </c>
      <c r="C8" s="2">
        <v>100</v>
      </c>
      <c r="D8" s="2">
        <f>D4/(D4-1)*(D7-1)/D7*100</f>
        <v>93.754836477162314</v>
      </c>
      <c r="E8" s="2">
        <f t="shared" ref="E8:F8" si="1">E4/(E4-1)*(E7-1)/E7*100</f>
        <v>88.498009637146183</v>
      </c>
      <c r="F8" s="2">
        <f t="shared" si="1"/>
        <v>88.957119036346953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"/>
  <sheetViews>
    <sheetView tabSelected="1" topLeftCell="A2" workbookViewId="0">
      <selection activeCell="F26" sqref="F26"/>
    </sheetView>
  </sheetViews>
  <sheetFormatPr baseColWidth="12" defaultRowHeight="18" x14ac:dyDescent="0"/>
  <sheetData>
    <row r="2" spans="2:10">
      <c r="B2" t="s">
        <v>10</v>
      </c>
      <c r="C2" t="s">
        <v>36</v>
      </c>
    </row>
    <row r="3" spans="2:10">
      <c r="C3" t="s">
        <v>37</v>
      </c>
    </row>
    <row r="5" spans="2:10">
      <c r="B5" t="s">
        <v>20</v>
      </c>
      <c r="C5" t="s">
        <v>5</v>
      </c>
      <c r="D5">
        <v>1</v>
      </c>
      <c r="E5">
        <v>2</v>
      </c>
      <c r="F5">
        <v>4</v>
      </c>
      <c r="G5">
        <v>6</v>
      </c>
      <c r="H5">
        <v>8</v>
      </c>
      <c r="I5">
        <v>10</v>
      </c>
      <c r="J5">
        <v>12</v>
      </c>
    </row>
    <row r="6" spans="2:10">
      <c r="C6" t="s">
        <v>9</v>
      </c>
      <c r="D6" s="5">
        <v>94.328630000000004</v>
      </c>
      <c r="E6" s="5">
        <v>99.243020000000001</v>
      </c>
      <c r="F6" s="5">
        <v>115.8188</v>
      </c>
      <c r="G6" s="5">
        <v>141.89169999999999</v>
      </c>
      <c r="H6" s="5">
        <v>168.7037</v>
      </c>
      <c r="J6" s="5">
        <v>216.10839999999999</v>
      </c>
    </row>
    <row r="7" spans="2:10">
      <c r="C7" t="s">
        <v>11</v>
      </c>
      <c r="D7">
        <v>3.55</v>
      </c>
      <c r="E7">
        <v>6.75</v>
      </c>
      <c r="F7">
        <v>11.56</v>
      </c>
      <c r="G7">
        <v>14.16</v>
      </c>
      <c r="H7">
        <v>15.87</v>
      </c>
      <c r="J7">
        <v>18.59</v>
      </c>
    </row>
    <row r="8" spans="2:10">
      <c r="C8" t="s">
        <v>12</v>
      </c>
      <c r="D8">
        <v>1</v>
      </c>
      <c r="E8" s="2">
        <f>E5*$D$6/E6</f>
        <v>1.9009625059777504</v>
      </c>
      <c r="F8" s="2">
        <f t="shared" ref="F8:J8" si="0">F5*$D$6/F6</f>
        <v>3.2578002880361394</v>
      </c>
      <c r="G8" s="2">
        <f t="shared" si="0"/>
        <v>3.9887588914644065</v>
      </c>
      <c r="H8" s="2">
        <f t="shared" si="0"/>
        <v>4.4731030795412314</v>
      </c>
      <c r="I8" s="2"/>
      <c r="J8" s="2">
        <f t="shared" si="0"/>
        <v>5.2378508193110509</v>
      </c>
    </row>
    <row r="9" spans="2:10">
      <c r="C9" t="s">
        <v>13</v>
      </c>
      <c r="D9" s="2">
        <v>100</v>
      </c>
      <c r="E9" s="2">
        <f>E5/(E5-1)*(E8-1)/E8*100</f>
        <v>94.790139536639089</v>
      </c>
      <c r="F9" s="2">
        <f t="shared" ref="F9:J9" si="1">F5/(F5-1)*(F8-1)/F8*100</f>
        <v>92.405921722810987</v>
      </c>
      <c r="G9" s="2">
        <f t="shared" si="1"/>
        <v>89.91545408854131</v>
      </c>
      <c r="H9" s="2">
        <f t="shared" si="1"/>
        <v>88.736176916806699</v>
      </c>
      <c r="J9" s="2">
        <f t="shared" si="1"/>
        <v>88.263490965767033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9" sqref="F9"/>
    </sheetView>
  </sheetViews>
  <sheetFormatPr baseColWidth="12" defaultRowHeight="18" x14ac:dyDescent="0"/>
  <cols>
    <col min="2" max="2" width="19.33203125" customWidth="1"/>
    <col min="3" max="17" width="9.5" customWidth="1"/>
  </cols>
  <sheetData>
    <row r="1" spans="1:16">
      <c r="B1" t="s">
        <v>25</v>
      </c>
    </row>
    <row r="2" spans="1:16">
      <c r="B2" t="s">
        <v>26</v>
      </c>
    </row>
    <row r="3" spans="1:16">
      <c r="B3" t="s">
        <v>16</v>
      </c>
    </row>
    <row r="5" spans="1:16">
      <c r="A5" t="s">
        <v>21</v>
      </c>
      <c r="B5" t="s">
        <v>8</v>
      </c>
      <c r="C5">
        <v>1</v>
      </c>
      <c r="D5">
        <v>2</v>
      </c>
      <c r="E5">
        <v>4</v>
      </c>
      <c r="F5">
        <v>8</v>
      </c>
      <c r="G5">
        <v>16</v>
      </c>
      <c r="H5">
        <v>32</v>
      </c>
      <c r="I5">
        <v>64</v>
      </c>
      <c r="J5">
        <v>128</v>
      </c>
      <c r="K5">
        <v>256</v>
      </c>
      <c r="L5">
        <v>512</v>
      </c>
      <c r="M5">
        <v>1024</v>
      </c>
      <c r="N5">
        <v>2048</v>
      </c>
      <c r="O5">
        <v>4096</v>
      </c>
      <c r="P5">
        <v>8192</v>
      </c>
    </row>
    <row r="6" spans="1:16">
      <c r="B6" t="s">
        <v>24</v>
      </c>
      <c r="C6" s="7">
        <v>47.865929999999999</v>
      </c>
      <c r="D6" s="7">
        <v>49.957689999999999</v>
      </c>
      <c r="E6" s="7">
        <v>64.745490000000004</v>
      </c>
      <c r="F6" s="7">
        <v>63.81926</v>
      </c>
      <c r="G6" s="7">
        <v>67.826880000000003</v>
      </c>
      <c r="H6" s="7">
        <v>69.096260000000001</v>
      </c>
      <c r="I6" s="7">
        <v>73.078739999999996</v>
      </c>
      <c r="J6" s="7">
        <v>74.652180000000001</v>
      </c>
      <c r="K6" s="7">
        <v>81.591419999999999</v>
      </c>
      <c r="L6" s="7">
        <v>85.235680000000002</v>
      </c>
      <c r="M6" s="7">
        <v>98.167019999999994</v>
      </c>
      <c r="N6" s="7">
        <v>92.885509999999996</v>
      </c>
      <c r="O6" s="7">
        <v>94.835560000000001</v>
      </c>
      <c r="P6" s="7">
        <v>113.31910000000001</v>
      </c>
    </row>
    <row r="7" spans="1:16">
      <c r="B7" t="s">
        <v>27</v>
      </c>
      <c r="C7" s="1">
        <v>2.86</v>
      </c>
      <c r="D7" s="1">
        <v>5.49</v>
      </c>
      <c r="E7" s="1">
        <v>8.4700000000000006</v>
      </c>
      <c r="F7" s="1">
        <v>17.18</v>
      </c>
      <c r="G7" s="1">
        <v>32.369999999999997</v>
      </c>
      <c r="H7" s="1">
        <v>63.57</v>
      </c>
      <c r="I7" s="1">
        <v>120.45</v>
      </c>
      <c r="J7" s="1">
        <v>236.19</v>
      </c>
      <c r="K7" s="1">
        <v>432.53</v>
      </c>
      <c r="L7" s="1">
        <v>829.13</v>
      </c>
      <c r="M7" s="1">
        <v>1441.27</v>
      </c>
      <c r="N7" s="1">
        <v>3052.37</v>
      </c>
      <c r="O7" s="1">
        <v>5987.23</v>
      </c>
      <c r="P7" s="1">
        <v>10043.709999999999</v>
      </c>
    </row>
    <row r="8" spans="1:16">
      <c r="B8" t="s">
        <v>17</v>
      </c>
      <c r="C8" s="6">
        <f>C5*$C$6/C6</f>
        <v>1</v>
      </c>
      <c r="D8" s="6">
        <f t="shared" ref="D8:P8" si="0">D5*$C$6/D6</f>
        <v>1.9162587381442175</v>
      </c>
      <c r="E8" s="6">
        <f t="shared" si="0"/>
        <v>2.9571746232826408</v>
      </c>
      <c r="F8" s="6">
        <f t="shared" si="0"/>
        <v>6.0001861507012144</v>
      </c>
      <c r="G8" s="6">
        <f t="shared" si="0"/>
        <v>11.291318132280299</v>
      </c>
      <c r="H8" s="6">
        <f t="shared" si="0"/>
        <v>22.167766533239281</v>
      </c>
      <c r="I8" s="6">
        <f t="shared" si="0"/>
        <v>41.919435392564239</v>
      </c>
      <c r="J8" s="6">
        <f t="shared" si="0"/>
        <v>82.071803395426628</v>
      </c>
      <c r="K8" s="6">
        <f t="shared" si="0"/>
        <v>150.18341487376981</v>
      </c>
      <c r="L8" s="6">
        <f t="shared" si="0"/>
        <v>287.52461598241484</v>
      </c>
      <c r="M8" s="6">
        <f t="shared" si="0"/>
        <v>499.29917725932808</v>
      </c>
      <c r="N8" s="6">
        <f t="shared" si="0"/>
        <v>1055.3790859306257</v>
      </c>
      <c r="O8" s="6">
        <f t="shared" si="0"/>
        <v>2067.3558450016008</v>
      </c>
      <c r="P8" s="6">
        <f t="shared" si="0"/>
        <v>3460.296618663579</v>
      </c>
    </row>
    <row r="9" spans="1:16">
      <c r="B9" t="s">
        <v>13</v>
      </c>
      <c r="C9" s="8">
        <v>100</v>
      </c>
      <c r="D9" s="8">
        <f>D5/(D5-1)*(D8-1)/D8*100</f>
        <v>95.629960600368562</v>
      </c>
      <c r="E9" s="8">
        <f t="shared" ref="E9:G9" si="1">E5/(E5-1)*(E8-1)/E8*100</f>
        <v>88.24525084961266</v>
      </c>
      <c r="F9" s="8">
        <f t="shared" si="1"/>
        <v>95.238686174368397</v>
      </c>
      <c r="G9" s="8">
        <f t="shared" si="1"/>
        <v>97.21988061236874</v>
      </c>
      <c r="H9" s="8">
        <f t="shared" ref="H9" si="2">H5/(H5-1)*(H8-1)/H8*100</f>
        <v>98.569234203036032</v>
      </c>
      <c r="I9" s="8">
        <f t="shared" ref="I9" si="3">I5/(I5-1)*(I8-1)/I8*100</f>
        <v>99.163907745376861</v>
      </c>
      <c r="J9" s="8">
        <f t="shared" ref="J9" si="4">J5/(J5-1)*(J8-1)/J8*100</f>
        <v>99.559362255510948</v>
      </c>
      <c r="K9" s="8">
        <f t="shared" ref="K9:L9" si="5">K5/(K5-1)*(K8-1)/K8*100</f>
        <v>99.723693191525982</v>
      </c>
      <c r="L9" s="8">
        <f t="shared" si="5"/>
        <v>99.847217788888472</v>
      </c>
      <c r="M9" s="8">
        <f t="shared" ref="M9:P9" si="6">M5/(M5-1)*(M8-1)/M8*100</f>
        <v>99.897275210252729</v>
      </c>
      <c r="N9" s="8">
        <f t="shared" si="6"/>
        <v>99.954053006920148</v>
      </c>
      <c r="O9" s="8">
        <f t="shared" si="6"/>
        <v>99.976037245874053</v>
      </c>
      <c r="P9" s="8">
        <f t="shared" si="6"/>
        <v>99.983305736745692</v>
      </c>
    </row>
    <row r="10" spans="1:16">
      <c r="C10" s="6"/>
      <c r="D10" s="6"/>
      <c r="E10" s="6"/>
      <c r="F10" s="6"/>
      <c r="G10" s="6"/>
      <c r="H10" s="6"/>
      <c r="I10" s="6"/>
      <c r="J10" s="6"/>
      <c r="K10" s="6"/>
    </row>
    <row r="12" spans="1:16">
      <c r="A12" t="s">
        <v>20</v>
      </c>
      <c r="B12" t="s">
        <v>8</v>
      </c>
      <c r="C12">
        <v>1</v>
      </c>
      <c r="D12">
        <v>2</v>
      </c>
      <c r="E12">
        <v>4</v>
      </c>
      <c r="F12">
        <v>8</v>
      </c>
      <c r="G12">
        <v>16</v>
      </c>
      <c r="H12">
        <v>32</v>
      </c>
      <c r="I12">
        <v>64</v>
      </c>
      <c r="J12">
        <v>128</v>
      </c>
    </row>
    <row r="13" spans="1:16">
      <c r="B13" t="s">
        <v>9</v>
      </c>
      <c r="C13" s="7">
        <v>116.8364</v>
      </c>
      <c r="D13" s="7">
        <v>124.1814</v>
      </c>
      <c r="E13" s="7">
        <v>161.8853</v>
      </c>
      <c r="F13" s="7">
        <v>158.61779999999999</v>
      </c>
      <c r="G13" s="7">
        <v>166.0882</v>
      </c>
      <c r="H13" s="7">
        <v>173.13239999999999</v>
      </c>
      <c r="I13" s="7">
        <v>183.16800000000001</v>
      </c>
      <c r="J13" s="7">
        <v>206.07</v>
      </c>
      <c r="K13" s="7"/>
      <c r="L13" s="7"/>
      <c r="M13" s="7"/>
      <c r="N13" s="7"/>
      <c r="O13" s="7"/>
      <c r="P13" s="7"/>
    </row>
    <row r="14" spans="1:16">
      <c r="B14" t="s">
        <v>23</v>
      </c>
      <c r="C14">
        <v>2.93</v>
      </c>
      <c r="D14">
        <v>5.52</v>
      </c>
      <c r="E14">
        <v>8.4700000000000006</v>
      </c>
      <c r="F14">
        <v>17.28</v>
      </c>
      <c r="G14">
        <v>33.04</v>
      </c>
      <c r="H14">
        <v>63.42</v>
      </c>
      <c r="I14">
        <v>120.04</v>
      </c>
      <c r="J14">
        <v>213.9</v>
      </c>
    </row>
    <row r="15" spans="1:16">
      <c r="B15" t="s">
        <v>17</v>
      </c>
      <c r="C15" s="6">
        <f t="shared" ref="C15:I15" si="7">C12*$C$13/C13</f>
        <v>1</v>
      </c>
      <c r="D15" s="6">
        <f t="shared" si="7"/>
        <v>1.8817053117455593</v>
      </c>
      <c r="E15" s="6">
        <f t="shared" si="7"/>
        <v>2.886893374506518</v>
      </c>
      <c r="F15" s="6">
        <f t="shared" si="7"/>
        <v>5.8927257848740817</v>
      </c>
      <c r="G15" s="6">
        <f t="shared" si="7"/>
        <v>11.255359501758704</v>
      </c>
      <c r="H15" s="6">
        <f t="shared" si="7"/>
        <v>21.594830314834198</v>
      </c>
      <c r="I15" s="6">
        <f t="shared" si="7"/>
        <v>40.823340321453529</v>
      </c>
      <c r="J15" s="6">
        <f>J12*$C$13/J13</f>
        <v>72.572714126267769</v>
      </c>
    </row>
    <row r="16" spans="1:16">
      <c r="B16" t="s">
        <v>13</v>
      </c>
      <c r="C16" s="2">
        <v>100</v>
      </c>
      <c r="D16" s="2">
        <f>D12/(D12-1)*(D15-1)/D15*100</f>
        <v>93.713431772974872</v>
      </c>
      <c r="E16" s="2">
        <f t="shared" ref="E16" si="8">E12/(E12-1)*(E15-1)/E15*100</f>
        <v>87.147584143297806</v>
      </c>
      <c r="F16" s="2">
        <f t="shared" ref="F16" si="9">F12/(F12-1)*(F15-1)/F15*100</f>
        <v>94.891342570832876</v>
      </c>
      <c r="G16" s="2">
        <f t="shared" ref="G16" si="10">G12/(G12-1)*(G15-1)/G15*100</f>
        <v>97.189700013580236</v>
      </c>
      <c r="H16" s="2">
        <f t="shared" ref="H16" si="11">H12/(H12-1)*(H15-1)/H15*100</f>
        <v>98.445689870622502</v>
      </c>
      <c r="I16" s="2">
        <f t="shared" ref="I16" si="12">I12/(I12-1)*(I15-1)/I15*100</f>
        <v>99.09884031031207</v>
      </c>
      <c r="J16" s="2">
        <f t="shared" ref="J16" si="13">J12/(J12-1)*(J15-1)/J15*100</f>
        <v>99.398623398484091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1"/>
  <sheetViews>
    <sheetView topLeftCell="D1" workbookViewId="0">
      <selection activeCell="N27" sqref="N27"/>
    </sheetView>
  </sheetViews>
  <sheetFormatPr baseColWidth="12" defaultRowHeight="18" x14ac:dyDescent="0"/>
  <cols>
    <col min="2" max="2" width="19.83203125" customWidth="1"/>
  </cols>
  <sheetData>
    <row r="2" spans="2:13">
      <c r="B2" t="s">
        <v>28</v>
      </c>
    </row>
    <row r="3" spans="2:13">
      <c r="B3" t="s">
        <v>29</v>
      </c>
    </row>
    <row r="4" spans="2:13">
      <c r="B4" t="s">
        <v>30</v>
      </c>
    </row>
    <row r="5" spans="2:13">
      <c r="B5" t="s">
        <v>31</v>
      </c>
    </row>
    <row r="7" spans="2:13">
      <c r="B7" t="s">
        <v>32</v>
      </c>
      <c r="C7">
        <v>1</v>
      </c>
      <c r="D7">
        <v>2</v>
      </c>
      <c r="E7">
        <v>4</v>
      </c>
      <c r="F7">
        <v>8</v>
      </c>
      <c r="G7">
        <v>16</v>
      </c>
      <c r="H7">
        <v>32</v>
      </c>
      <c r="I7">
        <v>64</v>
      </c>
      <c r="J7">
        <v>128</v>
      </c>
      <c r="K7">
        <v>256</v>
      </c>
      <c r="L7">
        <v>512</v>
      </c>
      <c r="M7">
        <v>768</v>
      </c>
    </row>
    <row r="8" spans="2:13">
      <c r="B8" t="s">
        <v>24</v>
      </c>
      <c r="C8" s="7">
        <v>42.83061</v>
      </c>
      <c r="D8" s="7">
        <v>48.797359999999998</v>
      </c>
      <c r="E8" s="7">
        <v>52.002330000000001</v>
      </c>
      <c r="F8" s="7">
        <v>67.970190000000002</v>
      </c>
      <c r="G8" s="7">
        <v>86.216769999999997</v>
      </c>
      <c r="H8" s="7">
        <v>88.693680000000001</v>
      </c>
      <c r="I8" s="7">
        <v>91.411569999999998</v>
      </c>
      <c r="J8" s="7">
        <v>94.269049999999993</v>
      </c>
      <c r="K8" s="7">
        <v>95.585239999999999</v>
      </c>
      <c r="L8" s="7">
        <v>97.506860000000003</v>
      </c>
      <c r="M8" s="7">
        <v>101.3304</v>
      </c>
    </row>
    <row r="9" spans="2:13">
      <c r="B9" t="s">
        <v>35</v>
      </c>
      <c r="C9" s="1">
        <v>3.19</v>
      </c>
      <c r="D9" s="1">
        <v>5.61</v>
      </c>
      <c r="E9" s="1">
        <v>10.52</v>
      </c>
      <c r="F9" s="1">
        <v>16.100000000000001</v>
      </c>
      <c r="G9" s="1">
        <v>25.38</v>
      </c>
      <c r="H9" s="1">
        <v>49.33</v>
      </c>
      <c r="I9" s="1">
        <v>95.73</v>
      </c>
      <c r="J9" s="1">
        <v>185.64</v>
      </c>
      <c r="K9" s="1">
        <v>366.16</v>
      </c>
      <c r="L9" s="1">
        <v>717.87</v>
      </c>
      <c r="M9" s="1">
        <v>1036.17</v>
      </c>
    </row>
    <row r="10" spans="2:13">
      <c r="B10" t="s">
        <v>33</v>
      </c>
      <c r="C10" s="6">
        <f>C7*$C$8/C8</f>
        <v>1</v>
      </c>
      <c r="D10" s="6">
        <f t="shared" ref="D10:M10" si="0">D7*$C$8/D8</f>
        <v>1.7554478357025873</v>
      </c>
      <c r="E10" s="6">
        <f t="shared" si="0"/>
        <v>3.2945146880918603</v>
      </c>
      <c r="F10" s="6">
        <f t="shared" si="0"/>
        <v>5.0411052256879083</v>
      </c>
      <c r="G10" s="6">
        <f t="shared" si="0"/>
        <v>7.9484508640256415</v>
      </c>
      <c r="H10" s="6">
        <f t="shared" si="0"/>
        <v>15.452955836312125</v>
      </c>
      <c r="I10" s="6">
        <f t="shared" si="0"/>
        <v>29.98700317695014</v>
      </c>
      <c r="J10" s="6">
        <f t="shared" si="0"/>
        <v>58.156076464120517</v>
      </c>
      <c r="K10" s="6">
        <f t="shared" si="0"/>
        <v>114.71055740405109</v>
      </c>
      <c r="L10" s="6">
        <f t="shared" si="0"/>
        <v>224.89978981991626</v>
      </c>
      <c r="M10" s="6">
        <f t="shared" si="0"/>
        <v>324.62033585182729</v>
      </c>
    </row>
    <row r="11" spans="2:13">
      <c r="B11" t="s">
        <v>34</v>
      </c>
      <c r="C11" s="8">
        <v>100</v>
      </c>
      <c r="D11" s="8">
        <f>D7/(D7-1)*(D10-1)/D10*100</f>
        <v>86.068958625618464</v>
      </c>
      <c r="E11" s="8">
        <f t="shared" ref="E11:M11" si="1">E7/(E7-1)*(E10-1)/E10*100</f>
        <v>92.862020877125019</v>
      </c>
      <c r="F11" s="8">
        <f t="shared" si="1"/>
        <v>91.614948814811243</v>
      </c>
      <c r="G11" s="8">
        <f t="shared" si="1"/>
        <v>93.246860909366774</v>
      </c>
      <c r="H11" s="8">
        <f t="shared" si="1"/>
        <v>96.545802474053616</v>
      </c>
      <c r="I11" s="8">
        <f t="shared" si="1"/>
        <v>98.199590551695735</v>
      </c>
      <c r="J11" s="8">
        <f t="shared" si="1"/>
        <v>99.054351346819075</v>
      </c>
      <c r="K11" s="8">
        <f t="shared" si="1"/>
        <v>99.516978857035227</v>
      </c>
      <c r="L11" s="8">
        <f t="shared" si="1"/>
        <v>99.750182095726331</v>
      </c>
      <c r="M11" s="8">
        <f t="shared" si="1"/>
        <v>99.82192429048601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WeakScaling</vt:lpstr>
      <vt:lpstr>Mac-Nehalem</vt:lpstr>
      <vt:lpstr>Mac-Westmere</vt:lpstr>
      <vt:lpstr>RICC</vt:lpstr>
      <vt:lpstr>FOCUS</vt:lpstr>
    </vt:vector>
  </TitlesOfParts>
  <Company>RIKEN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 謙二</dc:creator>
  <cp:lastModifiedBy>keno</cp:lastModifiedBy>
  <dcterms:created xsi:type="dcterms:W3CDTF">2011-02-21T10:06:39Z</dcterms:created>
  <dcterms:modified xsi:type="dcterms:W3CDTF">2011-06-28T02:45:24Z</dcterms:modified>
</cp:coreProperties>
</file>