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https://mmiholdingsltd-my.sharepoint.com/personal/visalakshi_radhakrishnan_momentum_co_za/Documents/Visalakshi/Python and ML/Power BI/Freedom Oboh Furniture Sales Analysis and Dashboard/"/>
    </mc:Choice>
  </mc:AlternateContent>
  <xr:revisionPtr revIDLastSave="563" documentId="6_{5F401581-5F86-40CD-9A25-2A7988C4D94F}" xr6:coauthVersionLast="47" xr6:coauthVersionMax="47" xr10:uidLastSave="{A1B98DF2-951F-469A-A9F3-0A6E84004785}"/>
  <bookViews>
    <workbookView xWindow="-110" yWindow="-110" windowWidth="19420" windowHeight="11500" activeTab="2" xr2:uid="{728F222E-1BAF-414D-BCEF-EA3B527DEB12}"/>
  </bookViews>
  <sheets>
    <sheet name="Furniture_Data" sheetId="2" r:id="rId1"/>
    <sheet name="Calculations" sheetId="1" r:id="rId2"/>
    <sheet name="Dashboard" sheetId="3" r:id="rId3"/>
  </sheets>
  <definedNames>
    <definedName name="_xlchart.v5.0" hidden="1">Calculations!$D$36</definedName>
    <definedName name="_xlchart.v5.1" hidden="1">Calculations!$D$37:$D$84</definedName>
    <definedName name="_xlchart.v5.2" hidden="1">Calculations!$E$36</definedName>
    <definedName name="_xlchart.v5.3" hidden="1">Calculations!$E$37:$E$84</definedName>
    <definedName name="duration">Calculations!$H$26</definedName>
    <definedName name="ExternalData_1" localSheetId="0" hidden="1">Furniture_Data!$A$1:$T$2122</definedName>
    <definedName name="highestcategory">Calculations!$H$49</definedName>
    <definedName name="highestsalecategory">Calculations!$H$49</definedName>
    <definedName name="profit">Calculations!$I$8</definedName>
    <definedName name="profityoy">Calculations!$M$8</definedName>
    <definedName name="quantity">Calculations!$I$7</definedName>
    <definedName name="quantityyoy">Calculations!$M$7</definedName>
    <definedName name="sales">Calculations!$I$6</definedName>
    <definedName name="salestrend">Calculations!$B$16</definedName>
    <definedName name="salesyoy">Calculations!$M$6</definedName>
    <definedName name="shipmode">Calculations!$H$39</definedName>
    <definedName name="Slicer_Region">#N/A</definedName>
    <definedName name="topsellingcity">Calculations!$H$16</definedName>
  </definedNames>
  <calcPr calcId="191029"/>
  <pivotCaches>
    <pivotCache cacheId="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1" l="1" a="1"/>
  <c r="D37" i="1" s="1"/>
  <c r="J51" i="1" a="1"/>
  <c r="J51" i="1" s="1"/>
  <c r="H49" i="1"/>
  <c r="H39" i="1"/>
  <c r="H26" i="1"/>
  <c r="L50" i="1" l="1"/>
  <c r="L53" i="1" s="1"/>
  <c r="H16" i="1"/>
  <c r="J18" i="1" a="1"/>
  <c r="J18" i="1" s="1"/>
  <c r="B16" i="1"/>
  <c r="I8" i="1"/>
  <c r="I6" i="1"/>
  <c r="K8" i="1"/>
  <c r="K7" i="1"/>
  <c r="K6" i="1"/>
  <c r="J8" i="1"/>
  <c r="J7" i="1"/>
  <c r="J6" i="1"/>
  <c r="I7" i="1"/>
  <c r="L51" i="1" l="1"/>
  <c r="L52" i="1"/>
  <c r="L54" i="1"/>
  <c r="L6" i="1"/>
  <c r="M6" i="1" s="1"/>
  <c r="L7" i="1"/>
  <c r="M7" i="1" s="1"/>
  <c r="L8" i="1"/>
  <c r="M8" i="1" s="1"/>
  <c r="L17" i="1"/>
  <c r="L19" i="1" l="1"/>
  <c r="L20" i="1"/>
  <c r="L21" i="1"/>
  <c r="L22" i="1"/>
  <c r="L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0F7492-6CE6-4087-B2D0-4400D49D78D9}" keepAlive="1" name="Query - Furniture_Data" description="Connection to the 'Furniture_Data' query in the workbook." type="5" refreshedVersion="8"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<sst xmlns="http://schemas.openxmlformats.org/spreadsheetml/2006/main" count="31970" uniqueCount="4434">
  <si>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</si>
  <si>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</si>
  <si>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</si>
  <si>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</si>
  <si>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</si>
  <si>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</si>
  <si>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</si>
  <si>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</si>
  <si>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</si>
  <si>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</si>
  <si>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</si>
  <si>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</si>
  <si>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</si>
  <si>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</si>
  <si>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</si>
  <si>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</si>
  <si>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</si>
  <si>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</si>
  <si>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</si>
  <si>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</si>
  <si>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</si>
  <si>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</si>
  <si>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</si>
  <si>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</si>
  <si>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</si>
  <si>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</si>
  <si>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</si>
  <si>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</si>
  <si>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</si>
  <si>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</si>
  <si>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</si>
  <si>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</si>
  <si>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</si>
  <si>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</si>
  <si>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</si>
  <si>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</si>
  <si>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</si>
  <si>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</si>
  <si>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</si>
  <si>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</si>
  <si>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</si>
  <si>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</si>
  <si>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</si>
  <si>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</si>
  <si>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</si>
  <si>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</si>
  <si>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</si>
  <si>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</si>
  <si>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</si>
  <si>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</si>
  <si>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</si>
  <si>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</si>
  <si>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</si>
  <si>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</si>
  <si>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</si>
  <si>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</si>
  <si>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</si>
  <si>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</si>
  <si>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</si>
  <si>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</si>
  <si>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</si>
  <si>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</si>
  <si>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</si>
  <si>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</si>
  <si>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</si>
  <si>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</si>
  <si>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</si>
  <si>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</si>
  <si>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</si>
  <si>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</si>
  <si>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</si>
  <si>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</si>
  <si>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</si>
  <si>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</si>
  <si>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</si>
  <si>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</si>
  <si>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</si>
  <si>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</si>
  <si>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</si>
  <si>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</si>
  <si>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</si>
  <si>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</si>
  <si>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</si>
  <si>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</si>
  <si>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</si>
  <si>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</si>
  <si>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</si>
  <si>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</si>
  <si>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</si>
  <si>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</si>
  <si>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</si>
  <si>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</si>
  <si>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</si>
  <si>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</si>
  <si>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</si>
  <si>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</si>
  <si>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</si>
  <si>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</si>
  <si>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</si>
  <si>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</si>
  <si>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</si>
  <si>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</si>
  <si>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</si>
  <si>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</si>
  <si>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</si>
  <si>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</si>
  <si>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</si>
  <si>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</si>
  <si>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</si>
  <si>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</si>
  <si>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</si>
  <si>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</si>
  <si>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</si>
  <si>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</si>
  <si>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</si>
  <si>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</si>
  <si>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</si>
  <si>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</si>
  <si>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</si>
  <si>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</si>
  <si>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</si>
  <si>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</si>
  <si>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</si>
  <si>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</si>
  <si>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</si>
  <si>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</si>
  <si>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</si>
  <si>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</si>
  <si>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</si>
  <si>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</si>
  <si>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</si>
  <si>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</si>
  <si>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</si>
  <si>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</si>
  <si>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</si>
  <si>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</si>
  <si>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</si>
  <si>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</si>
  <si>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</si>
  <si>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</si>
  <si>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</si>
  <si>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</si>
  <si>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</si>
  <si>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</si>
  <si>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</si>
  <si>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</si>
  <si>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</si>
  <si>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</si>
  <si>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</si>
  <si>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</si>
  <si>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</si>
  <si>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</si>
  <si>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</si>
  <si>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</si>
  <si>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</si>
  <si>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</si>
  <si>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</si>
  <si>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</si>
  <si>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</si>
  <si>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</si>
  <si>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</si>
  <si>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</si>
  <si>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</si>
  <si>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</si>
  <si>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</si>
  <si>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</si>
  <si>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</si>
  <si>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</si>
  <si>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</si>
  <si>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</si>
  <si>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</si>
  <si>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</si>
  <si>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</si>
  <si>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</si>
  <si>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</si>
  <si>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</si>
  <si>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</si>
  <si>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</si>
  <si>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</si>
  <si>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</si>
  <si>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</si>
  <si>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</si>
  <si>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</si>
  <si>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</si>
  <si>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</si>
  <si>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</si>
  <si>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</si>
  <si>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</si>
  <si>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</si>
  <si>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</si>
  <si>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</si>
  <si>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</si>
  <si>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</si>
  <si>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</si>
  <si>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</si>
  <si>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</si>
  <si>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</si>
  <si>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</si>
  <si>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</si>
  <si>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</si>
  <si>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</si>
  <si>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</si>
  <si>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</si>
  <si>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</si>
  <si>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</si>
  <si>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</si>
  <si>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</si>
  <si>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</si>
  <si>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</si>
  <si>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</si>
  <si>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</si>
  <si>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</si>
  <si>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</si>
  <si>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</si>
  <si>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</si>
  <si>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</si>
  <si>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</si>
  <si>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</si>
  <si>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</si>
  <si>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</si>
  <si>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</si>
  <si>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</si>
  <si>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</si>
  <si>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</si>
  <si>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</si>
  <si>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</si>
  <si>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</si>
  <si>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</si>
  <si>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</si>
  <si>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</si>
  <si>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</si>
  <si>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</si>
  <si>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</si>
  <si>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</si>
  <si>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</si>
  <si>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</si>
  <si>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</si>
  <si>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</si>
  <si>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</si>
  <si>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</si>
  <si>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</si>
  <si>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</si>
  <si>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</si>
  <si>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</si>
  <si>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</si>
  <si>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</si>
  <si>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</si>
  <si>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</si>
  <si>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</si>
  <si>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</si>
  <si>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</si>
  <si>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</si>
  <si>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</si>
  <si>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</si>
  <si>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</si>
  <si>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</si>
  <si>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</si>
  <si>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</si>
  <si>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</si>
  <si>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</si>
  <si>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</si>
  <si>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</si>
  <si>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</si>
  <si>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</si>
  <si>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</si>
  <si>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</si>
  <si>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</si>
  <si>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</si>
  <si>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</si>
  <si>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</si>
  <si>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</si>
  <si>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</si>
  <si>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</si>
  <si>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</si>
  <si>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</si>
  <si>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</si>
  <si>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</si>
  <si>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</si>
  <si>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</si>
  <si>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</si>
  <si>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</si>
  <si>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</si>
  <si>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</si>
  <si>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</si>
  <si>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</si>
  <si>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</si>
  <si>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</si>
  <si>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</si>
  <si>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</si>
  <si>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</si>
  <si>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</si>
  <si>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</si>
  <si>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</si>
  <si>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</si>
  <si>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</si>
  <si>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</si>
  <si>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</si>
  <si>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</si>
  <si>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</si>
  <si>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</si>
  <si>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</si>
  <si>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</si>
  <si>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</si>
  <si>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</si>
  <si>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</si>
  <si>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</si>
  <si>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</si>
  <si>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</si>
  <si>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</si>
  <si>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</si>
  <si>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</si>
  <si>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</si>
  <si>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</si>
  <si>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</si>
  <si>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</si>
  <si>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</si>
  <si>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</si>
  <si>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</si>
  <si>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</si>
  <si>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</si>
  <si>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</si>
  <si>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</si>
  <si>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</si>
  <si>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</si>
  <si>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</si>
  <si>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</si>
  <si>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</si>
  <si>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</si>
  <si>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</si>
  <si>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</si>
  <si>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</si>
  <si>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</si>
  <si>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</si>
  <si>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</si>
  <si>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</si>
  <si>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</si>
  <si>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</si>
  <si>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</si>
  <si>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</si>
  <si>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</si>
  <si>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</si>
  <si>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</si>
  <si>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</si>
  <si>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</si>
  <si>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</si>
  <si>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</si>
  <si>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</si>
  <si>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</si>
  <si>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</si>
  <si>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</si>
  <si>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</si>
  <si>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</si>
  <si>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</si>
  <si>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</si>
  <si>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</si>
  <si>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</si>
  <si>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</si>
  <si>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</si>
  <si>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</si>
  <si>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</si>
  <si>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</si>
  <si>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</si>
  <si>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</si>
  <si>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</si>
  <si>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</si>
  <si>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</si>
  <si>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</si>
  <si>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</si>
  <si>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</si>
  <si>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</si>
  <si>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</si>
  <si>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</si>
  <si>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</si>
  <si>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</si>
  <si>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</si>
  <si>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</si>
  <si>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</si>
  <si>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</si>
  <si>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</si>
  <si>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</si>
  <si>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</si>
  <si>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</si>
  <si>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</si>
  <si>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</si>
  <si>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</si>
  <si>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</si>
  <si>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</si>
  <si>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</si>
  <si>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</si>
  <si>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</si>
  <si>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</si>
  <si>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</si>
  <si>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</si>
  <si>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</si>
  <si>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</si>
  <si>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</si>
  <si>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</si>
  <si>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</si>
  <si>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</si>
  <si>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</si>
  <si>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</si>
  <si>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</si>
  <si>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</si>
  <si>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</si>
  <si>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</si>
  <si>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</si>
  <si>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</si>
  <si>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</si>
  <si>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</si>
  <si>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</si>
  <si>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</si>
  <si>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</si>
  <si>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</si>
  <si>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</si>
  <si>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</si>
  <si>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</si>
  <si>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</si>
  <si>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</si>
  <si>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</si>
  <si>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</si>
  <si>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</si>
  <si>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</si>
  <si>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</si>
  <si>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</si>
  <si>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</si>
  <si>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</si>
  <si>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</si>
  <si>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</si>
  <si>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</si>
  <si>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</si>
  <si>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</si>
  <si>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</si>
  <si>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</si>
  <si>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</si>
  <si>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</si>
  <si>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</si>
  <si>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</si>
  <si>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</si>
  <si>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</si>
  <si>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</si>
  <si>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</si>
  <si>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</si>
  <si>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</si>
  <si>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</si>
  <si>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</si>
  <si>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</si>
  <si>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</si>
  <si>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</si>
  <si>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</si>
  <si>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</si>
  <si>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</si>
  <si>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</si>
  <si>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</si>
  <si>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</si>
  <si>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</si>
  <si>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</si>
  <si>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</si>
  <si>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</si>
  <si>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</si>
  <si>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</si>
  <si>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</si>
  <si>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</si>
  <si>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</si>
  <si>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</si>
  <si>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</si>
  <si>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</si>
  <si>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</si>
  <si>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</si>
  <si>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</si>
  <si>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</si>
  <si>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</si>
  <si>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</si>
  <si>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</si>
  <si>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</si>
  <si>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</si>
  <si>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</si>
  <si>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</si>
  <si>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</si>
  <si>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</si>
  <si>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</si>
  <si>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</si>
  <si>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</si>
  <si>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</si>
  <si>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</si>
  <si>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</si>
  <si>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</si>
  <si>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</si>
  <si>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</si>
  <si>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</si>
  <si>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</si>
  <si>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</si>
  <si>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</si>
  <si>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</si>
  <si>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</si>
  <si>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</si>
  <si>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</si>
  <si>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</si>
  <si>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</si>
  <si>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</si>
  <si>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</si>
  <si>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</si>
  <si>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</si>
  <si>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</si>
  <si>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</si>
  <si>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</si>
  <si>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</si>
  <si>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</si>
  <si>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</si>
  <si>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</si>
  <si>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</si>
  <si>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</si>
  <si>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</si>
  <si>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</si>
  <si>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</si>
  <si>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</si>
  <si>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</si>
  <si>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</si>
  <si>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</si>
  <si>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</si>
  <si>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</si>
  <si>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</si>
  <si>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</si>
  <si>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</si>
  <si>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</si>
  <si>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</si>
  <si>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</si>
  <si>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</si>
  <si>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</si>
  <si>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</si>
  <si>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</si>
  <si>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</si>
  <si>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</si>
  <si>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</si>
  <si>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</si>
  <si>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</si>
  <si>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</si>
  <si>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</si>
  <si>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</si>
  <si>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</si>
  <si>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</si>
  <si>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</si>
  <si>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</si>
  <si>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</si>
  <si>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</si>
  <si>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</si>
  <si>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</si>
  <si>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</si>
  <si>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</si>
  <si>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</si>
  <si>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</si>
  <si>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</si>
  <si>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</si>
  <si>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</si>
  <si>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</si>
  <si>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</si>
  <si>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</si>
  <si>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</si>
  <si>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</si>
  <si>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</si>
  <si>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</si>
  <si>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</si>
  <si>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</si>
  <si>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</si>
  <si>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</si>
  <si>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</si>
  <si>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</si>
  <si>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</si>
  <si>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</si>
  <si>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</si>
  <si>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</si>
  <si>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</si>
  <si>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</si>
  <si>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</si>
  <si>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</si>
  <si>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</si>
  <si>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</si>
  <si>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</si>
  <si>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</si>
  <si>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</si>
  <si>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</si>
  <si>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</si>
  <si>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</si>
  <si>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</si>
  <si>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</si>
  <si>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</si>
  <si>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</si>
  <si>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</si>
  <si>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</si>
  <si>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</si>
  <si>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</si>
  <si>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</si>
  <si>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</si>
  <si>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</si>
  <si>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</si>
  <si>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</si>
  <si>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</si>
  <si>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</si>
  <si>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</si>
  <si>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</si>
  <si>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</si>
  <si>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</si>
  <si>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</si>
  <si>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</si>
  <si>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</si>
  <si>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</si>
  <si>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</si>
  <si>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</si>
  <si>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</si>
  <si>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</si>
  <si>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</si>
  <si>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</si>
  <si>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</si>
  <si>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</si>
  <si>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</si>
  <si>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</si>
  <si>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</si>
  <si>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</si>
  <si>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</si>
  <si>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</si>
  <si>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</si>
  <si>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</si>
  <si>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</si>
  <si>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</si>
  <si>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</si>
  <si>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</si>
  <si>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</si>
  <si>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</si>
  <si>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</si>
  <si>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</si>
  <si>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</si>
  <si>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</si>
  <si>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</si>
  <si>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</si>
  <si>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</si>
  <si>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</si>
  <si>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</si>
  <si>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</si>
  <si>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</si>
  <si>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</si>
  <si>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</si>
  <si>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</si>
  <si>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</si>
  <si>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</si>
  <si>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</si>
  <si>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</si>
  <si>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</si>
  <si>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</si>
  <si>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</si>
  <si>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</si>
  <si>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</si>
  <si>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</si>
  <si>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</si>
  <si>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</si>
  <si>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</si>
  <si>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</si>
  <si>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</si>
  <si>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</si>
  <si>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</si>
  <si>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</si>
  <si>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</si>
  <si>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</si>
  <si>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</si>
  <si>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</si>
  <si>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</si>
  <si>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</si>
  <si>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</si>
  <si>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</si>
  <si>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</si>
  <si>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</si>
  <si>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</si>
  <si>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</si>
  <si>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</si>
  <si>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</si>
  <si>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</si>
  <si>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</si>
  <si>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</si>
  <si>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</si>
  <si>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</si>
  <si>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</si>
  <si>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</si>
  <si>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</si>
  <si>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</si>
  <si>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</si>
  <si>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</si>
  <si>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</si>
  <si>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</si>
  <si>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</si>
  <si>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</si>
  <si>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</si>
  <si>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</si>
  <si>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</si>
  <si>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</si>
  <si>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</si>
  <si>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</si>
  <si>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</si>
  <si>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</si>
  <si>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</si>
  <si>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</si>
  <si>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</si>
  <si>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</si>
  <si>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</si>
  <si>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</si>
  <si>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</si>
  <si>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</si>
  <si>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</si>
  <si>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</si>
  <si>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</si>
  <si>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</si>
  <si>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</si>
  <si>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</si>
  <si>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</si>
  <si>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</si>
  <si>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</si>
  <si>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</si>
  <si>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</si>
  <si>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</si>
  <si>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</si>
  <si>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</si>
  <si>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</si>
  <si>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</si>
  <si>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</si>
  <si>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</si>
  <si>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</si>
  <si>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</si>
  <si>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</si>
  <si>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</si>
  <si>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</si>
  <si>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</si>
  <si>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</si>
  <si>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</si>
  <si>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</si>
  <si>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</si>
  <si>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</si>
  <si>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</si>
  <si>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</si>
  <si>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</si>
  <si>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</si>
  <si>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</si>
  <si>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</si>
  <si>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</si>
  <si>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</si>
  <si>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</si>
  <si>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</si>
  <si>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</si>
  <si>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</si>
  <si>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</si>
  <si>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</si>
  <si>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</si>
  <si>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</si>
  <si>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</si>
  <si>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</si>
  <si>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</si>
  <si>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</si>
  <si>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</si>
  <si>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</si>
  <si>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</si>
  <si>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</si>
  <si>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</si>
  <si>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</si>
  <si>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</si>
  <si>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</si>
  <si>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</si>
  <si>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</si>
  <si>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</si>
  <si>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</si>
  <si>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</si>
  <si>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</si>
  <si>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</si>
  <si>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</si>
  <si>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</si>
  <si>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</si>
  <si>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</si>
  <si>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</si>
  <si>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</si>
  <si>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</si>
  <si>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</si>
  <si>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</si>
  <si>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</si>
  <si>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</si>
  <si>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</si>
  <si>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</si>
  <si>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</si>
  <si>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</si>
  <si>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</si>
  <si>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</si>
  <si>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</si>
  <si>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</si>
  <si>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</si>
  <si>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</si>
  <si>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</si>
  <si>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</si>
  <si>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</si>
  <si>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</si>
  <si>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</si>
  <si>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</si>
  <si>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</si>
  <si>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</si>
  <si>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</si>
  <si>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</si>
  <si>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</si>
  <si>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</si>
  <si>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</si>
  <si>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</si>
  <si>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</si>
  <si>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</si>
  <si>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</si>
  <si>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</si>
  <si>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</si>
  <si>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</si>
  <si>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</si>
  <si>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</si>
  <si>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</si>
  <si>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</si>
  <si>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</si>
  <si>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</si>
  <si>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</si>
  <si>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</si>
  <si>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</si>
  <si>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</si>
  <si>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</si>
  <si>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</si>
  <si>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</si>
  <si>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</si>
  <si>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</si>
  <si>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</si>
  <si>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</si>
  <si>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</si>
  <si>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</si>
  <si>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</si>
  <si>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</si>
  <si>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</si>
  <si>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</si>
  <si>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</si>
  <si>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</si>
  <si>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</si>
  <si>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</si>
  <si>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</si>
  <si>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</si>
  <si>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</si>
  <si>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</si>
  <si>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</si>
  <si>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</si>
  <si>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</si>
  <si>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</si>
  <si>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</si>
  <si>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</si>
  <si>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</si>
  <si>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</si>
  <si>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</si>
  <si>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</si>
  <si>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</si>
  <si>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</si>
  <si>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</si>
  <si>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</si>
  <si>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</si>
  <si>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</si>
  <si>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</si>
  <si>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</si>
  <si>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</si>
  <si>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</si>
  <si>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</si>
  <si>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</si>
  <si>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</si>
  <si>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</si>
  <si>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</si>
  <si>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</si>
  <si>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</si>
  <si>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</si>
  <si>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</si>
  <si>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</si>
  <si>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</si>
  <si>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</si>
  <si>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</si>
  <si>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</si>
  <si>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</si>
  <si>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</si>
  <si>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</si>
  <si>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</si>
  <si>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</si>
  <si>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</si>
  <si>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</si>
  <si>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</si>
  <si>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</si>
  <si>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</si>
  <si>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</si>
  <si>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</si>
  <si>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</si>
  <si>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</si>
  <si>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</si>
  <si>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</si>
  <si>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</si>
  <si>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</si>
  <si>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</si>
  <si>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</si>
  <si>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</si>
  <si>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</si>
  <si>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</si>
  <si>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</si>
  <si>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</si>
  <si>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</si>
  <si>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</si>
  <si>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</si>
  <si>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</si>
  <si>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</si>
  <si>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</si>
  <si>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</si>
  <si>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</si>
  <si>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</si>
  <si>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</si>
  <si>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</si>
  <si>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</si>
  <si>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</si>
  <si>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</si>
  <si>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</si>
  <si>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</si>
  <si>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</si>
  <si>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</si>
  <si>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</si>
  <si>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</si>
  <si>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</si>
  <si>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</si>
  <si>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</si>
  <si>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</si>
  <si>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</si>
  <si>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</si>
  <si>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</si>
  <si>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</si>
  <si>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</si>
  <si>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</si>
  <si>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</si>
  <si>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</si>
  <si>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</si>
  <si>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</si>
  <si>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</si>
  <si>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</si>
  <si>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</si>
  <si>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</si>
  <si>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</si>
  <si>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</si>
  <si>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</si>
  <si>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</si>
  <si>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</si>
  <si>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</si>
  <si>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</si>
  <si>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</si>
  <si>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</si>
  <si>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</si>
  <si>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</si>
  <si>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</si>
  <si>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</si>
  <si>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</si>
  <si>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</si>
  <si>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</si>
  <si>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</si>
  <si>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</si>
  <si>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</si>
  <si>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</si>
  <si>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</si>
  <si>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</si>
  <si>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</si>
  <si>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</si>
  <si>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</si>
  <si>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</si>
  <si>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</si>
  <si>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</si>
  <si>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</si>
  <si>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</si>
  <si>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</si>
  <si>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</si>
  <si>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</si>
  <si>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</si>
  <si>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</si>
  <si>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</si>
  <si>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</si>
  <si>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</si>
  <si>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</si>
  <si>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</si>
  <si>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</si>
  <si>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</si>
  <si>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</si>
  <si>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</si>
  <si>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</si>
  <si>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</si>
  <si>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</si>
  <si>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</si>
  <si>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</si>
  <si>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</si>
  <si>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</si>
  <si>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</si>
  <si>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</si>
  <si>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</si>
  <si>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</si>
  <si>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</si>
  <si>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</si>
  <si>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</si>
  <si>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</si>
  <si>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</si>
  <si>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</si>
  <si>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</si>
  <si>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</si>
  <si>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</si>
  <si>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</si>
  <si>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</si>
  <si>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</si>
  <si>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</si>
  <si>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</si>
  <si>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</si>
  <si>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</si>
  <si>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</si>
  <si>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</si>
  <si>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</si>
  <si>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</si>
  <si>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</si>
  <si>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</si>
  <si>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</si>
  <si>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</si>
  <si>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</si>
  <si>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</si>
  <si>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</si>
  <si>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</si>
  <si>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</si>
  <si>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</si>
  <si>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</si>
  <si>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</si>
  <si>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</si>
  <si>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</si>
  <si>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</si>
  <si>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</si>
  <si>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</si>
  <si>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</si>
  <si>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</si>
  <si>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</si>
  <si>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</si>
  <si>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</si>
  <si>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</si>
  <si>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</si>
  <si>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</si>
  <si>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</si>
  <si>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</si>
  <si>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</si>
  <si>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</si>
  <si>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</si>
  <si>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</si>
  <si>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</si>
  <si>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</si>
  <si>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</si>
  <si>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</si>
  <si>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</si>
  <si>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</si>
  <si>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</si>
  <si>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</si>
  <si>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</si>
  <si>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</si>
  <si>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</si>
  <si>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</si>
  <si>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</si>
  <si>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</si>
  <si>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</si>
  <si>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</si>
  <si>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</si>
  <si>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</si>
  <si>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</si>
  <si>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</si>
  <si>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</si>
  <si>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</si>
  <si>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</si>
  <si>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</si>
  <si>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</si>
  <si>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</si>
  <si>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</si>
  <si>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</si>
  <si>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</si>
  <si>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</si>
  <si>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</si>
  <si>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</si>
  <si>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</si>
  <si>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</si>
  <si>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</si>
  <si>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</si>
  <si>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</si>
  <si>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</si>
  <si>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</si>
  <si>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</si>
  <si>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</si>
  <si>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</si>
  <si>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</si>
  <si>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</si>
  <si>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</si>
  <si>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</si>
  <si>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</si>
  <si>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</si>
  <si>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</si>
  <si>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</si>
  <si>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</si>
  <si>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</si>
  <si>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</si>
  <si>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</si>
  <si>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</si>
  <si>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</si>
  <si>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</si>
  <si>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</si>
  <si>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</si>
  <si>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</si>
  <si>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</si>
  <si>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</si>
  <si>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</si>
  <si>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</si>
  <si>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</si>
  <si>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</si>
  <si>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</si>
  <si>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</si>
  <si>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</si>
  <si>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</si>
  <si>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</si>
  <si>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</si>
  <si>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</si>
  <si>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</si>
  <si>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</si>
  <si>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</si>
  <si>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</si>
  <si>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</si>
  <si>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</si>
  <si>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</si>
  <si>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</si>
  <si>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</si>
  <si>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</si>
  <si>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</si>
  <si>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</si>
  <si>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</si>
  <si>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</si>
  <si>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</si>
  <si>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</si>
  <si>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</si>
  <si>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</si>
  <si>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</si>
  <si>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</si>
  <si>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</si>
  <si>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</si>
  <si>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</si>
  <si>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</si>
  <si>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</si>
  <si>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</si>
  <si>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</si>
  <si>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</si>
  <si>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</si>
  <si>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</si>
  <si>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</si>
  <si>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</si>
  <si>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</si>
  <si>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</si>
  <si>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</si>
  <si>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</si>
  <si>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</si>
  <si>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</si>
  <si>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</si>
  <si>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</si>
  <si>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</si>
  <si>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</si>
  <si>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</si>
  <si>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</si>
  <si>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</si>
  <si>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</si>
  <si>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</si>
  <si>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</si>
  <si>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</si>
  <si>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</si>
  <si>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</si>
  <si>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</si>
  <si>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</si>
  <si>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</si>
  <si>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</si>
  <si>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</si>
  <si>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</si>
  <si>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</si>
  <si>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</si>
  <si>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</si>
  <si>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</si>
  <si>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</si>
  <si>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</si>
  <si>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</si>
  <si>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</si>
  <si>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</si>
  <si>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</si>
  <si>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</si>
  <si>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</si>
  <si>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</si>
  <si>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</si>
  <si>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</si>
  <si>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</si>
  <si>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</si>
  <si>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</si>
  <si>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</si>
  <si>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</si>
  <si>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</si>
  <si>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</si>
  <si>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</si>
  <si>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</si>
  <si>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</si>
  <si>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</si>
  <si>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</si>
  <si>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</si>
  <si>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</si>
  <si>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</si>
  <si>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</si>
  <si>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</si>
  <si>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</si>
  <si>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</si>
  <si>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</si>
  <si>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</si>
  <si>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</si>
  <si>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</si>
  <si>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</si>
  <si>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</si>
  <si>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</si>
  <si>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</si>
  <si>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</si>
  <si>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</si>
  <si>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</si>
  <si>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</si>
  <si>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</si>
  <si>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</si>
  <si>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</si>
  <si>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</si>
  <si>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</si>
  <si>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</si>
  <si>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</si>
  <si>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</si>
  <si>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</si>
  <si>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</si>
  <si>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</si>
  <si>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</si>
  <si>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</si>
  <si>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</si>
  <si>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</si>
  <si>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</si>
  <si>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</si>
  <si>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</si>
  <si>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</si>
  <si>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</si>
  <si>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</si>
  <si>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</si>
  <si>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</si>
  <si>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</si>
  <si>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</si>
  <si>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</si>
  <si>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</si>
  <si>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</si>
  <si>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</si>
  <si>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</si>
  <si>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</si>
  <si>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</si>
  <si>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</si>
  <si>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</si>
  <si>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</si>
  <si>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</si>
  <si>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</si>
  <si>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</si>
  <si>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</si>
  <si>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</si>
  <si>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</si>
  <si>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</si>
  <si>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</si>
  <si>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</si>
  <si>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</si>
  <si>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</si>
  <si>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</si>
  <si>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</si>
  <si>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</si>
  <si>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</si>
  <si>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</si>
  <si>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</si>
  <si>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</si>
  <si>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</si>
  <si>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</si>
  <si>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</si>
  <si>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</si>
  <si>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</si>
  <si>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</si>
  <si>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</si>
  <si>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</si>
  <si>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</si>
  <si>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</si>
  <si>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</si>
  <si>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</si>
  <si>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</si>
  <si>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</si>
  <si>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</si>
  <si>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</si>
  <si>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</si>
  <si>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</si>
  <si>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</si>
  <si>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</si>
  <si>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</si>
  <si>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</si>
  <si>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</si>
  <si>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</si>
  <si>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</si>
  <si>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</si>
  <si>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</si>
  <si>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</si>
  <si>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</si>
  <si>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</si>
  <si>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</si>
  <si>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</si>
  <si>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</si>
  <si>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</si>
  <si>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</si>
  <si>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</si>
  <si>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</si>
  <si>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</si>
  <si>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</si>
  <si>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</si>
  <si>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</si>
  <si>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</si>
  <si>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</si>
  <si>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</si>
  <si>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</si>
  <si>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</si>
  <si>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</si>
  <si>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</si>
  <si>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</si>
  <si>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</si>
  <si>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</si>
  <si>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</si>
  <si>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</si>
  <si>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</si>
  <si>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</si>
  <si>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</si>
  <si>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</si>
  <si>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</si>
  <si>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</si>
  <si>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</si>
  <si>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</si>
  <si>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</si>
  <si>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</si>
  <si>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</si>
  <si>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</si>
  <si>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</si>
  <si>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</si>
  <si>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</si>
  <si>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</si>
  <si>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</si>
  <si>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</si>
  <si>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</si>
  <si>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</si>
  <si>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</si>
  <si>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</si>
  <si>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</si>
  <si>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</si>
  <si>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</si>
  <si>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</si>
  <si>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</si>
  <si>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</si>
  <si>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</si>
  <si>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</si>
  <si>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</si>
  <si>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</si>
  <si>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</si>
  <si>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</si>
  <si>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</si>
  <si>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</si>
  <si>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</si>
  <si>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</si>
  <si>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</si>
  <si>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</si>
  <si>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</si>
  <si>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</si>
  <si>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</si>
  <si>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</si>
  <si>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</si>
  <si>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</si>
  <si>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</si>
  <si>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</si>
  <si>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</si>
  <si>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</si>
  <si>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</si>
  <si>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</si>
  <si>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</si>
  <si>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</si>
  <si>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</si>
  <si>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</si>
  <si>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</si>
  <si>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</si>
  <si>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</si>
  <si>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</si>
  <si>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</si>
  <si>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</si>
  <si>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</si>
  <si>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</si>
  <si>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</si>
  <si>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</si>
  <si>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</si>
  <si>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</si>
  <si>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</si>
  <si>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</si>
  <si>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</si>
  <si>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</si>
  <si>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</si>
  <si>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</si>
  <si>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</si>
  <si>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</si>
  <si>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</si>
  <si>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</si>
  <si>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</si>
  <si>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</si>
  <si>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</si>
  <si>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</si>
  <si>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</si>
  <si>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</si>
  <si>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</si>
  <si>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</si>
  <si>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</si>
  <si>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</si>
  <si>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</si>
  <si>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</si>
  <si>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</si>
  <si>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</si>
  <si>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</si>
  <si>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</si>
  <si>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</si>
  <si>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</si>
  <si>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</si>
  <si>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</si>
  <si>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</si>
  <si>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</si>
  <si>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</si>
  <si>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</si>
  <si>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</si>
  <si>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</si>
  <si>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</si>
  <si>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</si>
  <si>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</si>
  <si>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</si>
  <si>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</si>
  <si>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</si>
  <si>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</si>
  <si>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</si>
  <si>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</si>
  <si>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</si>
  <si>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</si>
  <si>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</si>
  <si>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</si>
  <si>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</si>
  <si>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</si>
  <si>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</si>
  <si>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</si>
  <si>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</si>
  <si>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</si>
  <si>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</si>
  <si>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</si>
  <si>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</si>
  <si>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</si>
  <si>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</si>
  <si>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</si>
  <si>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</si>
  <si>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</si>
  <si>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</si>
  <si>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</si>
  <si>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</si>
  <si>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</si>
  <si>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</si>
  <si>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</si>
  <si>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</si>
  <si>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</si>
  <si>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</si>
  <si>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</si>
  <si>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</si>
  <si>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</si>
  <si>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</si>
  <si>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</si>
  <si>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</si>
  <si>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</si>
  <si>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</si>
  <si>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</si>
  <si>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</si>
  <si>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</si>
  <si>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</si>
  <si>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</si>
  <si>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</si>
  <si>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</si>
  <si>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</si>
  <si>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</si>
  <si>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</si>
  <si>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</si>
  <si>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</si>
  <si>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</si>
  <si>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</si>
  <si>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</si>
  <si>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</si>
  <si>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</si>
  <si>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</si>
  <si>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</si>
  <si>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</si>
  <si>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</si>
  <si>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</si>
  <si>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</si>
  <si>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</si>
  <si>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</si>
  <si>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</si>
  <si>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</si>
  <si>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</si>
  <si>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</si>
  <si>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</si>
  <si>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</si>
  <si>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</si>
  <si>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</si>
  <si>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</si>
  <si>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</si>
  <si>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</si>
  <si>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</si>
  <si>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</si>
  <si>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</si>
  <si>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</si>
  <si>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</si>
  <si>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</si>
  <si>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</si>
  <si>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</si>
  <si>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</si>
  <si>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</si>
  <si>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</si>
  <si>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</si>
  <si>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</si>
  <si>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</si>
  <si>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</si>
  <si>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</si>
  <si>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</si>
  <si>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</si>
  <si>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</si>
  <si>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</si>
  <si>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</si>
  <si>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</si>
  <si>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</si>
  <si>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</si>
  <si>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</si>
  <si>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</si>
  <si>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</si>
  <si>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</si>
  <si>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</si>
  <si>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</si>
  <si>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</si>
  <si>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</si>
  <si>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</si>
  <si>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</si>
  <si>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</si>
  <si>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</si>
  <si>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</si>
  <si>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</si>
  <si>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</si>
  <si>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</si>
  <si>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</si>
  <si>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</si>
  <si>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</si>
  <si>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</si>
  <si>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</si>
  <si>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</si>
  <si>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</si>
  <si>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</si>
  <si>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</si>
  <si>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</si>
  <si>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</si>
  <si>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</si>
  <si>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</si>
  <si>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</si>
  <si>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</si>
  <si>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</si>
  <si>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</si>
  <si>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</si>
  <si>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</si>
  <si>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</si>
  <si>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</si>
  <si>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</si>
  <si>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</si>
  <si>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</si>
  <si>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</si>
  <si>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</si>
  <si>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</si>
  <si>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</si>
  <si>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</si>
  <si>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</si>
  <si>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</si>
  <si>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</si>
  <si>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</si>
  <si>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</si>
  <si>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</si>
  <si>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</si>
  <si>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</si>
  <si>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</si>
  <si>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</si>
  <si>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</si>
  <si>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</si>
  <si>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</si>
  <si>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</si>
  <si>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</si>
  <si>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</si>
  <si>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</si>
  <si>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</si>
  <si>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</si>
  <si>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</si>
  <si>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</si>
  <si>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</si>
  <si>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</si>
  <si>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</si>
  <si>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</si>
  <si>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</si>
  <si>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</si>
  <si>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</si>
  <si>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</si>
  <si>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</si>
  <si>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</si>
  <si>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</si>
  <si>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</si>
  <si>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</si>
  <si>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</si>
  <si>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</si>
  <si>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</si>
  <si>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</si>
  <si>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</si>
  <si>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</si>
  <si>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</si>
  <si>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</si>
  <si>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</si>
  <si>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</si>
  <si>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</si>
  <si>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</si>
  <si>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</si>
  <si>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</si>
  <si>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</si>
  <si>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</si>
  <si>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</si>
  <si>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</si>
  <si>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</si>
  <si>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</si>
  <si>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</si>
  <si>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</si>
  <si>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</si>
  <si>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</si>
  <si>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</si>
  <si>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</si>
  <si>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</si>
  <si>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</si>
  <si>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</si>
  <si>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</si>
  <si>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</si>
  <si>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</si>
  <si>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</si>
  <si>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</si>
  <si>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</si>
  <si>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</si>
  <si>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</si>
  <si>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</si>
  <si>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</si>
  <si>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</si>
  <si>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</si>
  <si>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</si>
  <si>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</si>
  <si>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</si>
  <si>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</si>
  <si>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</si>
  <si>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</si>
  <si>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</si>
  <si>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</si>
  <si>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</si>
  <si>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</si>
  <si>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</si>
  <si>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</si>
  <si>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</si>
  <si>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</si>
  <si>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</si>
  <si>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</si>
  <si>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</si>
  <si>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</si>
  <si>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</si>
  <si>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</si>
  <si>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</si>
  <si>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</si>
  <si>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</si>
  <si>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</si>
  <si>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</si>
  <si>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</si>
  <si>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</si>
  <si>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</si>
  <si>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</si>
  <si>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</si>
  <si>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</si>
  <si>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</si>
  <si>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</si>
  <si>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</si>
  <si>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</si>
  <si>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</si>
  <si>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</si>
  <si>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</si>
  <si>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</si>
  <si>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</si>
  <si>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</si>
  <si>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</si>
  <si>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</si>
  <si>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</si>
  <si>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</si>
  <si>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</si>
  <si>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</si>
  <si>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</si>
  <si>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</si>
  <si>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</si>
  <si>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</si>
  <si>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</si>
  <si>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</si>
  <si>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</si>
  <si>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</si>
  <si>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</si>
  <si>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</si>
  <si>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</si>
  <si>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</si>
  <si>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</si>
  <si>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</si>
  <si>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</si>
  <si>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</si>
  <si>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</si>
  <si>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</si>
  <si>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</si>
  <si>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</si>
  <si>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</si>
  <si>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</si>
  <si>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</si>
  <si>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</si>
  <si>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</si>
  <si>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</si>
  <si>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</si>
  <si>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</si>
  <si>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</si>
  <si>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</si>
  <si>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</si>
  <si>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</si>
  <si>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</si>
  <si>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</si>
  <si>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</si>
  <si>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</si>
  <si>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</si>
  <si>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</si>
  <si>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</si>
  <si>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</si>
  <si>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</si>
  <si>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</si>
  <si>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</si>
  <si>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</si>
  <si>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</si>
  <si>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</si>
  <si>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</si>
  <si>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</si>
  <si>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</si>
  <si>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</si>
  <si>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</si>
  <si>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</si>
  <si>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</si>
  <si>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</si>
  <si>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</si>
  <si>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</si>
  <si>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</si>
  <si>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</si>
  <si>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</si>
  <si>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</si>
  <si>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</si>
  <si>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</si>
  <si>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</si>
  <si>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</si>
  <si>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</si>
  <si>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</si>
  <si>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</si>
  <si>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</si>
  <si>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</si>
  <si>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</si>
  <si>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</si>
  <si>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</si>
  <si>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</si>
  <si>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</si>
  <si>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</si>
  <si>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</si>
  <si>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</si>
  <si>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</si>
  <si>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</si>
  <si>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</si>
  <si>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</si>
  <si>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</si>
  <si>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</si>
  <si>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</si>
  <si>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</si>
  <si>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</si>
  <si>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</si>
  <si>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</si>
  <si>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</si>
  <si>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</si>
  <si>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</si>
  <si>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</si>
  <si>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</si>
  <si>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</si>
  <si>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</si>
  <si>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</si>
  <si>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</si>
  <si>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</si>
  <si>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</si>
  <si>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</si>
  <si>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</si>
  <si>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</si>
  <si>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</si>
  <si>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</si>
  <si>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</si>
  <si>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</si>
  <si>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</si>
  <si>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</si>
  <si>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</si>
  <si>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</si>
  <si>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</si>
  <si>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</si>
  <si>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</si>
  <si>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</si>
  <si>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</si>
  <si>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</si>
  <si>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</si>
  <si>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</si>
  <si>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</si>
  <si>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</si>
  <si>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</si>
  <si>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</si>
  <si>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</si>
  <si>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</si>
  <si>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</si>
  <si>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</si>
  <si>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</si>
  <si>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</si>
  <si>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</si>
  <si>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</si>
  <si>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</si>
  <si>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</si>
  <si>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</si>
  <si>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</si>
  <si>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</si>
  <si>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</si>
  <si>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</si>
  <si>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</si>
  <si>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</si>
  <si>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</si>
  <si>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</si>
  <si>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</si>
  <si>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</si>
  <si>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</si>
  <si>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</si>
  <si>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</si>
  <si>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</si>
  <si>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</si>
  <si>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</si>
  <si>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</si>
  <si>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</si>
  <si>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</si>
  <si>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</si>
  <si>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</si>
  <si>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</si>
  <si>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</si>
  <si>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</si>
  <si>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</si>
  <si>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</si>
  <si>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</si>
  <si>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</si>
  <si>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</si>
  <si>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</si>
  <si>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</si>
  <si>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</si>
  <si>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</si>
  <si>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</si>
  <si>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</si>
  <si>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</si>
  <si>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</si>
  <si>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</si>
  <si>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</si>
  <si>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</si>
  <si>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</si>
  <si>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</si>
  <si>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</si>
  <si>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</si>
  <si>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</si>
  <si>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</si>
  <si>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</si>
  <si>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</si>
  <si>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</si>
  <si>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</si>
  <si>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</si>
  <si>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</si>
  <si>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</si>
  <si>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</si>
  <si>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</si>
  <si>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</si>
  <si>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</si>
  <si>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</si>
  <si>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</si>
  <si>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</si>
  <si>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</si>
  <si>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</si>
  <si>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</si>
  <si>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</si>
  <si>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</si>
  <si>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</si>
  <si>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</si>
  <si>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</si>
  <si>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</si>
  <si>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</si>
  <si>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</si>
  <si>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</si>
  <si>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</si>
  <si>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</si>
  <si>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</si>
  <si>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</si>
  <si>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</si>
  <si>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</si>
  <si>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</si>
  <si>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</si>
  <si>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</si>
  <si>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</si>
  <si>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</si>
  <si>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</si>
  <si>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</si>
  <si>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</si>
  <si>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</si>
  <si>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</si>
  <si>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</si>
  <si>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</si>
  <si>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</si>
  <si>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</si>
  <si>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</si>
  <si>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</si>
  <si>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</si>
  <si>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</si>
  <si>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</si>
  <si>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</si>
  <si>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</si>
  <si>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</si>
  <si>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</si>
  <si>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</si>
  <si>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</si>
  <si>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</si>
  <si>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</si>
  <si>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</si>
  <si>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</si>
  <si>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</si>
  <si>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</si>
  <si>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</si>
  <si>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</si>
  <si>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</si>
  <si>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</si>
  <si>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</si>
  <si>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</si>
  <si>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</si>
  <si>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</si>
  <si>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</si>
  <si>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</si>
  <si>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</si>
  <si>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</si>
  <si>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</si>
  <si>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</si>
  <si>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</si>
  <si>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</si>
  <si>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</si>
  <si>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</si>
  <si>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</si>
  <si>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</si>
  <si>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</si>
  <si>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</si>
  <si>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</si>
  <si>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</si>
  <si>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</si>
  <si>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</si>
  <si>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</si>
  <si>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</si>
  <si>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</si>
  <si>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</si>
  <si>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</si>
  <si>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</si>
  <si>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</si>
  <si>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</si>
  <si>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</si>
  <si>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</si>
  <si>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</si>
  <si>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</si>
  <si>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</si>
  <si>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</si>
  <si>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</si>
  <si>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</si>
  <si>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</si>
  <si>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</si>
  <si>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</si>
  <si>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</si>
  <si>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</si>
  <si>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</si>
  <si>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</si>
  <si>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</si>
  <si>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</si>
  <si>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</si>
  <si>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</si>
  <si>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</si>
  <si>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</si>
  <si>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</si>
  <si>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</si>
  <si>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</si>
  <si>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</si>
  <si>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</si>
  <si>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</si>
  <si>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</si>
  <si>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</si>
  <si>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</si>
  <si>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</si>
  <si>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</si>
  <si>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</si>
  <si>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</si>
  <si>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</si>
  <si>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</si>
  <si>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</si>
  <si>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</si>
  <si>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</si>
  <si>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</si>
  <si>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</si>
  <si>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</si>
  <si>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</si>
  <si>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</si>
  <si>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</si>
  <si>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</si>
  <si>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</si>
  <si>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</si>
  <si>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</si>
  <si>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</si>
  <si>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</si>
  <si>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</si>
  <si>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</si>
  <si>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</si>
  <si>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</si>
  <si>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</si>
  <si>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</si>
  <si>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</si>
  <si>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</si>
  <si>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</si>
  <si>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</si>
  <si>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</si>
  <si>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</si>
  <si>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</si>
  <si>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</si>
  <si>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</si>
  <si>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</si>
  <si>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</si>
  <si>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</si>
  <si>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</si>
  <si>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</si>
  <si>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</si>
  <si>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</si>
  <si>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</si>
  <si>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</si>
  <si>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</si>
  <si>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</si>
  <si>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</si>
  <si>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</si>
  <si>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</si>
  <si>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</si>
  <si>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</si>
  <si>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</si>
  <si>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</si>
  <si>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</si>
  <si>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</si>
  <si>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</si>
  <si>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</si>
  <si>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</si>
  <si>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</si>
  <si>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</si>
  <si>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</si>
  <si>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</si>
  <si>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</si>
  <si>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</si>
  <si>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</si>
  <si>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</si>
  <si>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</si>
  <si>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</si>
  <si>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</si>
  <si>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</si>
  <si>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</si>
  <si>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</si>
  <si>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</si>
  <si>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</si>
  <si>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</si>
  <si>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</si>
  <si>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</si>
  <si>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</si>
  <si>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</si>
  <si>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</si>
  <si>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</si>
  <si>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</si>
  <si>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</si>
  <si>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</si>
  <si>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</si>
  <si>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</si>
  <si>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</si>
  <si>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</si>
  <si>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</si>
  <si>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</si>
  <si>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</si>
  <si>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</si>
  <si>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</si>
  <si>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</si>
  <si>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</si>
  <si>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</si>
  <si>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</si>
  <si>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</si>
  <si>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</si>
  <si>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</si>
  <si>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</si>
  <si>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</si>
  <si>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</si>
  <si>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</si>
  <si>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</si>
  <si>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</si>
  <si>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</si>
  <si>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</si>
  <si>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</si>
  <si>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</si>
  <si>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</si>
  <si>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</si>
  <si>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</si>
  <si>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</si>
  <si>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</si>
  <si>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</si>
  <si>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</si>
  <si>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</si>
  <si>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</si>
  <si>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</si>
  <si>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</si>
  <si>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</si>
  <si>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</si>
  <si>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</si>
  <si>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</si>
  <si>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</si>
  <si>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</si>
  <si>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</si>
  <si>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</si>
  <si>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</si>
  <si>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</si>
  <si>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</si>
  <si>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</si>
  <si>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</si>
  <si>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</si>
  <si>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</si>
  <si>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</si>
  <si>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</si>
  <si>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</si>
  <si>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</si>
  <si>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</si>
  <si>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</si>
  <si>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</si>
  <si>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</si>
  <si>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</si>
  <si>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</si>
  <si>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</si>
  <si>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</si>
  <si>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</si>
  <si>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</si>
  <si>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</si>
  <si>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</si>
  <si>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</si>
  <si>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</si>
  <si>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</si>
  <si>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</si>
  <si>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</si>
  <si>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</si>
  <si>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</si>
  <si>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</si>
  <si>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</si>
  <si>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</si>
  <si>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</si>
  <si>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</si>
  <si>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</si>
  <si>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</si>
  <si>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</si>
  <si>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</si>
  <si>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</si>
  <si>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</si>
  <si>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</si>
  <si>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</si>
  <si>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</si>
  <si>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</si>
  <si>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</si>
  <si>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</si>
  <si>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</si>
  <si>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</si>
  <si>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</si>
  <si>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</si>
  <si>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</si>
  <si>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</si>
  <si>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</si>
  <si>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</si>
  <si>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</si>
  <si>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</si>
  <si>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</si>
  <si>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</si>
  <si>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</si>
  <si>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</si>
  <si>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</si>
  <si>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</si>
  <si>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</si>
  <si>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</si>
  <si>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</si>
  <si>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</si>
  <si>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</si>
  <si>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</si>
  <si>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</si>
  <si>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</si>
  <si>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</si>
  <si>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</si>
  <si>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</si>
  <si>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</si>
  <si>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</si>
  <si>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</si>
  <si>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</si>
  <si>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</si>
  <si>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</si>
  <si>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</si>
  <si>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</si>
  <si>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</si>
  <si>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</si>
  <si>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</si>
  <si>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</si>
  <si>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</si>
  <si>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</si>
  <si>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</si>
  <si>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</si>
  <si>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</si>
  <si>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</si>
  <si>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</si>
  <si>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</si>
  <si>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</si>
  <si>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</si>
  <si>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</si>
  <si>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</si>
  <si>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</si>
  <si>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</si>
  <si>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</si>
  <si>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</si>
  <si>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</si>
  <si>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</si>
  <si>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</si>
  <si>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</si>
  <si>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</si>
  <si>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</si>
  <si>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</si>
  <si>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</si>
  <si>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</si>
  <si>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</si>
  <si>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</si>
  <si>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</si>
  <si>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</si>
  <si>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</si>
  <si>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</si>
  <si>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</si>
  <si>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</si>
  <si>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</si>
  <si>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</si>
  <si>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</si>
  <si>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</si>
  <si>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</si>
  <si>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</si>
  <si>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</si>
  <si>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</si>
  <si>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</si>
  <si>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</si>
  <si>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</si>
  <si>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</si>
  <si>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</si>
  <si>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</si>
  <si>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</si>
  <si>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</si>
  <si>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</si>
  <si>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</si>
  <si>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</si>
  <si>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</si>
  <si>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</si>
  <si>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</si>
  <si>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</si>
  <si>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</si>
  <si>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</si>
  <si>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</si>
  <si>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</si>
  <si>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</si>
  <si>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</si>
  <si>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</si>
  <si>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</si>
  <si>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</si>
  <si>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</si>
  <si>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</si>
  <si>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</si>
  <si>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</si>
  <si>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</si>
  <si>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</si>
  <si>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</si>
  <si>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</si>
  <si>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</si>
  <si>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</si>
  <si>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</si>
  <si>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</si>
  <si>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</si>
  <si>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</si>
  <si>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</si>
  <si>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</si>
  <si>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</si>
  <si>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</si>
  <si>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</si>
  <si>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</si>
  <si>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</si>
  <si>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</si>
  <si>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</si>
  <si>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</si>
  <si>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</si>
  <si>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</si>
  <si>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</si>
  <si>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</si>
  <si>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</si>
  <si>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</si>
  <si>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</si>
  <si>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</si>
  <si>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</si>
  <si>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</si>
  <si>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</si>
  <si>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</si>
  <si>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</si>
  <si>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</si>
  <si>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</si>
  <si>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</si>
  <si>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</si>
  <si>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</si>
  <si>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</si>
  <si>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</si>
  <si>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</si>
  <si>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</si>
  <si>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</si>
  <si>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</si>
  <si>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</si>
  <si>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</si>
  <si>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</si>
  <si>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</si>
  <si>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</si>
  <si>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</si>
  <si>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</si>
  <si>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</si>
  <si>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</si>
  <si>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</si>
  <si>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</si>
  <si>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</si>
  <si>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</si>
  <si>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</si>
  <si>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</si>
  <si>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</si>
  <si>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</si>
  <si>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</si>
  <si>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</si>
  <si>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</si>
  <si>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</si>
  <si>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</si>
  <si>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</si>
  <si>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</si>
  <si>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</si>
  <si>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</si>
  <si>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</si>
  <si>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</si>
  <si>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</si>
  <si>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</si>
  <si>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</si>
  <si>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</si>
  <si>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</si>
  <si>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</si>
  <si>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</si>
  <si>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</si>
  <si>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</si>
  <si>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</si>
  <si>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</si>
  <si>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</si>
  <si>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</si>
  <si>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</si>
  <si>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</si>
  <si>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</si>
  <si>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</si>
  <si>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</si>
  <si>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</si>
  <si>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</si>
  <si>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</si>
  <si>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</si>
  <si>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</si>
  <si>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</si>
  <si>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</si>
  <si>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</si>
  <si>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</si>
  <si>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</si>
  <si>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</si>
  <si>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</si>
  <si>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</si>
  <si>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</si>
  <si>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</si>
  <si>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</si>
  <si>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</si>
  <si>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</si>
  <si>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</si>
  <si>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</si>
  <si>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</si>
  <si>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</si>
  <si>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</si>
  <si>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</si>
  <si>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</si>
  <si>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</si>
  <si>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</si>
  <si>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</si>
  <si>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</si>
  <si>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</si>
  <si>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</si>
  <si>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</si>
  <si>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</si>
  <si>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</si>
  <si>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</si>
  <si>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</si>
  <si>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</si>
  <si>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</si>
  <si>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</si>
  <si>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</si>
  <si>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</si>
  <si>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</si>
  <si>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</si>
  <si>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</si>
  <si>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</si>
  <si>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</si>
  <si>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</si>
  <si>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</si>
  <si>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</si>
  <si>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</si>
  <si>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</si>
  <si>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</si>
  <si>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</si>
  <si>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</si>
  <si>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</si>
  <si>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</si>
  <si>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</si>
  <si>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</si>
  <si>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</si>
  <si>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</si>
  <si>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</si>
  <si>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</si>
  <si>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</si>
  <si>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</si>
  <si>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</si>
  <si>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</si>
  <si>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</si>
  <si>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</si>
  <si>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</si>
  <si>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</si>
  <si>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</si>
  <si>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</si>
  <si>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</si>
  <si>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</si>
  <si>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</si>
  <si>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</si>
  <si>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</si>
  <si>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</si>
  <si>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</si>
  <si>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</si>
  <si>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</si>
  <si>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</si>
  <si>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</si>
  <si>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</si>
  <si>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</si>
  <si>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</si>
  <si>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</si>
  <si>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</si>
  <si>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</si>
  <si>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</si>
  <si>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</si>
  <si>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</si>
  <si>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</si>
  <si>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</si>
  <si>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</si>
  <si>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</si>
  <si>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</si>
  <si>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</si>
  <si>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</si>
  <si>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</si>
  <si>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</si>
  <si>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</si>
  <si>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</si>
  <si>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</si>
  <si>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</si>
  <si>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</si>
  <si>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</si>
  <si>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</si>
  <si>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</si>
  <si>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</si>
  <si>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</si>
  <si>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</si>
  <si>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</si>
  <si>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</si>
  <si>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</si>
  <si>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</si>
  <si>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</si>
  <si>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</si>
  <si>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</si>
  <si>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</si>
  <si>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</si>
  <si>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</si>
  <si>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</si>
  <si>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</si>
  <si>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</si>
  <si>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</si>
  <si>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</si>
  <si>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</si>
  <si>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</si>
  <si>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</si>
  <si>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</si>
  <si>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</si>
  <si>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</si>
  <si>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</si>
  <si>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</si>
  <si>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</si>
  <si>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</si>
  <si>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</si>
  <si>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</si>
  <si>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</si>
  <si>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</si>
  <si>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</si>
  <si>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</si>
  <si>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</si>
  <si>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</si>
  <si>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</si>
  <si>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</si>
  <si>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</si>
  <si>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</si>
  <si>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</si>
  <si>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</si>
  <si>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</si>
  <si>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</si>
  <si>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</si>
  <si>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</si>
  <si>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</si>
  <si>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</si>
  <si>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</si>
  <si>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</si>
  <si>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</si>
  <si>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</si>
  <si>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</si>
  <si>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</si>
  <si>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</si>
  <si>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</si>
  <si>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</si>
  <si>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</si>
  <si>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</si>
  <si>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</si>
  <si>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</si>
  <si>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</si>
  <si>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</si>
  <si>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</si>
  <si>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</si>
  <si>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</si>
  <si>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</si>
  <si>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</si>
  <si>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</si>
  <si>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</si>
  <si>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</si>
  <si>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</si>
  <si>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</si>
  <si>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</si>
  <si>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</si>
  <si>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</si>
  <si>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</si>
  <si>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</si>
  <si>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</si>
  <si>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</si>
  <si>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</si>
  <si>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</si>
  <si>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</si>
  <si>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</si>
  <si>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</si>
  <si>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</si>
  <si>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</si>
  <si>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</si>
  <si>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</si>
  <si>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</si>
  <si>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</si>
  <si>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</si>
  <si>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</si>
  <si>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</si>
  <si>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</si>
  <si>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</si>
  <si>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</si>
  <si>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</si>
  <si>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</si>
  <si>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</si>
  <si>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</si>
  <si>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</si>
  <si>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</si>
  <si>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</si>
  <si>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</si>
  <si>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</si>
  <si>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</si>
  <si>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</si>
  <si>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</si>
  <si>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</si>
  <si>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</si>
  <si>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</si>
  <si>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</si>
  <si>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</si>
  <si>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</si>
  <si>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</si>
  <si>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</si>
  <si>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</si>
  <si>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</si>
  <si>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</si>
  <si>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</si>
  <si>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</si>
  <si>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</si>
  <si>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</si>
  <si>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</si>
  <si>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</si>
  <si>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</si>
  <si>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</si>
  <si>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</si>
  <si>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</si>
  <si>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</si>
  <si>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</si>
  <si>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</si>
  <si>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</si>
  <si>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</si>
  <si>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</si>
  <si>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</si>
  <si>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</si>
  <si>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</si>
  <si>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</si>
  <si>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</si>
  <si>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</si>
  <si>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</si>
  <si>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</si>
  <si>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</si>
  <si>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</si>
  <si>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</si>
  <si>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</si>
  <si>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</si>
  <si>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</si>
  <si>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</si>
  <si>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</si>
  <si>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</si>
  <si>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</si>
  <si>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</si>
  <si>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</si>
  <si>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</si>
  <si>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</si>
  <si>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</si>
  <si>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</si>
  <si>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</si>
  <si>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</si>
  <si>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</si>
  <si>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</si>
  <si>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</si>
  <si>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</si>
  <si>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</si>
  <si>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</si>
  <si>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</si>
  <si>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</si>
  <si>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</si>
  <si>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</si>
  <si>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</si>
  <si>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</si>
  <si>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</si>
  <si>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</si>
  <si>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</si>
  <si>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</si>
  <si>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</si>
  <si>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</si>
  <si>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</si>
  <si>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</si>
  <si>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</si>
  <si>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</si>
  <si>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</si>
  <si>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</si>
  <si>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</si>
  <si>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</si>
  <si>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</si>
  <si>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</si>
  <si>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</si>
  <si>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</si>
  <si>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</si>
  <si>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</si>
  <si>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</si>
  <si>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</si>
  <si>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</si>
  <si>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</si>
  <si>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</si>
  <si>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</si>
  <si>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</si>
  <si>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</si>
  <si>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</si>
  <si>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</si>
  <si>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</si>
  <si>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</si>
  <si>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</si>
  <si>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</si>
  <si>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</si>
  <si>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</si>
  <si>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</si>
  <si>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</si>
  <si>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</si>
  <si>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</si>
  <si>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</si>
  <si>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</si>
  <si>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</si>
  <si>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</si>
  <si>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</si>
  <si>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</si>
  <si>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</si>
  <si>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</si>
  <si>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</si>
  <si>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</si>
  <si>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</si>
  <si>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</si>
  <si>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</si>
  <si>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</si>
  <si>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</si>
  <si>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</si>
  <si>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</si>
  <si>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</si>
  <si>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</si>
  <si>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</si>
  <si>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</si>
  <si>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</si>
  <si>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</si>
  <si>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</si>
  <si>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</si>
  <si>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</si>
  <si>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</si>
  <si>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</si>
  <si>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</si>
  <si>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</si>
  <si>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</si>
  <si>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</si>
  <si>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</si>
  <si>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</si>
  <si>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</si>
  <si>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</si>
  <si>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</si>
  <si>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</si>
  <si>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</si>
  <si>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</si>
  <si>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</si>
  <si>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</si>
  <si>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</si>
  <si>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</si>
  <si>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</si>
  <si>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</si>
  <si>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</si>
  <si>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</si>
  <si>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</si>
  <si>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</si>
  <si>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</si>
  <si>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</si>
  <si>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</si>
  <si>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</si>
  <si>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</si>
  <si>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</si>
  <si>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</si>
  <si>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</si>
  <si>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</si>
  <si>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</si>
  <si>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</si>
  <si>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</si>
  <si>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</si>
  <si>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</si>
  <si>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</si>
  <si>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</si>
  <si>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</si>
  <si>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</si>
  <si>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</si>
  <si>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</si>
  <si>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</si>
  <si>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</si>
  <si>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</si>
  <si>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</si>
  <si>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</si>
  <si>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</si>
  <si>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</si>
  <si>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</si>
  <si>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</si>
  <si>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</si>
  <si>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</si>
  <si>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</si>
  <si>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</si>
  <si>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</si>
  <si>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</si>
  <si>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</si>
  <si>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</si>
  <si>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</si>
  <si>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</si>
  <si>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</si>
  <si>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</si>
  <si>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</si>
  <si>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</si>
  <si>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</si>
  <si>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</si>
  <si>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</si>
  <si>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</si>
  <si>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</si>
  <si>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</si>
  <si>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</si>
  <si>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</si>
  <si>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</si>
  <si>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</si>
  <si>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</si>
  <si>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</si>
  <si>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</si>
  <si>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</si>
  <si>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</si>
  <si>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</si>
  <si>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</si>
  <si>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</si>
  <si>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</si>
  <si>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</si>
  <si>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</si>
  <si>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</si>
  <si>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</si>
  <si>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</si>
  <si>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</si>
  <si>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</si>
  <si>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</si>
  <si>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</si>
  <si>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</si>
  <si>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</si>
  <si>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</si>
  <si>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</si>
  <si>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</si>
  <si>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</si>
  <si>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</si>
  <si>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</si>
  <si>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</si>
  <si>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</si>
  <si>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</si>
  <si>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</si>
  <si>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</si>
  <si>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</si>
  <si>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</si>
  <si>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</si>
  <si>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</si>
  <si>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</si>
  <si>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</si>
  <si>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</si>
  <si>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</si>
  <si>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</si>
  <si>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</si>
  <si>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</si>
  <si>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</si>
  <si>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</si>
  <si>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</si>
  <si>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</si>
  <si>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</si>
  <si>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</si>
  <si>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</si>
  <si>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</si>
  <si>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</si>
  <si>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</si>
  <si>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</si>
  <si>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</si>
  <si>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</si>
  <si>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</si>
  <si>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</si>
  <si>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</si>
  <si>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</si>
  <si>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</si>
  <si>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</si>
  <si>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</si>
  <si>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</si>
  <si>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</si>
  <si>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</si>
  <si>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</si>
  <si>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</si>
  <si>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</si>
  <si>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</si>
  <si>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</si>
  <si>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</si>
  <si>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</si>
  <si>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</si>
  <si>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</si>
  <si>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</si>
  <si>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</si>
  <si>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</si>
  <si>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</si>
  <si>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</si>
  <si>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</si>
  <si>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</si>
  <si>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</si>
  <si>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</si>
  <si>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</si>
  <si>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</si>
  <si>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</si>
  <si>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</si>
  <si>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</si>
  <si>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</si>
  <si>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</si>
  <si>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</si>
  <si>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</si>
  <si>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</si>
  <si>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</si>
  <si>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</si>
  <si>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</si>
  <si>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</si>
  <si>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</si>
  <si>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</si>
  <si>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</si>
  <si>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</si>
  <si>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</si>
  <si>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</si>
  <si>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</si>
  <si>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</si>
  <si>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</si>
  <si>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</si>
  <si>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</si>
  <si>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</si>
  <si>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</si>
  <si>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</si>
  <si>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</si>
  <si>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</si>
  <si>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</si>
  <si>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</si>
  <si>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</si>
  <si>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</si>
  <si>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</si>
  <si>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</si>
  <si>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</si>
  <si>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</si>
  <si>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</si>
  <si>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</si>
  <si>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</si>
  <si>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</si>
  <si>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</si>
  <si>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</si>
  <si>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</si>
  <si>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</si>
  <si>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</si>
  <si>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</si>
  <si>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</si>
  <si>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</si>
  <si>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</si>
  <si>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</si>
  <si>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</si>
  <si>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</si>
  <si>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</si>
  <si>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</si>
  <si>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</si>
  <si>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</si>
  <si>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</si>
  <si>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</si>
  <si>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</si>
  <si>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</si>
  <si>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</si>
  <si>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</si>
  <si>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</si>
  <si>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</si>
  <si>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</si>
  <si>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</si>
  <si>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</si>
  <si>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</si>
  <si>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</si>
  <si>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</si>
  <si>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</si>
  <si>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</si>
  <si>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</si>
  <si>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</si>
  <si>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</si>
  <si>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</si>
  <si>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</si>
  <si>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</si>
  <si>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</si>
  <si>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</si>
  <si>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</si>
  <si>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</si>
  <si>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</si>
  <si>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</si>
  <si>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</si>
  <si>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</si>
  <si>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</si>
  <si>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</si>
  <si>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</si>
  <si>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</si>
  <si>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</si>
  <si>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</si>
  <si>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</si>
  <si>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</si>
  <si>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</si>
  <si>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</si>
  <si>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</si>
  <si>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</si>
  <si>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</si>
  <si>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</si>
  <si>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</si>
  <si>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</si>
  <si>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</si>
  <si>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</si>
  <si>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</si>
  <si>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</si>
  <si>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</si>
  <si>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</si>
  <si>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</si>
  <si>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</si>
  <si>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</si>
  <si>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</si>
  <si>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</si>
  <si>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</si>
  <si>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</si>
  <si>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</si>
  <si>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</si>
  <si>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</si>
  <si>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</si>
  <si>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</si>
  <si>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</si>
  <si>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</si>
  <si>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</si>
  <si>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</si>
  <si>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</si>
  <si>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</si>
  <si>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</si>
  <si>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</si>
  <si>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</si>
  <si>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</si>
  <si>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</si>
  <si>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</si>
  <si>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</si>
  <si>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</si>
  <si>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</si>
  <si>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</si>
  <si>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</si>
  <si>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</si>
  <si>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</si>
  <si>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</si>
  <si>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</si>
  <si>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</si>
  <si>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</si>
  <si>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</si>
  <si>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</si>
  <si>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</si>
  <si>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</si>
  <si>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</si>
  <si>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</si>
  <si>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</si>
  <si>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</si>
  <si>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</si>
  <si>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</si>
  <si>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</si>
  <si>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</si>
  <si>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</si>
  <si>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</si>
  <si>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</si>
  <si>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</si>
  <si>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</si>
  <si>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</si>
  <si>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</si>
  <si>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</si>
  <si>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</si>
  <si>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</si>
  <si>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</si>
  <si>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</si>
  <si>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</si>
  <si>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</si>
  <si>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</si>
  <si>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</si>
  <si>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</si>
  <si>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</si>
  <si>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</si>
  <si>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</si>
  <si>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</si>
  <si>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</si>
  <si>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</si>
  <si>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</si>
  <si>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</si>
  <si>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</si>
  <si>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</si>
  <si>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</si>
  <si>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</si>
  <si>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</si>
  <si>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</si>
  <si>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</si>
  <si>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</si>
  <si>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</si>
  <si>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</si>
  <si>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</si>
  <si>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</si>
  <si>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</si>
  <si>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</si>
  <si>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</si>
  <si>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</si>
  <si>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</si>
  <si>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</si>
  <si>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</si>
  <si>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</si>
  <si>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</si>
  <si>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</si>
  <si>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</si>
  <si>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</si>
  <si>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</si>
  <si>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</si>
  <si>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</si>
  <si>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</si>
  <si>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</si>
  <si>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</si>
  <si>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</si>
  <si>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</si>
  <si>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</si>
  <si>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</si>
  <si>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</si>
  <si>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</si>
  <si>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</si>
  <si>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</si>
  <si>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</si>
  <si>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</si>
  <si>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</si>
  <si>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</si>
  <si>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</si>
  <si>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</si>
  <si>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</si>
  <si>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</si>
  <si>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</si>
  <si>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</si>
  <si>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</si>
  <si>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</si>
  <si>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</si>
  <si>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</si>
  <si>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</si>
  <si>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</si>
  <si>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</si>
  <si>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</si>
  <si>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</si>
  <si>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</si>
  <si>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</si>
  <si>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</si>
  <si>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</si>
  <si>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</si>
  <si>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</si>
  <si>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</si>
  <si>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</si>
  <si>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</si>
  <si>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</si>
  <si>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</si>
  <si>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</si>
  <si>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</si>
  <si>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</si>
  <si>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</si>
  <si>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</si>
  <si>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</si>
  <si>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</si>
  <si>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</si>
  <si>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</si>
  <si>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</si>
  <si>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</si>
  <si>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</si>
  <si>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</si>
  <si>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</si>
  <si>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</si>
  <si>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</si>
  <si>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</si>
  <si>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</si>
  <si>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</si>
  <si>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</si>
  <si>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</si>
  <si>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</si>
  <si>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</si>
  <si>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</si>
  <si>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</si>
  <si>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</si>
  <si>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</si>
  <si>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</si>
  <si>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</si>
  <si>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</si>
  <si>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</si>
  <si>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</si>
  <si>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</si>
  <si>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</si>
  <si>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</si>
  <si>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</si>
  <si>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</si>
  <si>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</si>
  <si>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</si>
  <si>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</si>
  <si>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</si>
  <si>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</si>
  <si>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</si>
  <si>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</si>
  <si>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</si>
  <si>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</si>
  <si>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</si>
  <si>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</si>
  <si>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</si>
  <si>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</si>
  <si>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</si>
  <si>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</si>
  <si>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</si>
  <si>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</si>
  <si>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</si>
  <si>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</si>
  <si>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</si>
  <si>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</si>
  <si>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</si>
  <si>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</si>
  <si>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</si>
  <si>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</si>
  <si>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</si>
  <si>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</si>
  <si>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</si>
  <si>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</si>
  <si>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</si>
  <si>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</si>
  <si>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</si>
  <si>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</si>
  <si>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</si>
  <si>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</si>
  <si>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</si>
  <si>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</si>
  <si>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</si>
  <si>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</si>
  <si>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</si>
  <si>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</si>
  <si>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</si>
  <si>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</si>
  <si>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</si>
  <si>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</si>
  <si>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</si>
  <si>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</si>
  <si>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</si>
  <si>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</si>
  <si>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</si>
  <si>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</si>
  <si>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</si>
  <si>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</si>
  <si>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</si>
  <si>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</si>
  <si>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</si>
  <si>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</si>
  <si>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</si>
  <si>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</si>
  <si>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</si>
  <si>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</si>
  <si>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</si>
  <si>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</si>
  <si>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</si>
  <si>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</si>
  <si>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</si>
  <si>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</si>
  <si>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</si>
  <si>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</si>
  <si>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</si>
  <si>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</si>
  <si>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</si>
  <si>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</si>
  <si>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</si>
  <si>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</si>
  <si>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</si>
  <si>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</si>
  <si>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</si>
  <si>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</si>
  <si>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</si>
  <si>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</si>
  <si>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</si>
  <si>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</si>
  <si>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</si>
  <si>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</si>
  <si>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</si>
  <si>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</si>
  <si>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</si>
  <si>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</si>
  <si>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</si>
  <si>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</si>
  <si>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</si>
  <si>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</si>
  <si>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</si>
  <si>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</si>
  <si>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</si>
  <si>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</si>
  <si>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</si>
  <si>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</si>
  <si>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</si>
  <si>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</si>
  <si>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</si>
  <si>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</si>
  <si>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</si>
  <si>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</si>
  <si>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</si>
  <si>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</si>
  <si>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</si>
  <si>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</si>
  <si>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</si>
  <si>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</si>
  <si>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</si>
  <si>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</si>
  <si>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</si>
  <si>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</si>
  <si>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</si>
  <si>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</si>
  <si>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</si>
  <si>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</si>
  <si>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</si>
  <si>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</si>
  <si>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</si>
  <si>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</si>
  <si>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</si>
  <si>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</si>
  <si>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</si>
  <si>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</si>
  <si>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</si>
  <si>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</si>
  <si>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</si>
  <si>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</si>
  <si>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</si>
  <si>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</si>
  <si>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</si>
  <si>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</si>
  <si>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</si>
  <si>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</si>
  <si>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</si>
  <si>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</si>
  <si>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</si>
  <si>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</si>
  <si>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</si>
  <si>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</si>
  <si>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</si>
  <si>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</si>
  <si>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</si>
  <si>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</si>
  <si>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</si>
  <si>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</si>
  <si>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</si>
  <si>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</si>
  <si>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</si>
  <si>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</si>
  <si>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</si>
  <si>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</si>
  <si>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</si>
  <si>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</si>
  <si>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</si>
  <si>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</si>
  <si>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</si>
  <si>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</si>
  <si>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</si>
  <si>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</si>
  <si>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</si>
  <si>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</si>
  <si>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</si>
  <si>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</si>
  <si>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</si>
  <si>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</si>
  <si>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</si>
  <si>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</si>
  <si>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</si>
  <si>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</si>
  <si>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</si>
  <si>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</si>
  <si>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</si>
  <si>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</si>
  <si>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</si>
  <si>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</si>
  <si>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</si>
  <si>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</si>
  <si>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</si>
  <si>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</si>
  <si>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</si>
  <si>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</si>
  <si>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</si>
  <si>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</si>
  <si>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</si>
  <si>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</si>
  <si>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</si>
  <si>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</si>
  <si>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</si>
  <si>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</si>
  <si>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</si>
  <si>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</si>
  <si>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</si>
  <si>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</si>
  <si>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</si>
  <si>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</si>
  <si>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</si>
  <si>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</si>
  <si>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</si>
  <si>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</si>
  <si>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</si>
  <si>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</si>
  <si>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</si>
  <si>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</si>
  <si>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</si>
  <si>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</si>
  <si>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</si>
  <si>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</si>
  <si>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</si>
  <si>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</si>
  <si>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</si>
  <si>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</si>
  <si>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</si>
  <si>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</si>
  <si>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</si>
  <si>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</si>
  <si>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</si>
  <si>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</si>
  <si>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</si>
  <si>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</si>
  <si>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</si>
  <si>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</si>
  <si>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</si>
  <si>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</si>
  <si>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</si>
  <si>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</si>
  <si>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</si>
  <si>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</si>
  <si>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</si>
  <si>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</si>
  <si>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</si>
  <si>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</si>
  <si>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</si>
  <si>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</si>
  <si>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</si>
  <si>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</si>
  <si>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</si>
  <si>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</si>
  <si>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</si>
  <si>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</si>
  <si>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</si>
  <si>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</si>
  <si>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</si>
  <si>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</si>
  <si>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</si>
  <si>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</si>
  <si>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</si>
  <si>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</si>
  <si>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</si>
  <si>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</si>
  <si>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</si>
  <si>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</si>
  <si>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</si>
  <si>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</si>
  <si>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</si>
  <si>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</si>
  <si>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</si>
  <si>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</si>
  <si>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</si>
  <si>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</si>
  <si>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</si>
  <si>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</si>
  <si>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</si>
  <si>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</si>
  <si>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</si>
  <si>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</si>
  <si>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</si>
  <si>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</si>
  <si>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</si>
  <si>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</si>
  <si>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</si>
  <si>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</si>
  <si>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</si>
  <si>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</si>
  <si>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</si>
  <si>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</si>
  <si>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</si>
  <si>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</si>
  <si>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</si>
  <si>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</si>
  <si>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</si>
  <si>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</si>
  <si>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</si>
  <si>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</si>
  <si>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</si>
  <si>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</si>
  <si>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</si>
  <si>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</si>
  <si>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</si>
  <si>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</si>
  <si>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</si>
  <si>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</si>
  <si>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</si>
  <si>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</si>
  <si>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</si>
  <si>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</si>
  <si>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</si>
  <si>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</si>
  <si>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</si>
  <si>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</si>
  <si>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</si>
  <si>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</si>
  <si>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</si>
  <si>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</si>
  <si>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</si>
  <si>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</si>
  <si>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</si>
  <si>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</si>
  <si>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</si>
  <si>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</si>
  <si>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</si>
  <si>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</si>
  <si>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</si>
  <si>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</si>
  <si>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</si>
  <si>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</si>
  <si>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</si>
  <si>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</si>
  <si>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</si>
  <si>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</si>
  <si>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</si>
  <si>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</si>
  <si>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</si>
  <si>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</si>
  <si>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</si>
  <si>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</si>
  <si>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</si>
  <si>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</si>
  <si>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</si>
  <si>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</si>
  <si>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</si>
  <si>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</si>
  <si>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</si>
  <si>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</si>
  <si>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</si>
  <si>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</si>
  <si>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</si>
  <si>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</si>
  <si>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</si>
  <si>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</si>
  <si>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</si>
  <si>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</si>
  <si>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</si>
  <si>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</si>
  <si>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</si>
  <si>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</si>
  <si>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</si>
  <si>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</si>
  <si>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</si>
  <si>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</si>
  <si>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</si>
  <si>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</si>
  <si>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</si>
  <si>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</si>
  <si>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</si>
  <si>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</si>
  <si>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</si>
  <si>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</si>
  <si>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</si>
  <si>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</si>
  <si>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</si>
  <si>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</si>
  <si>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</si>
  <si>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</si>
  <si>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</si>
  <si>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</si>
  <si>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</si>
  <si>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</si>
  <si>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</si>
  <si>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</si>
  <si>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</si>
  <si>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</si>
  <si>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</si>
  <si>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</si>
  <si>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</si>
  <si>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</si>
  <si>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</si>
  <si>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</si>
  <si>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</si>
  <si>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</si>
  <si>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</si>
  <si>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</si>
  <si>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</si>
  <si>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</si>
  <si>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</si>
  <si>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</si>
  <si>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</si>
  <si>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</si>
  <si>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</si>
  <si>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</si>
  <si>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</si>
  <si>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</si>
  <si>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</si>
  <si>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</si>
  <si>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</si>
  <si>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</si>
  <si>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</si>
  <si>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</si>
  <si>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</si>
  <si>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</si>
  <si>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</si>
  <si>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</si>
  <si>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</si>
  <si>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</si>
  <si>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</si>
  <si>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</si>
  <si>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</si>
  <si>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</si>
  <si>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</si>
  <si>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</si>
  <si>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</si>
  <si>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</si>
  <si>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</si>
  <si>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</si>
  <si>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</si>
  <si>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</si>
  <si>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</si>
  <si>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</si>
  <si>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</si>
  <si>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</si>
  <si>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</si>
  <si>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</si>
  <si>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</si>
  <si>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</si>
  <si>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</si>
  <si>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</si>
  <si>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</si>
  <si>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</si>
  <si>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</si>
  <si>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</si>
  <si>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</si>
  <si>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</si>
  <si>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</si>
  <si>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</si>
  <si>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</si>
  <si>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</si>
  <si>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</si>
  <si>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</si>
  <si>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</si>
  <si>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</si>
  <si>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</si>
  <si>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</si>
  <si>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</si>
  <si>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</si>
  <si>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</si>
  <si>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</si>
  <si>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</si>
  <si>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</si>
  <si>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</si>
  <si>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</si>
  <si>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</si>
  <si>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</si>
  <si>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</si>
  <si>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</si>
  <si>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</si>
  <si>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</si>
  <si>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</si>
  <si>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</si>
  <si>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</si>
  <si>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</si>
  <si>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</si>
  <si>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</si>
  <si>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</si>
  <si>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</si>
  <si>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</si>
  <si>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</si>
  <si>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</si>
  <si>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</si>
  <si>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</si>
  <si>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</si>
  <si>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</si>
  <si>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</si>
  <si>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</si>
  <si>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</si>
  <si>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</si>
  <si>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</si>
  <si>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</si>
  <si>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</si>
  <si>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</si>
  <si>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</si>
  <si>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</si>
  <si>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</si>
  <si>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</si>
  <si>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</si>
  <si>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</si>
  <si>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</si>
  <si>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</si>
  <si>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</si>
  <si>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</si>
  <si>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</si>
  <si>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</si>
  <si>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</si>
  <si>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</si>
  <si>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</si>
  <si>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</si>
  <si>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</si>
  <si>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</si>
  <si>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</si>
  <si>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</si>
  <si>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</si>
  <si>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</si>
  <si>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</si>
  <si>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</si>
  <si>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</si>
  <si>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</si>
  <si>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</si>
  <si>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</si>
  <si>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</si>
  <si>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</si>
  <si>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</si>
  <si>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</si>
  <si>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</si>
  <si>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</si>
  <si>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</si>
  <si>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</si>
  <si>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</si>
  <si>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</si>
  <si>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</si>
  <si>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</si>
  <si>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</si>
  <si>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</si>
  <si>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</si>
  <si>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</si>
  <si>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</si>
  <si>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</si>
  <si>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</si>
  <si>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</si>
  <si>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</si>
  <si>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</si>
  <si>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</si>
  <si>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</si>
  <si>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</si>
  <si>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</si>
  <si>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</si>
  <si>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</si>
  <si>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</si>
  <si>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</si>
  <si>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</si>
  <si>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</si>
  <si>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</si>
  <si>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</si>
  <si>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</si>
  <si>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</si>
  <si>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</si>
  <si>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</si>
  <si>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</si>
  <si>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</si>
  <si>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</si>
  <si>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</si>
  <si>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</si>
  <si>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</si>
  <si>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</si>
  <si>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</si>
  <si>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</si>
  <si>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</si>
  <si>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</si>
  <si>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</si>
  <si>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</si>
  <si>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</si>
  <si>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</si>
  <si>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</si>
  <si>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</si>
  <si>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</si>
  <si>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</si>
  <si>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</si>
  <si>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</si>
  <si>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</si>
  <si>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</si>
  <si>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</si>
  <si>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</si>
  <si>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</si>
  <si>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</si>
  <si>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</si>
  <si>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</si>
  <si>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</si>
  <si>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</si>
  <si>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</si>
  <si>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</si>
  <si>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</si>
  <si>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</si>
  <si>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</si>
  <si>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</si>
  <si>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</si>
  <si>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</si>
  <si>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</si>
  <si>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</si>
  <si>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</si>
  <si>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</si>
  <si>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</si>
  <si>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</si>
  <si>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</si>
  <si>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</si>
  <si>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</si>
  <si>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</si>
  <si>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</si>
  <si>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</si>
  <si>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</si>
  <si>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</si>
  <si>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</si>
  <si>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</si>
  <si>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</si>
  <si>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</si>
  <si>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</si>
  <si>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</si>
  <si>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</si>
  <si>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</si>
  <si>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</si>
  <si>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</si>
  <si>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</si>
  <si>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</si>
  <si>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</si>
  <si>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</si>
  <si>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</si>
  <si>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</si>
  <si>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</si>
  <si>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</si>
  <si>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</si>
  <si>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</si>
  <si>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</si>
  <si>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</si>
  <si>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</si>
  <si>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</si>
  <si>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</si>
  <si>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</si>
  <si>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</si>
  <si>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</si>
  <si>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</si>
  <si>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</si>
  <si>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</si>
  <si>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</si>
  <si>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</si>
  <si>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</si>
  <si>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</si>
  <si>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</si>
  <si>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</si>
  <si>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</si>
  <si>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</si>
  <si>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</si>
  <si>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</si>
  <si>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</si>
  <si>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</si>
  <si>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</si>
  <si>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</si>
  <si>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</si>
  <si>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</si>
  <si>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</si>
  <si>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</si>
  <si>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</si>
  <si>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</si>
  <si>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</si>
  <si>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</si>
  <si>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</si>
  <si>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</si>
  <si>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</si>
  <si>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</si>
  <si>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</si>
  <si>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</si>
  <si>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</si>
  <si>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</si>
  <si>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</si>
  <si>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</si>
  <si>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</si>
  <si>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</si>
  <si>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</si>
  <si>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</si>
  <si>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</si>
  <si>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</si>
  <si>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</si>
  <si>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</si>
  <si>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</si>
  <si>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</si>
  <si>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</si>
  <si>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</si>
  <si>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</si>
  <si>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</si>
  <si>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</si>
  <si>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</si>
  <si>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</si>
  <si>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</si>
  <si>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</si>
  <si>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</si>
  <si>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</si>
  <si>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</si>
  <si>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</si>
  <si>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</si>
  <si>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</si>
  <si>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</si>
  <si>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</si>
  <si>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</si>
  <si>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</si>
  <si>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</si>
  <si>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</si>
  <si>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</si>
  <si>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</si>
  <si>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</si>
  <si>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</si>
  <si>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</si>
  <si>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</si>
  <si>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</si>
  <si>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</si>
  <si>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</si>
  <si>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</si>
  <si>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</si>
  <si>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</si>
  <si>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</si>
  <si>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</si>
  <si>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</si>
  <si>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</si>
  <si>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</si>
  <si>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</si>
  <si>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</si>
  <si>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</si>
  <si>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</si>
  <si>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</si>
  <si>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</si>
  <si>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</si>
  <si>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</si>
  <si>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</si>
  <si>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</si>
  <si>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</si>
  <si>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</si>
  <si>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</si>
  <si>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</si>
  <si>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</si>
  <si>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</si>
  <si>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</si>
  <si>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</si>
  <si>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</si>
  <si>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</si>
  <si>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</si>
  <si>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</si>
  <si>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</si>
  <si>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</si>
  <si>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</si>
  <si>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</si>
  <si>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</si>
  <si>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</si>
  <si>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</si>
  <si>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</si>
  <si>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</si>
  <si>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</si>
  <si>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</si>
  <si>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</si>
  <si>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</si>
  <si>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</si>
  <si>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</si>
  <si>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</si>
  <si>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</si>
  <si>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</si>
  <si>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</si>
  <si>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</si>
  <si>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</si>
  <si>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</si>
  <si>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</si>
  <si>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</si>
  <si>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</si>
  <si>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</si>
  <si>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</si>
  <si>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</si>
  <si>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</si>
  <si>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</si>
  <si>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</si>
  <si>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</si>
  <si>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</si>
  <si>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</si>
  <si>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</si>
  <si>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</si>
  <si>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</si>
  <si>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</si>
  <si>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</si>
  <si>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</si>
  <si>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</si>
  <si>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</si>
  <si>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</si>
  <si>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</si>
  <si>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</si>
  <si>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</si>
  <si>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</si>
  <si>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</si>
  <si>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</si>
  <si>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</si>
  <si>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</si>
  <si>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</si>
  <si>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</si>
  <si>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</si>
  <si>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</si>
  <si>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</si>
  <si>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</si>
  <si>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</si>
  <si>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</si>
  <si>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</si>
  <si>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</si>
  <si>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</si>
  <si>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</si>
  <si>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</si>
  <si>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</si>
  <si>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</si>
  <si>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</si>
  <si>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</si>
  <si>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</si>
  <si>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</si>
  <si>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</si>
  <si>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</si>
  <si>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</si>
  <si>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</si>
  <si>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</si>
  <si>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</si>
  <si>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</si>
  <si>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</si>
  <si>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</si>
  <si>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</si>
  <si>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</si>
  <si>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</si>
  <si>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</si>
  <si>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</si>
  <si>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</si>
  <si>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</si>
  <si>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</si>
  <si>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</si>
  <si>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</si>
  <si>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</si>
  <si>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</si>
  <si>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</si>
  <si>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</si>
  <si>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</si>
  <si>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</si>
  <si>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</si>
  <si>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</si>
  <si>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</si>
  <si>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</si>
  <si>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</si>
  <si>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</si>
  <si>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</si>
  <si>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</si>
  <si>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</si>
  <si>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</si>
  <si>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</si>
  <si>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</si>
  <si>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</si>
  <si>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</si>
  <si>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</si>
  <si>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</si>
  <si>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</si>
  <si>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</si>
  <si>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</si>
  <si>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</si>
  <si>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</si>
  <si>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</si>
  <si>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</si>
  <si>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</si>
  <si>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</si>
  <si>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</si>
  <si>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</si>
  <si>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</si>
  <si>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</si>
  <si>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</si>
  <si>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</si>
  <si>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</si>
  <si>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</si>
  <si>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</si>
  <si>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</si>
  <si>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</si>
  <si>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</si>
  <si>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</si>
  <si>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</si>
  <si>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</si>
  <si>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</si>
  <si>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</si>
  <si>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</si>
  <si>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</si>
  <si>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</si>
  <si>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</si>
  <si>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</si>
  <si>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</si>
  <si>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</si>
  <si>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</si>
  <si>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</si>
  <si>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</si>
  <si>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</si>
  <si>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</si>
  <si>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</si>
  <si>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</si>
  <si>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</si>
  <si>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</si>
  <si>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</si>
  <si>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</si>
  <si>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</si>
  <si>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</si>
  <si>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</si>
  <si>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</si>
  <si>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</si>
  <si>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</si>
  <si>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</si>
  <si>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</si>
  <si>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</si>
  <si>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</si>
  <si>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</si>
  <si>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</si>
  <si>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</si>
  <si>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</si>
  <si>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</si>
  <si>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</si>
  <si>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</si>
  <si>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</si>
  <si>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</si>
  <si>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</si>
  <si>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</si>
  <si>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</si>
  <si>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</si>
  <si>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</si>
  <si>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</si>
  <si>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</si>
  <si>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</si>
  <si>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</si>
  <si>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</si>
  <si>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</si>
  <si>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</si>
  <si>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</si>
  <si>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</si>
  <si>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</si>
  <si>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</si>
  <si>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</si>
  <si>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</si>
  <si>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</si>
  <si>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</si>
  <si>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</si>
  <si>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</si>
  <si>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</si>
  <si>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</si>
  <si>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</si>
  <si>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</si>
  <si>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</si>
  <si>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</si>
  <si>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</si>
  <si>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</si>
  <si>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</si>
  <si>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</si>
  <si>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</si>
  <si>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</si>
  <si>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</si>
  <si>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</si>
  <si>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</si>
  <si>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</si>
  <si>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</si>
  <si>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</si>
  <si>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</si>
  <si>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</si>
  <si>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</si>
  <si>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</si>
  <si>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</si>
  <si>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</si>
  <si>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</si>
  <si>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</si>
  <si>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</si>
  <si>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</si>
  <si>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</si>
  <si>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</si>
  <si>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</si>
  <si>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</si>
  <si>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</si>
  <si>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</si>
  <si>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</si>
  <si>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</si>
  <si>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</si>
  <si>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</si>
  <si>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</si>
  <si>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</si>
  <si>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</si>
  <si>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</si>
  <si>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</si>
  <si>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</si>
  <si>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</si>
  <si>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</si>
  <si>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</si>
  <si>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</si>
  <si>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</si>
  <si>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</si>
  <si>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</si>
  <si>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</si>
  <si>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</si>
  <si>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</si>
  <si>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</si>
  <si>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</si>
  <si>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</si>
  <si>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</si>
  <si>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</si>
  <si>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</si>
  <si>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</si>
  <si>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</si>
  <si>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</si>
  <si>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</si>
  <si>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</si>
  <si>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</si>
  <si>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</si>
  <si>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</si>
  <si>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</si>
  <si>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</si>
  <si>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</si>
  <si>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</si>
  <si>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</si>
  <si>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</si>
  <si>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</si>
  <si>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</si>
  <si>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</si>
  <si>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</si>
  <si>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</si>
  <si>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</si>
  <si>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</si>
  <si>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</si>
  <si>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</si>
  <si>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</si>
  <si>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</si>
  <si>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</si>
  <si>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</si>
  <si>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</si>
  <si>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</si>
  <si>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</si>
  <si>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</si>
  <si>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</si>
  <si>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</si>
  <si>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</si>
  <si>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</si>
  <si>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</si>
  <si>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</si>
  <si>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</si>
  <si>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</si>
  <si>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</si>
  <si>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</si>
  <si>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</si>
  <si>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</si>
  <si>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</si>
  <si>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</si>
  <si>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</si>
  <si>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</si>
  <si>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</si>
  <si>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</si>
  <si>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</si>
  <si>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</si>
  <si>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</si>
  <si>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</si>
  <si>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</si>
  <si>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</si>
  <si>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</si>
  <si>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</si>
  <si>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</si>
  <si>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</si>
  <si>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</si>
  <si>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</si>
  <si>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</si>
  <si>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</si>
  <si>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</si>
  <si>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</si>
  <si>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</si>
  <si>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</si>
  <si>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</si>
  <si>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</si>
  <si>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</si>
  <si>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</si>
  <si>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</si>
  <si>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</si>
  <si>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</si>
  <si>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</si>
  <si>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</si>
  <si>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</si>
  <si>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</si>
  <si>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</si>
  <si>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</si>
  <si>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</si>
  <si>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</si>
  <si>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</si>
  <si>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</si>
  <si>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</si>
  <si>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</si>
  <si>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</si>
  <si>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</si>
  <si>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</si>
  <si>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</si>
  <si>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</si>
  <si>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</si>
  <si>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</si>
  <si>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</si>
  <si>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</si>
  <si>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</si>
  <si>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</si>
  <si>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</si>
  <si>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</si>
  <si>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</si>
  <si>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</si>
  <si>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</si>
  <si>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</si>
  <si>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</si>
  <si>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</si>
  <si>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</si>
  <si>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</si>
  <si>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</si>
  <si>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</si>
  <si>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</si>
  <si>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</si>
  <si>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</si>
  <si>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</si>
  <si>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</si>
  <si>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</si>
  <si>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</si>
  <si>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</si>
  <si>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</si>
  <si>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</si>
  <si>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</si>
  <si>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</si>
  <si>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</si>
  <si>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</si>
  <si>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</si>
  <si>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</si>
  <si>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</si>
  <si>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</si>
  <si>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</si>
  <si>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</si>
  <si>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</si>
  <si>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</si>
  <si>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</si>
  <si>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</si>
  <si>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</si>
  <si>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</si>
  <si>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</si>
  <si>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</si>
  <si>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</si>
  <si>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</si>
  <si>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</si>
  <si>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</si>
  <si>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</si>
  <si>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</si>
  <si>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</si>
  <si>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</si>
  <si>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</si>
  <si>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</si>
  <si>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</si>
  <si>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</si>
  <si>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</si>
  <si>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</si>
  <si>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</si>
  <si>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</si>
  <si>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</si>
  <si>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</si>
  <si>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</si>
  <si>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</si>
  <si>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</si>
  <si>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</si>
  <si>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</si>
  <si>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</si>
  <si>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</si>
  <si>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</si>
  <si>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</si>
  <si>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</si>
  <si>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</si>
  <si>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</si>
  <si>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</si>
  <si>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</si>
  <si>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</si>
  <si>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</si>
  <si>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</si>
  <si>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</si>
  <si>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</si>
  <si>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</si>
  <si>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</si>
  <si>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</si>
  <si>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</si>
  <si>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</si>
  <si>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</si>
  <si>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</si>
  <si>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</si>
  <si>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</si>
  <si>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</si>
  <si>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</si>
  <si>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</si>
  <si>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</si>
  <si>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</si>
  <si>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</si>
  <si>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</si>
  <si>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</si>
  <si>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</si>
  <si>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</si>
  <si>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</si>
  <si>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</si>
  <si>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</si>
  <si>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</si>
  <si>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</si>
  <si>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</si>
  <si>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</si>
  <si>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</si>
  <si>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</si>
  <si>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</si>
  <si>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</si>
  <si>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</si>
  <si>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</si>
  <si>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</si>
  <si>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</si>
  <si>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</si>
  <si>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</si>
  <si>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</si>
  <si>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</si>
  <si>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</si>
  <si>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</si>
  <si>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</si>
  <si>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</si>
  <si>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</si>
  <si>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</si>
  <si>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</si>
  <si>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</si>
  <si>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</si>
  <si>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</si>
  <si>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</si>
  <si>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</si>
  <si>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</si>
  <si>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</si>
  <si>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</si>
  <si>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</si>
  <si>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</si>
  <si>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</si>
  <si>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</si>
  <si>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</si>
  <si>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</si>
  <si>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</si>
  <si>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</si>
  <si>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</si>
  <si>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</si>
  <si>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</si>
  <si>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</si>
  <si>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</si>
  <si>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</si>
  <si>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</si>
  <si>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</si>
  <si>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</si>
  <si>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</si>
  <si>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</si>
  <si>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</si>
  <si>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</si>
  <si>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</si>
  <si>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</si>
  <si>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 xml:space="preserve">Key Performance Indicators </t>
  </si>
  <si>
    <t>TOTAL VALUES</t>
  </si>
  <si>
    <t>SALES</t>
  </si>
  <si>
    <t>QUANTITY</t>
  </si>
  <si>
    <t>PROFIT</t>
  </si>
  <si>
    <t>CY</t>
  </si>
  <si>
    <t>PY</t>
  </si>
  <si>
    <t>YOY%</t>
  </si>
  <si>
    <t>Totals</t>
  </si>
  <si>
    <t>SALES TREND</t>
  </si>
  <si>
    <t>Sales By State</t>
  </si>
  <si>
    <t>Top Selling Cities</t>
  </si>
  <si>
    <t>Count of Order ID</t>
  </si>
  <si>
    <t>Orders By Duration</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</si>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</sst>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gt;=1000000]&quot;$&quot;0.0,,&quot;M&quot;;[&gt;=1000]&quot;$&quot;0.0,&quot;K&quot;;0"/>
    <numFmt numFmtId="165" formatCode="[&gt;=1000000]0.0,,&quot;M&quot;;[&gt;=1000]0.0,&quot;K&quot;;0"/>
    <numFmt numFmtId="166" formatCode="[&gt;=10000000]&quot;$&quot;0.0,,&quot;M&quot;;[&gt;=1000]&quot;$&quot;0.0,&quot;K&quot;;0"/>
    <numFmt numFmtId="167" formatCode="&quot;$&quot;#,##0.00"/>
    <numFmt numFmtId="168" formatCode="0.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66" fontId="0" fillId="0" borderId="0" xfId="0" applyNumberFormat="1"/>
    <xf numFmtId="167" fontId="0" fillId="0" borderId="0" xfId="0" applyNumberFormat="1"/>
    <xf numFmtId="2" fontId="0" fillId="0" borderId="0" xfId="0" applyNumberFormat="1"/>
    <xf numFmtId="10" fontId="0" fillId="0" borderId="0" xfId="0" applyNumberFormat="1"/>
    <xf numFmtId="9" fontId="0" fillId="0" borderId="0" xfId="0" applyNumberFormat="1"/>
    <xf numFmtId="168" fontId="0" fillId="0" borderId="0" xfId="0" applyNumberFormat="1"/>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760">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fill>
        <patternFill>
          <fgColor theme="0"/>
        </patternFill>
      </fill>
    </dxf>
    <dxf>
      <font>
        <b/>
        <i val="0"/>
        <sz val="11"/>
        <color rgb="FF365B76"/>
      </font>
      <fill>
        <patternFill>
          <fgColor rgb="FFCCDCE8"/>
          <bgColor rgb="FFE1EAF1"/>
        </patternFill>
      </fill>
      <border diagonalUp="0" diagonalDown="0">
        <left/>
        <right/>
        <top/>
        <bottom/>
        <vertical/>
        <horizontal/>
      </border>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4" formatCode="0.00%"/>
    </dxf>
    <dxf>
      <numFmt numFmtId="13" formatCode="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fill>
        <patternFill>
          <fgColor rgb="FFCCDCE8"/>
        </patternFill>
      </fill>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3" formatCode="0%"/>
    </dxf>
    <dxf>
      <numFmt numFmtId="14" formatCode="0.0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3" formatCode="0%"/>
    </dxf>
    <dxf>
      <numFmt numFmtId="14" formatCode="0.0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166" formatCode="[&gt;=10000000]&quot;$&quot;0.0,,&quot;M&quot;;[&gt;=1000]&quot;$&quot;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s>
  <tableStyles count="2" defaultTableStyle="TableStyleMedium2" defaultPivotStyle="PivotStyleLight16">
    <tableStyle name="Slicer Style 1" pivot="0" table="0" count="6" xr9:uid="{0B77DB89-0931-4970-89FE-9EF3118A97DF}">
      <tableStyleElement type="wholeTable" dxfId="384"/>
      <tableStyleElement type="headerRow" dxfId="383"/>
    </tableStyle>
    <tableStyle name="Slicer Style 2" pivot="0" table="0" count="2" xr9:uid="{F84CDAFC-C9B3-4615-A4E2-D9DD1FE939A6}">
      <tableStyleElement type="headerRow" dxfId="725"/>
    </tableStyle>
  </tableStyles>
  <colors>
    <mruColors>
      <color rgb="FFE1EAF1"/>
      <color rgb="FFFFFFFF"/>
      <color rgb="FF365B76"/>
      <color rgb="FFCCDCE8"/>
      <color rgb="FFF0F4F6"/>
      <color rgb="FF385F7C"/>
      <color rgb="FFF8F9FA"/>
    </mruColors>
  </colors>
  <extLst>
    <ext xmlns:x14="http://schemas.microsoft.com/office/spreadsheetml/2009/9/main" uri="{46F421CA-312F-682f-3DD2-61675219B42D}">
      <x14:dxfs count="20">
        <dxf>
          <fill>
            <patternFill patternType="none">
              <fgColor indexed="64"/>
              <bgColor auto="1"/>
            </patternFill>
          </fill>
        </dxf>
        <dxf>
          <fill>
            <patternFill patternType="solid">
              <fgColor indexed="64"/>
              <bgColor rgb="FFE1EAF1"/>
            </patternFill>
          </fill>
        </dxf>
        <dxf>
          <fill>
            <patternFill>
              <fgColor rgb="FFFFFFFF"/>
              <bgColor rgb="FFFFFFFF"/>
            </patternFill>
          </fill>
        </dxf>
        <dxf>
          <fill>
            <patternFill>
              <fgColor theme="0"/>
              <bgColor theme="0"/>
            </patternFill>
          </fill>
        </dxf>
        <dxf>
          <fill>
            <patternFill>
              <fgColor theme="0"/>
              <bgColor rgb="FFE1EAF1"/>
            </patternFill>
          </fill>
        </dxf>
        <dxf>
          <fill>
            <patternFill patternType="solid">
              <fgColor indexed="64"/>
              <bgColor rgb="FFE1EAF1"/>
            </patternFill>
          </fill>
        </dxf>
        <dxf>
          <fill>
            <patternFill>
              <fgColor rgb="FFFFFFFF"/>
              <bgColor rgb="FFFFFFFF"/>
            </patternFill>
          </fill>
        </dxf>
        <dxf>
          <fill>
            <patternFill>
              <fgColor theme="0"/>
              <bgColor theme="0"/>
            </patternFill>
          </fill>
        </dxf>
        <dxf>
          <fill>
            <patternFill>
              <fgColor theme="0"/>
              <bgColor rgb="FFE1EAF1"/>
            </patternFill>
          </fill>
        </dxf>
        <dxf>
          <fill>
            <patternFill patternType="solid">
              <fgColor indexed="64"/>
              <bgColor rgb="FFE1EAF1"/>
            </patternFill>
          </fill>
        </dxf>
        <dxf>
          <fill>
            <patternFill>
              <fgColor rgb="FFFFFFFF"/>
              <bgColor rgb="FFFFFFFF"/>
            </patternFill>
          </fill>
        </dxf>
        <dxf>
          <fill>
            <patternFill>
              <fgColor theme="0"/>
              <bgColor theme="0"/>
            </patternFill>
          </fill>
        </dxf>
        <dxf>
          <fill>
            <patternFill>
              <fgColor theme="0"/>
              <bgColor rgb="FFE1EAF1"/>
            </patternFill>
          </fill>
        </dxf>
        <dxf>
          <fill>
            <patternFill patternType="solid">
              <fgColor indexed="64"/>
              <bgColor rgb="FFE1EAF1"/>
            </patternFill>
          </fill>
        </dxf>
        <dxf>
          <fill>
            <patternFill>
              <fgColor rgb="FFFFFFFF"/>
              <bgColor rgb="FFFFFFFF"/>
            </patternFill>
          </fill>
        </dxf>
        <dxf>
          <fill>
            <patternFill>
              <fgColor theme="0"/>
              <bgColor rgb="FFFFFFFF"/>
            </patternFill>
          </fill>
        </dxf>
        <dxf>
          <fill>
            <patternFill>
              <fgColor theme="0"/>
              <bgColor rgb="FFE1EAF1"/>
            </patternFill>
          </fill>
        </dxf>
        <dxf>
          <fill>
            <patternFill patternType="solid">
              <fgColor indexed="64"/>
              <bgColor rgb="FFE1EAF1"/>
            </patternFill>
          </fill>
        </dxf>
        <dxf>
          <fill>
            <patternFill>
              <fgColor rgb="FFFFFFFF"/>
              <bgColor rgb="FFFFFFFF"/>
            </patternFill>
          </fill>
        </dxf>
        <dxf>
          <fill>
            <patternFill>
              <fgColor theme="0"/>
              <bgColor rgb="FFFFFFFF"/>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 name="Slicer Style 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[Furniture_Sales_Dashboard.xlsx]Calculations!PivotTable3</c:name>
    <c:fmtId val="5"/>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19050" cap="rnd">
            <a:solidFill>
              <a:srgbClr val="385F7C"/>
            </a:solidFill>
            <a:prstDash val="sysDot"/>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19050" cap="rnd">
            <a:solidFill>
              <a:srgbClr val="385F7C"/>
            </a:solidFill>
            <a:prstDash val="sysDot"/>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a:solidFill>
              <a:srgbClr val="385F7C"/>
            </a:solidFill>
            <a:prstDash val="sysDot"/>
            <a:round/>
          </a:ln>
          <a:effectLst/>
        </c:spPr>
        <c:marker>
          <c:symbol val="circle"/>
          <c:size val="5"/>
          <c:spPr>
            <a:solidFill>
              <a:srgbClr val="385F7C"/>
            </a:solidFill>
            <a:ln w="9525">
              <a:solidFill>
                <a:schemeClr val="accent1"/>
              </a:solidFill>
            </a:ln>
            <a:effectLst/>
          </c:spPr>
        </c:marker>
      </c:pivotFmt>
      <c:pivotFmt>
        <c:idx val="5"/>
        <c:spPr>
          <a:ln w="19050" cap="rnd">
            <a:solidFill>
              <a:srgbClr val="385F7C"/>
            </a:solidFill>
            <a:prstDash val="sysDot"/>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19050" cap="rnd">
            <a:solidFill>
              <a:srgbClr val="385F7C"/>
            </a:solidFill>
            <a:prstDash val="sysDot"/>
            <a:round/>
          </a:ln>
          <a:effectLst/>
        </c:spPr>
        <c:marker>
          <c:symbol val="circle"/>
          <c:size val="8"/>
          <c:spPr>
            <a:solidFill>
              <a:srgbClr val="385F7C"/>
            </a:solidFill>
            <a:ln w="9525">
              <a:solidFill>
                <a:schemeClr val="accent1"/>
              </a:solidFill>
            </a:ln>
            <a:effectLst/>
          </c:spPr>
        </c:marker>
      </c:pivotFmt>
    </c:pivotFmts>
    <c:plotArea>
      <c:layout/>
      <c:lineChart>
        <c:grouping val="standard"/>
        <c:varyColors val="0"/>
        <c:ser>
          <c:idx val="0"/>
          <c:order val="0"/>
          <c:tx>
            <c:strRef>
              <c:f>Calculations!$C$17</c:f>
              <c:strCache>
                <c:ptCount val="1"/>
                <c:pt idx="0">
                  <c:v>Total</c:v>
                </c:pt>
              </c:strCache>
            </c:strRef>
          </c:tx>
          <c:spPr>
            <a:ln w="19050" cap="rnd">
              <a:solidFill>
                <a:srgbClr val="385F7C"/>
              </a:solidFill>
              <a:prstDash val="sysDot"/>
              <a:round/>
            </a:ln>
            <a:effectLst/>
          </c:spPr>
          <c:marker>
            <c:symbol val="circle"/>
            <c:size val="8"/>
            <c:spPr>
              <a:solidFill>
                <a:schemeClr val="accent1"/>
              </a:solidFill>
              <a:ln w="9525">
                <a:solidFill>
                  <a:schemeClr val="accent1"/>
                </a:solidFill>
              </a:ln>
              <a:effectLst/>
            </c:spPr>
          </c:marker>
          <c:dPt>
            <c:idx val="8"/>
            <c:marker>
              <c:symbol val="circle"/>
              <c:size val="8"/>
              <c:spPr>
                <a:solidFill>
                  <a:srgbClr val="385F7C"/>
                </a:solidFill>
                <a:ln w="9525">
                  <a:solidFill>
                    <a:schemeClr val="accent1"/>
                  </a:solidFill>
                </a:ln>
                <a:effectLst/>
              </c:spPr>
            </c:marker>
            <c:bubble3D val="0"/>
            <c:spPr>
              <a:ln w="19050" cap="rnd">
                <a:solidFill>
                  <a:srgbClr val="385F7C"/>
                </a:solidFill>
                <a:prstDash val="sysDot"/>
                <a:round/>
              </a:ln>
              <a:effectLst/>
            </c:spPr>
            <c:extLst>
              <c:ext xmlns:c16="http://schemas.microsoft.com/office/drawing/2014/chart" uri="{C3380CC4-5D6E-409C-BE32-E72D297353CC}">
                <c16:uniqueId val="{00000000-7615-4445-B069-8CA7DC3789E2}"/>
              </c:ext>
            </c:extLst>
          </c:dPt>
          <c:cat>
            <c:strRef>
              <c:f>Calculations!$B$18:$B$30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Calculations!$C$18:$C$30</c:f>
              <c:numCache>
                <c:formatCode>[&gt;=10000000]"$"0.0,,"M";[&gt;=1000]"$"0.0,"K";0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1-7615-4445-B069-8CA7DC3789E2}"/>
            </c:ext>
          </c:extLst>
        </c:ser>
        <c:dLbls>
          <c:showLegendKey val="0"/>
          <c:showVal val="0"/>
          <c:showCatName val="0"/>
          <c:showSerName val="0"/>
          <c:showPercent val="0"/>
          <c:showBubbleSize val="0"/>
        </c:dLbls>
        <c:marker val="1"/>
        <c:smooth val="0"/>
        <c:axId val="443652639"/>
        <c:axId val="443653119"/>
      </c:lineChart>
      <c:catAx>
        <c:axId val="44365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653119"/>
        <c:crosses val="autoZero"/>
        <c:auto val="1"/>
        <c:lblAlgn val="ctr"/>
        <c:lblOffset val="100"/>
        <c:noMultiLvlLbl val="0"/>
      </c:catAx>
      <c:valAx>
        <c:axId val="443653119"/>
        <c:scaling>
          <c:orientation val="minMax"/>
        </c:scaling>
        <c:delete val="1"/>
        <c:axPos val="l"/>
        <c:numFmt formatCode="[&gt;=10000000]&quot;$&quot;0.0,,&quot;M&quot;;[&gt;=1000]&quot;$&quot;0.0,&quot;K&quot;;0" sourceLinked="1"/>
        <c:majorTickMark val="out"/>
        <c:minorTickMark val="none"/>
        <c:tickLblPos val="nextTo"/>
        <c:crossAx val="443652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[Furniture_Sales_Dashboard.xlsx]Calculations!PivotTable7</c:name>
    <c:fmtId val="8"/>
  </c:pivotSource>
  <c:chart>
    <c:autoTitleDeleted val="1"/>
    <c:pivotFmts>
      <c:pivotFmt>
        <c:idx val="0"/>
        <c:spPr>
          <a:solidFill>
            <a:schemeClr val="accent1"/>
          </a:solidFill>
          <a:ln w="28575" cap="rnd">
            <a:noFill/>
            <a:round/>
          </a:ln>
          <a:effectLst/>
        </c:spPr>
        <c:marker>
          <c:symbol val="circle"/>
          <c:size val="8"/>
          <c:spPr>
            <a:solidFill>
              <a:srgbClr val="365B76"/>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65B76"/>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9"/>
          <c:spPr>
            <a:solidFill>
              <a:srgbClr val="365B76"/>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circle"/>
          <c:size val="9"/>
          <c:spPr>
            <a:solidFill>
              <a:srgbClr val="365B76"/>
            </a:solidFill>
            <a:ln w="9525">
              <a:solidFill>
                <a:schemeClr val="accent1"/>
              </a:solidFill>
            </a:ln>
            <a:effectLst/>
          </c:spPr>
        </c:marke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fld id="{6DCE93A4-386C-47F6-B84F-2FD348B8DFF6}" type="VALUE">
                  <a:rPr lang="en-US" sz="1050"/>
                  <a:pPr>
                    <a:defRPr sz="105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lineChart>
        <c:grouping val="standard"/>
        <c:varyColors val="0"/>
        <c:ser>
          <c:idx val="0"/>
          <c:order val="0"/>
          <c:tx>
            <c:strRef>
              <c:f>Calculations!$I$27</c:f>
              <c:strCache>
                <c:ptCount val="1"/>
                <c:pt idx="0">
                  <c:v>Total</c:v>
                </c:pt>
              </c:strCache>
            </c:strRef>
          </c:tx>
          <c:spPr>
            <a:ln w="28575" cap="rnd">
              <a:noFill/>
              <a:round/>
            </a:ln>
            <a:effectLst/>
          </c:spPr>
          <c:marker>
            <c:symbol val="circle"/>
            <c:size val="9"/>
            <c:spPr>
              <a:solidFill>
                <a:srgbClr val="365B76"/>
              </a:solidFill>
              <a:ln w="9525">
                <a:solidFill>
                  <a:schemeClr val="accent1"/>
                </a:solidFill>
              </a:ln>
              <a:effectLst/>
            </c:spPr>
          </c:marker>
          <c:dPt>
            <c:idx val="4"/>
            <c:marker>
              <c:symbol val="circle"/>
              <c:size val="9"/>
              <c:spPr>
                <a:solidFill>
                  <a:srgbClr val="365B76"/>
                </a:solidFill>
                <a:ln w="9525">
                  <a:solidFill>
                    <a:schemeClr val="accent1"/>
                  </a:solidFill>
                </a:ln>
                <a:effectLst/>
              </c:spPr>
            </c:marker>
            <c:bubble3D val="0"/>
            <c:spPr>
              <a:ln w="28575" cap="rnd">
                <a:noFill/>
                <a:round/>
              </a:ln>
              <a:effectLst/>
            </c:spPr>
            <c:extLst>
              <c:ext xmlns:c16="http://schemas.microsoft.com/office/drawing/2014/chart" uri="{C3380CC4-5D6E-409C-BE32-E72D297353CC}">
                <c16:uniqueId val="{00000001-ED19-4A85-90CB-76C193B3866F}"/>
              </c:ext>
            </c:extLst>
          </c:dPt>
          <c:dLbls>
            <c:dLbl>
              <c:idx val="4"/>
              <c:tx>
                <c:rich>
                  <a:bodyPr/>
                  <a:lstStyle/>
                  <a:p>
                    <a:fld id="{6DCE93A4-386C-47F6-B84F-2FD348B8DFF6}" type="VALUE">
                      <a:rPr lang="en-US" sz="1050"/>
                      <a:pPr/>
                      <a:t>[VALUE]</a:t>
                    </a:fld>
                    <a:endParaRPr lang="en-US"/>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D19-4A85-90CB-76C193B3866F}"/>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Calculations!$H$28:$H$36</c:f>
              <c:strCache>
                <c:ptCount val="8"/>
                <c:pt idx="0">
                  <c:v>0- days</c:v>
                </c:pt>
                <c:pt idx="1">
                  <c:v>1- days</c:v>
                </c:pt>
                <c:pt idx="2">
                  <c:v>2- days</c:v>
                </c:pt>
                <c:pt idx="3">
                  <c:v>3- days</c:v>
                </c:pt>
                <c:pt idx="4">
                  <c:v>4- days</c:v>
                </c:pt>
                <c:pt idx="5">
                  <c:v>5- days</c:v>
                </c:pt>
                <c:pt idx="6">
                  <c:v>6- days</c:v>
                </c:pt>
                <c:pt idx="7">
                  <c:v>7- days</c:v>
                </c:pt>
              </c:strCache>
            </c:strRef>
          </c:cat>
          <c:val>
            <c:numRef>
              <c:f>Calculations!$I$28:$I$36</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ED19-4A85-90CB-76C193B3866F}"/>
            </c:ext>
          </c:extLst>
        </c:ser>
        <c:dLbls>
          <c:showLegendKey val="0"/>
          <c:showVal val="0"/>
          <c:showCatName val="0"/>
          <c:showSerName val="0"/>
          <c:showPercent val="0"/>
          <c:showBubbleSize val="0"/>
        </c:dLbls>
        <c:dropLines>
          <c:spPr>
            <a:ln w="19050" cap="flat" cmpd="sng" algn="ctr">
              <a:solidFill>
                <a:srgbClr val="365B76"/>
              </a:solidFill>
              <a:prstDash val="sysDot"/>
              <a:round/>
            </a:ln>
            <a:effectLst/>
          </c:spPr>
        </c:dropLines>
        <c:marker val="1"/>
        <c:smooth val="0"/>
        <c:axId val="444945967"/>
        <c:axId val="444948367"/>
      </c:lineChart>
      <c:catAx>
        <c:axId val="44494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948367"/>
        <c:crosses val="autoZero"/>
        <c:auto val="1"/>
        <c:lblAlgn val="ctr"/>
        <c:lblOffset val="100"/>
        <c:noMultiLvlLbl val="0"/>
      </c:catAx>
      <c:valAx>
        <c:axId val="444948367"/>
        <c:scaling>
          <c:orientation val="minMax"/>
        </c:scaling>
        <c:delete val="1"/>
        <c:axPos val="l"/>
        <c:numFmt formatCode="0%" sourceLinked="1"/>
        <c:majorTickMark val="none"/>
        <c:minorTickMark val="none"/>
        <c:tickLblPos val="nextTo"/>
        <c:crossAx val="44494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Calculations!$J$18:$J$22</c:f>
              <c:strCache>
                <c:ptCount val="5"/>
                <c:pt idx="0">
                  <c:v>Los Angeles</c:v>
                </c:pt>
                <c:pt idx="1">
                  <c:v>New York City</c:v>
                </c:pt>
                <c:pt idx="2">
                  <c:v>Philadelphia</c:v>
                </c:pt>
                <c:pt idx="3">
                  <c:v>San Francisco</c:v>
                </c:pt>
                <c:pt idx="4">
                  <c:v>Seattle</c:v>
                </c:pt>
              </c:strCache>
            </c:strRef>
          </c:cat>
          <c:val>
            <c:numRef>
              <c:f>Calculations!$K$18:$K$22</c:f>
              <c:numCache>
                <c:formatCode>[&gt;=10000000]"$"0.0,,"M";[&gt;=1000]"$"0.0,"K";0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85A6-430D-8D29-03119C1A2FF7}"/>
            </c:ext>
          </c:extLst>
        </c:ser>
        <c:ser>
          <c:idx val="1"/>
          <c:order val="1"/>
          <c:spPr>
            <a:solidFill>
              <a:srgbClr val="E1EAF1">
                <a:alpha val="30000"/>
              </a:srgbClr>
            </a:solidFill>
            <a:ln>
              <a:noFill/>
            </a:ln>
            <a:effectLst/>
          </c:spPr>
          <c:invertIfNegative val="0"/>
          <c:dLbls>
            <c:dLbl>
              <c:idx val="0"/>
              <c:tx>
                <c:rich>
                  <a:bodyPr/>
                  <a:lstStyle/>
                  <a:p>
                    <a:fld id="{14D0C38C-ED67-4A4D-AC24-ECF221C9CAE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5A6-430D-8D29-03119C1A2FF7}"/>
                </c:ext>
              </c:extLst>
            </c:dLbl>
            <c:dLbl>
              <c:idx val="1"/>
              <c:tx>
                <c:rich>
                  <a:bodyPr/>
                  <a:lstStyle/>
                  <a:p>
                    <a:fld id="{28F886F1-3577-42C0-AA6A-B6C3EF9F164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5A6-430D-8D29-03119C1A2FF7}"/>
                </c:ext>
              </c:extLst>
            </c:dLbl>
            <c:dLbl>
              <c:idx val="2"/>
              <c:tx>
                <c:rich>
                  <a:bodyPr/>
                  <a:lstStyle/>
                  <a:p>
                    <a:fld id="{9611EE55-6AD5-44E1-B842-AA77053BEEB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5A6-430D-8D29-03119C1A2FF7}"/>
                </c:ext>
              </c:extLst>
            </c:dLbl>
            <c:dLbl>
              <c:idx val="3"/>
              <c:tx>
                <c:rich>
                  <a:bodyPr/>
                  <a:lstStyle/>
                  <a:p>
                    <a:fld id="{1711DEA9-A973-4398-BBA6-EB89E32BD19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5A6-430D-8D29-03119C1A2FF7}"/>
                </c:ext>
              </c:extLst>
            </c:dLbl>
            <c:dLbl>
              <c:idx val="4"/>
              <c:tx>
                <c:rich>
                  <a:bodyPr/>
                  <a:lstStyle/>
                  <a:p>
                    <a:fld id="{9400C21E-557F-488E-9F9E-CBB12D712E2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5A6-430D-8D29-03119C1A2F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Calculations!$J$18:$J$22</c:f>
              <c:strCache>
                <c:ptCount val="5"/>
                <c:pt idx="0">
                  <c:v>Los Angeles</c:v>
                </c:pt>
                <c:pt idx="1">
                  <c:v>New York City</c:v>
                </c:pt>
                <c:pt idx="2">
                  <c:v>Philadelphia</c:v>
                </c:pt>
                <c:pt idx="3">
                  <c:v>San Francisco</c:v>
                </c:pt>
                <c:pt idx="4">
                  <c:v>Seattle</c:v>
                </c:pt>
              </c:strCache>
            </c:strRef>
          </c:cat>
          <c:val>
            <c:numRef>
              <c:f>Calculations!$L$18:$L$22</c:f>
              <c:numCache>
                <c:formatCode>[&gt;=10000000]"$"0.0,,"M";[&gt;=1000]"$"0.0,"K";0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Calculations!$K$18:$K$22</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85A6-430D-8D29-03119C1A2FF7}"/>
            </c:ext>
          </c:extLst>
        </c:ser>
        <c:dLbls>
          <c:showLegendKey val="0"/>
          <c:showVal val="0"/>
          <c:showCatName val="0"/>
          <c:showSerName val="0"/>
          <c:showPercent val="0"/>
          <c:showBubbleSize val="0"/>
        </c:dLbls>
        <c:gapWidth val="150"/>
        <c:overlap val="100"/>
        <c:axId val="1259798463"/>
        <c:axId val="1259797983"/>
      </c:barChart>
      <c:catAx>
        <c:axId val="125979846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259797983"/>
        <c:crosses val="autoZero"/>
        <c:auto val="1"/>
        <c:lblAlgn val="ctr"/>
        <c:lblOffset val="100"/>
        <c:noMultiLvlLbl val="0"/>
      </c:catAx>
      <c:valAx>
        <c:axId val="1259797983"/>
        <c:scaling>
          <c:orientation val="minMax"/>
        </c:scaling>
        <c:delete val="1"/>
        <c:axPos val="b"/>
        <c:numFmt formatCode="[&gt;=10000000]&quot;$&quot;0.0,,&quot;M&quot;;[&gt;=1000]&quot;$&quot;0.0,&quot;K&quot;;0" sourceLinked="1"/>
        <c:majorTickMark val="none"/>
        <c:minorTickMark val="none"/>
        <c:tickLblPos val="nextTo"/>
        <c:crossAx val="125979846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[Furniture_Sales_Dashboard.xlsx]Calculations!PivotTable4</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65B76"/>
          </a:solidFill>
          <a:ln w="19050">
            <a:solidFill>
              <a:schemeClr val="lt1"/>
            </a:solidFill>
          </a:ln>
          <a:effectLst/>
        </c:spPr>
      </c:pivotFmt>
      <c:pivotFmt>
        <c:idx val="2"/>
        <c:spPr>
          <a:solidFill>
            <a:srgbClr val="CCDCE8"/>
          </a:solidFill>
          <a:ln w="19050">
            <a:noFill/>
          </a:ln>
          <a:effectLst/>
        </c:spPr>
      </c:pivotFmt>
      <c:pivotFmt>
        <c:idx val="3"/>
        <c:spPr>
          <a:solidFill>
            <a:schemeClr val="tx1">
              <a:lumMod val="50000"/>
              <a:lumOff val="50000"/>
            </a:schemeClr>
          </a:solidFill>
          <a:ln w="19050">
            <a:solidFill>
              <a:schemeClr val="lt1"/>
            </a:solidFill>
          </a:ln>
          <a:effectLst/>
        </c:spPr>
      </c:pivotFmt>
      <c:pivotFmt>
        <c:idx val="4"/>
        <c:spPr>
          <a:solidFill>
            <a:schemeClr val="tx2">
              <a:lumMod val="25000"/>
              <a:lumOff val="7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25000"/>
              <a:lumOff val="75000"/>
            </a:schemeClr>
          </a:solidFill>
          <a:ln w="19050">
            <a:solidFill>
              <a:schemeClr val="lt1"/>
            </a:solidFill>
          </a:ln>
          <a:effectLst/>
        </c:spPr>
      </c:pivotFmt>
      <c:pivotFmt>
        <c:idx val="7"/>
        <c:spPr>
          <a:solidFill>
            <a:schemeClr val="tx1">
              <a:lumMod val="50000"/>
              <a:lumOff val="50000"/>
            </a:schemeClr>
          </a:solidFill>
          <a:ln w="19050">
            <a:solidFill>
              <a:schemeClr val="lt1"/>
            </a:solidFill>
          </a:ln>
          <a:effectLst/>
        </c:spPr>
      </c:pivotFmt>
      <c:pivotFmt>
        <c:idx val="8"/>
        <c:spPr>
          <a:solidFill>
            <a:srgbClr val="CCDCE8"/>
          </a:solidFill>
          <a:ln w="19050">
            <a:noFill/>
          </a:ln>
          <a:effectLst/>
        </c:spPr>
      </c:pivotFmt>
      <c:pivotFmt>
        <c:idx val="9"/>
        <c:spPr>
          <a:solidFill>
            <a:srgbClr val="365B76"/>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25000"/>
              <a:lumOff val="75000"/>
            </a:schemeClr>
          </a:solidFill>
          <a:ln w="19050">
            <a:solidFill>
              <a:schemeClr val="lt1"/>
            </a:solidFill>
          </a:ln>
          <a:effectLst/>
        </c:spPr>
        <c:dLbl>
          <c:idx val="0"/>
          <c:layout>
            <c:manualLayout>
              <c:x val="-7.9102434866701099E-2"/>
              <c:y val="0.11780929573639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393627221990016"/>
                  <c:h val="0.1695038518880225"/>
                </c:manualLayout>
              </c15:layout>
            </c:ext>
          </c:extLst>
        </c:dLbl>
      </c:pivotFmt>
      <c:pivotFmt>
        <c:idx val="12"/>
        <c:spPr>
          <a:solidFill>
            <a:schemeClr val="tx1">
              <a:lumMod val="50000"/>
              <a:lumOff val="50000"/>
            </a:schemeClr>
          </a:solidFill>
          <a:ln w="19050">
            <a:solidFill>
              <a:schemeClr val="lt1"/>
            </a:solidFill>
          </a:ln>
          <a:effectLst/>
        </c:spPr>
        <c:dLbl>
          <c:idx val="0"/>
          <c:layout>
            <c:manualLayout>
              <c:x val="-0.10077524616606733"/>
              <c:y val="6.486941552214919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399920408838182"/>
                  <c:h val="0.39907658388891826"/>
                </c:manualLayout>
              </c15:layout>
            </c:ext>
          </c:extLst>
        </c:dLbl>
      </c:pivotFmt>
      <c:pivotFmt>
        <c:idx val="13"/>
        <c:spPr>
          <a:solidFill>
            <a:srgbClr val="CCDCE8"/>
          </a:solidFill>
          <a:ln w="19050">
            <a:noFill/>
          </a:ln>
          <a:effectLst/>
        </c:spPr>
        <c:dLbl>
          <c:idx val="0"/>
          <c:layout>
            <c:manualLayout>
              <c:x val="-8.53325648096534E-2"/>
              <c:y val="-6.60802112364770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645572860769066"/>
                  <c:h val="0.17871413903666253"/>
                </c:manualLayout>
              </c15:layout>
            </c:ext>
          </c:extLst>
        </c:dLbl>
      </c:pivotFmt>
      <c:pivotFmt>
        <c:idx val="14"/>
        <c:spPr>
          <a:solidFill>
            <a:srgbClr val="365B76"/>
          </a:solidFill>
          <a:ln w="19050">
            <a:solidFill>
              <a:schemeClr val="lt1"/>
            </a:solidFill>
          </a:ln>
          <a:effectLst/>
        </c:spPr>
        <c:dLbl>
          <c:idx val="0"/>
          <c:layout>
            <c:manualLayout>
              <c:x val="7.9102434866701085E-2"/>
              <c:y val="0.2261931353945504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07927453921112"/>
                  <c:h val="0.18835327983756839"/>
                </c:manualLayout>
              </c15:layout>
            </c:ext>
          </c:extLst>
        </c:dLbl>
      </c:pivotFmt>
    </c:pivotFmts>
    <c:plotArea>
      <c:layout>
        <c:manualLayout>
          <c:layoutTarget val="inner"/>
          <c:xMode val="edge"/>
          <c:yMode val="edge"/>
          <c:x val="0.18035351126911978"/>
          <c:y val="2.3351932529465505E-2"/>
          <c:w val="0.46287432047123017"/>
          <c:h val="0.90941177309756616"/>
        </c:manualLayout>
      </c:layout>
      <c:doughnutChart>
        <c:varyColors val="1"/>
        <c:ser>
          <c:idx val="0"/>
          <c:order val="0"/>
          <c:tx>
            <c:strRef>
              <c:f>Calculations!$I$40</c:f>
              <c:strCache>
                <c:ptCount val="1"/>
                <c:pt idx="0">
                  <c:v>Total</c:v>
                </c:pt>
              </c:strCache>
            </c:strRef>
          </c:tx>
          <c:dPt>
            <c:idx val="0"/>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1-E20C-4843-AE94-5554C69CBACE}"/>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3-E20C-4843-AE94-5554C69CBACE}"/>
              </c:ext>
            </c:extLst>
          </c:dPt>
          <c:dPt>
            <c:idx val="2"/>
            <c:bubble3D val="0"/>
            <c:spPr>
              <a:solidFill>
                <a:srgbClr val="CCDCE8"/>
              </a:solidFill>
              <a:ln w="19050">
                <a:noFill/>
              </a:ln>
              <a:effectLst/>
            </c:spPr>
            <c:extLst>
              <c:ext xmlns:c16="http://schemas.microsoft.com/office/drawing/2014/chart" uri="{C3380CC4-5D6E-409C-BE32-E72D297353CC}">
                <c16:uniqueId val="{00000005-E20C-4843-AE94-5554C69CBACE}"/>
              </c:ext>
            </c:extLst>
          </c:dPt>
          <c:dPt>
            <c:idx val="3"/>
            <c:bubble3D val="0"/>
            <c:spPr>
              <a:solidFill>
                <a:srgbClr val="365B76"/>
              </a:solidFill>
              <a:ln w="19050">
                <a:solidFill>
                  <a:schemeClr val="lt1"/>
                </a:solidFill>
              </a:ln>
              <a:effectLst/>
            </c:spPr>
            <c:extLst>
              <c:ext xmlns:c16="http://schemas.microsoft.com/office/drawing/2014/chart" uri="{C3380CC4-5D6E-409C-BE32-E72D297353CC}">
                <c16:uniqueId val="{00000007-E20C-4843-AE94-5554C69CBACE}"/>
              </c:ext>
            </c:extLst>
          </c:dPt>
          <c:dLbls>
            <c:dLbl>
              <c:idx val="0"/>
              <c:layout>
                <c:manualLayout>
                  <c:x val="-7.9102434866701099E-2"/>
                  <c:y val="0.11780929573639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393627221990016"/>
                      <c:h val="0.1695038518880225"/>
                    </c:manualLayout>
                  </c15:layout>
                </c:ext>
                <c:ext xmlns:c16="http://schemas.microsoft.com/office/drawing/2014/chart" uri="{C3380CC4-5D6E-409C-BE32-E72D297353CC}">
                  <c16:uniqueId val="{00000001-E20C-4843-AE94-5554C69CBACE}"/>
                </c:ext>
              </c:extLst>
            </c:dLbl>
            <c:dLbl>
              <c:idx val="1"/>
              <c:layout>
                <c:manualLayout>
                  <c:x val="-0.10077524616606733"/>
                  <c:y val="6.486941552214919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399920408838182"/>
                      <c:h val="0.39907658388891826"/>
                    </c:manualLayout>
                  </c15:layout>
                </c:ext>
                <c:ext xmlns:c16="http://schemas.microsoft.com/office/drawing/2014/chart" uri="{C3380CC4-5D6E-409C-BE32-E72D297353CC}">
                  <c16:uniqueId val="{00000003-E20C-4843-AE94-5554C69CBACE}"/>
                </c:ext>
              </c:extLst>
            </c:dLbl>
            <c:dLbl>
              <c:idx val="2"/>
              <c:layout>
                <c:manualLayout>
                  <c:x val="-8.53325648096534E-2"/>
                  <c:y val="-6.60802112364770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645572860769066"/>
                      <c:h val="0.17871413903666253"/>
                    </c:manualLayout>
                  </c15:layout>
                </c:ext>
                <c:ext xmlns:c16="http://schemas.microsoft.com/office/drawing/2014/chart" uri="{C3380CC4-5D6E-409C-BE32-E72D297353CC}">
                  <c16:uniqueId val="{00000005-E20C-4843-AE94-5554C69CBACE}"/>
                </c:ext>
              </c:extLst>
            </c:dLbl>
            <c:dLbl>
              <c:idx val="3"/>
              <c:layout>
                <c:manualLayout>
                  <c:x val="7.9102434866701085E-2"/>
                  <c:y val="0.2261931353945504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07927453921112"/>
                      <c:h val="0.18835327983756839"/>
                    </c:manualLayout>
                  </c15:layout>
                </c:ext>
                <c:ext xmlns:c16="http://schemas.microsoft.com/office/drawing/2014/chart" uri="{C3380CC4-5D6E-409C-BE32-E72D297353CC}">
                  <c16:uniqueId val="{00000007-E20C-4843-AE94-5554C69CBA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Calculations!$H$41:$H$45</c:f>
              <c:strCache>
                <c:ptCount val="4"/>
                <c:pt idx="0">
                  <c:v>First Class</c:v>
                </c:pt>
                <c:pt idx="1">
                  <c:v>Same Day</c:v>
                </c:pt>
                <c:pt idx="2">
                  <c:v>Second Class</c:v>
                </c:pt>
                <c:pt idx="3">
                  <c:v>Standard Class</c:v>
                </c:pt>
              </c:strCache>
            </c:strRef>
          </c:cat>
          <c:val>
            <c:numRef>
              <c:f>Calculations!$I$41:$I$45</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E20C-4843-AE94-5554C69CBACE}"/>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84771283373834"/>
          <c:y val="8.461538461538462E-2"/>
          <c:w val="0.77172557046102197"/>
          <c:h val="0.83076923076923082"/>
        </c:manualLayout>
      </c:layout>
      <c:barChart>
        <c:barDir val="bar"/>
        <c:grouping val="stacked"/>
        <c:varyColors val="0"/>
        <c:ser>
          <c:idx val="0"/>
          <c:order val="0"/>
          <c:spPr>
            <a:solidFill>
              <a:srgbClr val="E1EAF1"/>
            </a:solidFill>
            <a:ln>
              <a:noFill/>
            </a:ln>
            <a:effectLst/>
          </c:spPr>
          <c:invertIfNegative val="0"/>
          <c:dLbls>
            <c:delete val="1"/>
          </c:dLbls>
          <c:cat>
            <c:strRef>
              <c:f>Calculations!$J$51:$J$54</c:f>
              <c:strCache>
                <c:ptCount val="4"/>
                <c:pt idx="0">
                  <c:v>Bookcases</c:v>
                </c:pt>
                <c:pt idx="1">
                  <c:v>Chairs</c:v>
                </c:pt>
                <c:pt idx="2">
                  <c:v>Furnishings</c:v>
                </c:pt>
                <c:pt idx="3">
                  <c:v>Tables</c:v>
                </c:pt>
              </c:strCache>
            </c:strRef>
          </c:cat>
          <c:val>
            <c:numRef>
              <c:f>Calculations!$K$51:$K$54</c:f>
              <c:numCache>
                <c:formatCode>[&gt;=10000000]"$"0.0,,"M";[&gt;=1000]"$"0.0,"K";0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2DFB-4F8E-B67C-8678F32C7BBE}"/>
            </c:ext>
          </c:extLst>
        </c:ser>
        <c:ser>
          <c:idx val="1"/>
          <c:order val="1"/>
          <c:spPr>
            <a:solidFill>
              <a:srgbClr val="CCDCE8"/>
            </a:solidFill>
            <a:ln>
              <a:noFill/>
            </a:ln>
            <a:effectLst/>
          </c:spPr>
          <c:invertIfNegative val="0"/>
          <c:dLbls>
            <c:dLbl>
              <c:idx val="0"/>
              <c:tx>
                <c:rich>
                  <a:bodyPr/>
                  <a:lstStyle/>
                  <a:p>
                    <a:fld id="{055051E5-C12D-4F41-B4C2-A807537BDFE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DFB-4F8E-B67C-8678F32C7BBE}"/>
                </c:ext>
              </c:extLst>
            </c:dLbl>
            <c:dLbl>
              <c:idx val="1"/>
              <c:tx>
                <c:rich>
                  <a:bodyPr/>
                  <a:lstStyle/>
                  <a:p>
                    <a:fld id="{CFB7CA16-148A-4AC6-B11A-74126CF8E44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DFB-4F8E-B67C-8678F32C7BBE}"/>
                </c:ext>
              </c:extLst>
            </c:dLbl>
            <c:dLbl>
              <c:idx val="2"/>
              <c:tx>
                <c:rich>
                  <a:bodyPr/>
                  <a:lstStyle/>
                  <a:p>
                    <a:fld id="{47002B28-26E1-4612-B514-ACE1E9448FA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DFB-4F8E-B67C-8678F32C7BBE}"/>
                </c:ext>
              </c:extLst>
            </c:dLbl>
            <c:dLbl>
              <c:idx val="3"/>
              <c:tx>
                <c:rich>
                  <a:bodyPr/>
                  <a:lstStyle/>
                  <a:p>
                    <a:fld id="{DF9A57A1-9E11-4E8F-9C0F-7C54EB93B71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DFB-4F8E-B67C-8678F32C7B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Calculations!$J$51:$J$54</c:f>
              <c:strCache>
                <c:ptCount val="4"/>
                <c:pt idx="0">
                  <c:v>Bookcases</c:v>
                </c:pt>
                <c:pt idx="1">
                  <c:v>Chairs</c:v>
                </c:pt>
                <c:pt idx="2">
                  <c:v>Furnishings</c:v>
                </c:pt>
                <c:pt idx="3">
                  <c:v>Tables</c:v>
                </c:pt>
              </c:strCache>
            </c:strRef>
          </c:cat>
          <c:val>
            <c:numRef>
              <c:f>Calculations!$L$51:$L$54</c:f>
              <c:numCache>
                <c:formatCode>[&gt;=10000000]"$"0.0,,"M";[&gt;=1000]"$"0.0,"K";0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Calculations!$I$51:$I$54</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5-2DFB-4F8E-B67C-8678F32C7BBE}"/>
            </c:ext>
          </c:extLst>
        </c:ser>
        <c:dLbls>
          <c:dLblPos val="inEnd"/>
          <c:showLegendKey val="0"/>
          <c:showVal val="1"/>
          <c:showCatName val="0"/>
          <c:showSerName val="0"/>
          <c:showPercent val="0"/>
          <c:showBubbleSize val="0"/>
        </c:dLbls>
        <c:gapWidth val="150"/>
        <c:overlap val="100"/>
        <c:axId val="1870102431"/>
        <c:axId val="1870102911"/>
      </c:barChart>
      <c:catAx>
        <c:axId val="1870102431"/>
        <c:scaling>
          <c:orientation val="maxMin"/>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70102911"/>
        <c:crosses val="autoZero"/>
        <c:auto val="1"/>
        <c:lblAlgn val="ctr"/>
        <c:lblOffset val="100"/>
        <c:noMultiLvlLbl val="0"/>
      </c:catAx>
      <c:valAx>
        <c:axId val="1870102911"/>
        <c:scaling>
          <c:orientation val="minMax"/>
        </c:scaling>
        <c:delete val="1"/>
        <c:axPos val="t"/>
        <c:numFmt formatCode="[&gt;=10000000]&quot;$&quot;0.0,,&quot;M&quot;;[&gt;=1000]&quot;$&quot;0.0,&quot;K&quot;;0" sourceLinked="1"/>
        <c:majorTickMark val="out"/>
        <c:minorTickMark val="none"/>
        <c:tickLblPos val="nextTo"/>
        <c:crossAx val="18701024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0AE53E06-22EB-443C-8A71-BC2639F7A810}">
          <cx:tx>
            <cx:txData>
              <cx:f>_xlchart.v5.2</cx:f>
              <cx:v>SALES</cx:v>
            </cx:txData>
          </cx:tx>
          <cx:spPr>
            <a:solidFill>
              <a:schemeClr val="bg2">
                <a:lumMod val="90000"/>
              </a:schemeClr>
            </a:solidFill>
          </cx:spPr>
          <cx:dataId val="0"/>
          <cx:layoutPr>
            <cx:geography cultureLanguage="en-US" cultureRegion="IN" attribution="Powered by Bing">
              <cx:geoCache provider="{E9337A44-BEBE-4D9F-B70C-5C5E7DAFC167}">
                <cx:binary>1H1rU9y4Fu1fSeXzNWNLsmydOnOqxu6mgQAhhLzOF1cHOrb8tuT3r7/L0CSNp5Nwari3qpnUJNCt
9pbWfu+tzb9v+3/dppu1etVnaa7/ddv/+Tqq6/Jff/yhb6NNttZHmbxVhS6+1Ue3RfZH8e2bvN38
cafWnczDP4hpsT9uo7WqN/3r//wbnxZuivPidl3LIn/XbNRwvdFNWutfvLb3pVfru0zmC6lrJW9r
68/Xf6Xrr+ts/frVJq9lPdwM5ebP10/e9PrVH/OP+ttjX6WgrG7usJaSI4dzRghxXr9Kizzc/txw
+ZHLTEqJScTD1+NDL9cZFj6Dkns61nd3aqM1dnL/987CJ2Tj5+evX90WTV5PpxXi4P58/SGX9ebu
1ft6XW/061dSF/7DG/xiov3D+/vN/vH0vP/z79kPsP3ZT3YgmZ/V7176GyKXm+7V2UbpzfB4Pv8c
FGYeWVSYwqaWef9FnmLjsCPuuDbYbgsNe3z2AzbPo2k/PLtrZwhdnh0kQqd366h4PKAXAIcdUVeY
DmHb03efgmNZQMcW1HFN+/GpD7D8lpD9iGyXzcA4XRwkGH8pORb5SyowdkQEJcS12IMwzPSYZVlH
UHC24Da/lyXrKSjPIGg/LN8XzoD5678HCcyF1LpolHw8nX8uKNQ9otyxXZPt12KCHDHHoY5FtoI0
E5fnULQfmh8rZ9hcvD1IbBabdN2t1eYFsRFHpuk6nFD7u3Xftf6OfcS4yxm13IfXZ9g8h6L92PxY
OcNmsTxIbPx1Kr8VKpcvqdOcI2IzzoUlHuw/dNYuOpYljrjlEMd6tEGPnPFgaJ5H0358dtfOEPL/
OkiE/lLJOtdrOJAv5jSzI4iFa1JrKz0zF2DSbFRYtg3ld/81k57nULQfnR8rZ9j8dX2Q2LyN5Eu6
ZuYRw6lTJpyHc6dP5cZFsGMKaruPFkc88sSD3PyOmv2YPKya4fH25CDx8Iu0UOu7F8QEXgBExbZN
RvbrMtM+spnjUg6wHgR0q8SeQcp+QH5sYgaKf5jm3y/yfHNby9umfjyif+6dMevIdmzLptTei4sD
WaEu3GoyU17PpOZn0OxsZY7OzUGKzGN25lXx7RU4r8m+vqgrAPExIR4WRYy/6wM4zpFpcSI4gtH7
L7y+Kz7/K1n78dr/KTPgFv5BAncMVSfvXtBtI+6RLWzbIhR2ZRcr2B3mOpQRl363S7tYPYOS/fB8
XzhD5Pgwc2mrTaHCF5UecsQZlBgT2xB05ki79IgxRh1mbh21mQ16BkH7gfm+cAbM6jBd6NM0lXkh
9aOKeQHzgxQnMmgMjsGD+pq50K44spjL4av9CFB3ReY5FO2H5sfKGTanhyk0n9Y6QhGiLvIXRMeB
I21R23GdB3TmSTViHtk2ROsxtwO52kXneTTtx2d37QyhTwcqPfmdXL9ozlMcITUgHJv8UFtP7A0/
guPmmlxsfbuZb3D6e4L2Y/N94QyY08uD9ABOi279yLgvoNLIkekwbjuMfbfyu6gIejTBwS1z+zp/
fPa2PPAban4Cyf2qOR6HKSgXa63Xt1GjN3X9kraGHCFZBivvbN0vaKtdYBxUCEwbtU4Xam5XjT2b
nv3QzJbPMLo4TIzevHQuzYVvzBwinG3OZgaOQBXBNaHMHjPVM4x+T89+cB7XzVB58/4gNdn7oqmj
V/5aFXDU1o9c/M91GqUIP6lgxNo60HCQd0XHNZEJhfeMKtuDozDTac+naz9K8/UztN77B4nWGyiZ
5jZ5wY4B6hzZxKEERZsZQDZcAYgWY/wBoJkr8BxS9kPzY+UMlDdfDhKUm03/ojUCCxU06jKIxt78
mhBHFN01UHvb/hoAt2t7fkvOflS2y2aQ3Hw+SEjOi0bqF3adzSPhAhHOtwprlqoRFhSa5aKfYBuX
zuTlWSTth2Zn6Qye88N0BS7WMt88cu0/tzXMPqIoejJ7x9Lv2houjojFLQYne68q+y05+2HZLptB
cnGY1eiLtRrSdX73cqhM9ZvJtNgzQXE4amkWWm/EFg14Brv66zmU/AyQxz3MMVkcpBa7kLeRDNcv
mZ5B/RnRjEBZ4EES/m70EeoI5G72e2XPoegn2Hzfyxyb0wPFBvUoXdQv6DIzDjUmLDQAbJMz84CG
HVkChQD0rM0kRj6Dlp/B8n3pHJfDzMxMHVzTn7KUj4f0zw3M1OtM0PX0PaU8U2nIOaNJkKBSvS1V
z4KZZxL1M4h2djQH6TCDzosir180r8lQ00Q92hIoyNx/zaJNywRCDAU2PlVDn1ib35PyE1geF84h
uTlIffZRooD20r1oOHBXoJVzr61x3CMOTcfooy2atQs8h6L90PxYOcPm42G6y1Nn/ZdCJY+c+88V
GiNH8L8Im25p7JMXdHFCnZk2nOYH7GYK7TkU7cfmx8oZNpdfDlJuLjdf1VonL+kGoL8GDZrUcR7a
zs3ZHQ7E/4hDp+B/f4/gcyj6GTaPe5ljc5gxzeWmXb9kmwZF5gW1S8SZ+0vPlsXhB9ioBrgP0MCB
27U1v6fnZ7g87GOOyscDlZju1cWml7cv2SvIjpBpxo0AtpWZv9l/fmSZLq5GuX/D5DnU/AyXH2vn
2FwcLDYn66xEY8BLXhpg9Ii7MCbooN1vbqaWQtwpwM21h9dnAc5kNJ5F1s9x2lk+h+rkMKEq1P+b
wg26aikuoX1XcrMODgf9NS50HOdbUZu7Bs+m6ydgzdbP0fIPEq3rCBdPX53ql02xoRWXE5cIe9vJ
KWbpHNSnbQu2aLrFdv8FtbhrkJ5L1X6knq6e4XR9mGmdt0mKO58vek8a8uRSVNG2qs+EAdpNTgsU
4GCZTNPZhknILexi9ByK9uPzY+UMm7dvDlKG3qpN+KK9aihRQ4+hV3Bb4Zxldaz7XjWU4ejMZ/g9
IT8BZLuBORyHeQPnapPnekjb9YtmDXCD3RW4wLaNbcy5uKB73aWuOzV9fM8q7IrLc6naj9DT1TOc
rv46SLF56IRYrJOXTVbD46ZID8Bve8Bh5iagUnpEqIl8Np9l3J5Lz36Enq6eIfT+MOs8N5AkTLrY
vGBJlNoYwoEUgbmNROdJBAzpoGzq+tgJmHbF6Fkk7UdoZ+kMnpvDLCl8qNfRo03+56m3KYmAlkJE
O1uHYJbeuR874KCPgPCZZ/07OvbD8bBqhsSHA01Sb1SGtPvLgcEYOm9tgv9mCQNcYuOccMGRM7j/
mienf0/Jfjg+Pi6cIfLxMBH5tNH1qx/59gcV8gJCgtoAI7hFgD6B+6+ZdUH3IEe6B/mcH92Fu+rr
2WTtB2m2fAbVp8PMu32S+rbItXzZdgIO+bAp3zpjMw8adVG0FuJmm9h/fe1ZJP0Eoh+7mcNzmJHn
p6HAxK7wBXUbajxCQIn9ZNYAagi4imMhnW1u0Xt89sOtgmcQ9BNoHncyB+bLQfjPt78cJbar4Z68
838dnyYQ9uOeFO4Q7k2JosqD3nXcbX/skmJP0ZlNOPs5Wfsxmi1/spP/T+PTfj5a7fvYucW6Xi/v
59XtTFf79av328UQvdnSV7sH9IQvH4/19O7P1xZFG8cOkNOHbFc+yMQJpulIuWfJZq3rP18blo0G
K9MxYZrQjGihJ+T1qw4mcnqJIyCCv43JKy6iJowAef0qn3Kdf74mBKESLprg0hWuACGjBzWqp758
UDTd4kZ+z0QshXlH6DD9PibwqkgH5EO+H8f2+1d5k10VMq/1n69t5APLh7dN22PoHnJtJkAWR2DA
mAuvprxdX0Pv4N3W/8G9r3SM7ZC817osG68cMz14rQU6/THNxHnJQvUukqm6LZ2E3ERRYlwTUQ2r
nBlD6afStf1U9zz3zCDtFga3/FoY5dLu2/KLNk18DjdCEnpGW8irWPVl4hmlTU+LqE+OG/TPLEsr
FufEMPurSOTdQsbJsCrIkFyPMR1PROhoL7KMZpOPxqi8iHXsrdHL6G2fpzL1Il13axGWw9qh0SAX
YYRj86OwNaSnEjUeO6lZndmDUX5tSBSv67AbroxksBbEjYcvgxqVL8owcXw6jPWmVaHlkTJlpyFm
5r0LI/7Oqg0pvSLV5END+zFZ7PDLHggoOGAOAee4HTmVOtBQPNWjdiHIRsZiI9D8/aioOLVpYy9L
0ivuiaI3Eo+SqnY8STJxVTglOc87gq2V3C1sXyZmuxqjeFg6jl2cirFpL8bAji5Jw4o7SybGp7yy
9XU0GP3SlnF80di1FXluVKcf0zRwV2GkyuNG0+Kt66oPdUrtE7vszp2wIzckIisnEndxxauvv960
gLv2dNPovZ0YeIpGYXDYxJc7fFciCxcGZpm/Z0UWfLEm9MOisD7jpm9/ZTimOm1iqk6zuKuXLMoz
4mVGPR5rGo8XfdObX8vEwjEIu+vfhjlLzrqC2u+DAf+q0C63IWVhvQkN0r2NGm6d07Dqr2w3+Biy
nqyElOnHJO9anyepeSLzLl9FhjJWSUv5YoCMLkczA0/T2mzfmCO9y3lz3ilindRNYJ8MrtK1xwK6
kP2QLHu7I0uzFNGxLb+kpYjPGCu6WxkV1Etr2t2WKqCnzpCqE1VbrRdEUeuXbXNcy66/hlAml05r
QJh0Ik8SemdmMlYeDxTXiyQe7TcuCzNfBm7fLKTUlVc4sViZoyI+kY27cPK8v+5zoOTVuYwvsohW
54Obkk9DnZcbN60y5eWd0tyDY1ad9KNjHeeR1ieiL+WbtK7NiyAa+is3t9oLO6mwOUKbNFtW0Rif
DCqKhT+ykFwbsu7f6trCgRIZHsvRHU86e5JNIxnfZW2nP7FIV19FmITnjCnhm2HfIwnwfdDoHoGZ
6Sw4Jyhw4OojpZhsCSwFIrVd3iFhGwRh6xjXUW2O72rR5CvD0unHoe/chXIa4TMx8Y4qxtuOuKOv
a10OPuuG6C4ui/6y5CQ4q2qz+uRUrFykUWquKrf83AuWLKqGZx+yCp+StMpOvbil+SoF9udFEESe
WYfjUtthvxyyglz3pkqY5wzY6tAYwwWLAulDXQ3HLbPJpFCL5EzZZW0t7dogS2k2FT6zb/tLlRTj
u3u2LeNK+FLy4UJVtnVulUXwrUhd87NrZPqTiC39KTfG6hI3HFTsZWWURQtKc/k1N5NVVSgj85te
NJFHm4av2DAmzjJxI/eta1bFgFaOXx0/MZ+I7nT8FHbHMVHwIxhL5UyivSO6XWVpIxxVcE1UyY1F
bTmWN6jKeB+PAjuwYmL6vNLGTTzINvLsvhTlRa/yqF+5poR5oZDBxiNpFZy5SVuuk5arwRNVV4Z+
aangi2IDNmOS1DqtZGMc/+8bYJN5xcwT2OX7SH93A/mYaGVFoXOd8rFe9rHVX1ZlGB5XPEiVp3Po
maDqoC8Ih4rJI9tYcjcv12Zg2m+sjgffIHsUinko1rR3rHPe9clZRMomOK5SN7hJnSoLvCgPU9f7
Ne339viHvb4/fIZ+bcvClF20a01Zil3au0xJNbLOvi4a2869TuvgG7g5cE+UVulHa5TjRdzr/m3q
tPmqzlzsgOQ5P3VL2Z4VmSv9ThB1mtqdOi2cyripeSZWomO19FXV5G9HV8tzh2D/XSZS4tW6099a
mAlAJNlXHXTNqTmObusn1dhfNaxL8pXTOsovY3v0eqKghpom+EQiKz4xXMM907IiywAzBI9TTcPj
Mo36L4rn40p1bXAqh0gtx9zJXb8mpN9YoYa+IhkzWl+XxFqOtBTHtEi+Wpk60RHNK48mZXmasjb4
kjsQdfgE/dW96AXCCO9UYETtkif4YZMnwdnYK3KdEj00iyymrS9IFd2ZpR6PYzMKvoDz2g1Ls0mD
TEcTO8FZI/Pxgpkjjo9l0HylVKY3kCy5MUsyhh6ruPzsZPEtLbLitAqj/jTpiPaVIq1vsJScR32n
F7aT9pexNcKW/JoR4CTOxVCgN9zEBSPo7MkdnLkN0NVZo5O2uo5Sq3b8wYSAefe6Oe36ajUEVeQ7
UYANRGMUHsMVK9ec1OO70YJOWoaZPo2MyllEaZyeVTLVnTdkpkz81ohl5oVhflxXySSulmN+HToz
/QD1X38lHWs3jXSYscCg1MxZ6Mgt5CqHO3bR5rW9zBxzAB+wnKZeStMgPU6toDA9MWbNiRsa/WIY
S+e0Z9mHvissCipRVfINIlei4sY7tCgO3UI3ZnNX2TAr4K9ooYqqOOmtUa8YpPbESeXkck64lp2s
P+k+ObGNpB0WPZHjUtDhk1WW+YIWLvVAT5R5OoZAiJCBWWOimc9d17nFTe9sodo2OSus2DwZRToY
HqdjtRorEhUXpA+Y8MsmiT7CDsiP2ojT1BvLjrpeIbP4k8bAmNFLk4qHJxH8lt7PKLSBp6MyujOE
Y10bbTc5OKovzky3h6nSGV+osU1Cj0ZNvaz7KDOx3QQqL8XccNPTncK/g7qBGAwRGQPf5ZqxRTpa
+U0Y1vo0MBmszmjF9GtEAzn4ocXL5I1R15P7I4Z3IcaJG8sxrMyvWVpAr9ZV5i4GaHbTN/LROg/t
LjkbwAiuF3ZF8cZgQ1T4tkXpZ6sYpQt+asZ3cS6CxrOcuL9W8C1PaiMXoaf1OH4jPHFP3WY0lphj
lXDP5YEVeqYauyVrW+G7msvI5ypwvE4Z4EJZwcv0+lAtamEnhmeXgbmQdEy/OU53XRdVKn0bbmvg
dYmT+2mXZJeOk0VXJHM6H8ZA4GTEML67F6RtLLl1Jx5CotuiHJQMo+3w9O/f/uemyPDnfrT3jx9O
s9d/fId7Lg9D23/5LszqmcJCPX/TRM33zwIxW+qmaPLJN38LbX8SvD7MgP/Ji8+MbDE6Ykfl/C2w
xVD2nSbW+1j4fsVjXEswOMQhLuqy8ONxVxgO/ENci7AVk5CQhhXIogt4aohdt2Etuk8oQ2cDLBga
hqZo+HtYa+MlzO/Bq3SaoUTQlf+4vScYIpDf4yJOoXP5w0xO5GAUsM1wxw/95HBY8KBdM+k67ZBl
jck2kTmW8bc0GwNqLjqETlW9qOuYDB/jFAPsj/VA08zXerDt2z5Iy/zcKuyiIselwWDDk8o1isSD
GJjw/dw0ifoPysyMePAVK/nIPRn0iDX9lrYVa32aNsOIsCBuNHlrOU7pKC80S6P7ECFyUMs0bsLa
XbBBSFJ5Y2Pa7orqUFa218vYFgp83xtucJy3sS6lP+goyA1/B8g9p2M99eBwfRuTK3H/EbMruY2a
3/x0Cs2totajvSl114rUy0InShNPoTs8uRChLfDI3pJ59q3iSg4308wFkEaiRmE/udWF/YdfkzRz
KkESqsYWkl8Y0jSNobNmgEEl91mhVXhnpaadXJRMhsnZyJpKS4RmXHaJlzkSHoWXRKXbeEmMTILj
xWZZJOui10NVeU5jG/FZarbajJZjEI7NYkx7QLGs6zEaP0aKB4iD+QhtfTmOiYW3ZYJpu/LMUDeO
+I2NRkJulwmR0Zl4cOrKxj0U9DKSp0wYREkvjSTNN2ZnDPy9nUujuM7SoBivfn16kKjZg3DVhTGY
WyQIXTzv6YOGNKvEyPvgbqrwWnRZpkHCTI+YkPCeOjF72+nCppE3cDs1ajjZodNeJ9LO42+/pmRK
F+3IHbY8jUSlpoUOJwfFsulIdmIDi4aDKfqY37XaVfzSLoe4rj2VGciPnYWajzb/Xw8ZtQYXqgSt
vsgo2JNS232iYYWGU6QOvU2bShXDohpKo0281h2DofvNsyYmfLo7KC7MSaZgeJQBnRmgROZpUkqb
3PXwUSXbkCF1oug0KBvwXVhU0xGnA28a8ZuY62+cBAcPM+fxh+B3NSA38nSTVKVaiTjRt70pGnf0
Yid12+sAiSCc7q8RtP4OobBwCcTlNgFHISf19FkxsjBJ15LsTqcM7t2JFEH+ISU1dJRfO2EQlm97
MQZmdl5IlXNzabdRMn6MtVOW1MtSKMTAM+MgE+/imGOUoR+1OUnPkzZU7nDSdIzBjf810X8DxnZR
08BsS6CDUZZzhWaJxCU9MfPbfKgVqFCGSOJvrTUY9ueiyHhBF0HWFnXwu8P6OzACqBCOsTJkmmwy
U1uBYZl9qWzj62gbFhl9DNqSjfYdt4yU6VsUQUd6AjFJnPUQpWFfLCqllCj9zOhJeyOzsVO5F7n9
WH8NcyRCj2nOyfDGzgam3cVvTmkWPU5hI6bo34uJmOaxzrG1w65UWaOKr5ErCUQxdod6vNK8V2Cq
cTDDoV0JXWp+acCthDTpnDEYg5wPA5SlSFg43IIBs/gbR3IXnyADlowdMsasiL89KGAWlNAudt+E
/LMOhQhqv82cBJza4vfaAJ1c1RxmOKdWC0SiLJhUtKGjCA8kQ5+674KorPsv4zC5EF7VjwHOgsQx
hZI3R8mr+JiwyoZ8V1En+6uSszjb8K6xpIWcXaDHK4i/sD/nMgdrqrGIQaNVxiKHN5s31udEF2Wc
Lxvep+PHsaZOe9OqirfXOsZPOsTuMTSIF0W8AGYEsRwendFIJoMf09KAoAcuPoN6hRnHCK+GKOe5
Ddc9Jngnt2SAt0juwNlf2W0f1e/qzslgzIaqj6GCtWJxOCzjUODRhuwE3j7SbnqaEQ4lv6QikdWX
ypV2exKwtpIXKcvdYdVZus/fRJUxNGcNMqHgpd4NJs0nW2kNb9xWRzCWZoDkYuJVbkAgbaVb1Zr4
BcvLJDnZbsCO6whbzdFXx+OFaQYGDtQ2c7Cf7sNJiaUI5QxkAXXA8Zd0yiGLEZInsXr8jKqsDLWk
MrDh7IPliq5HVDPaOIOGygGP7ssIynGgBfYUPpwqS5IOJ2e7JSKck66ro+QsT1VjpL4ViemJ1HDg
tQ1lwHEs5eAgi7WAop/YpRA1rBZNihxMEwc8zq4RdBaOcxwjYQh2Ke2YQKbaXAhwTUhUCsxob+ID
cU/HCpzjOqwTl54ZrJfDbZX1Lc6w6NsYz8cvynGt4L2bYupHvBidxk2704DnbSL9cMToRHeBdBHF
awOSRdMmYlHy/qKiQZuHy8JApjfyHNJCCyzVSFtspkB6BpQoWjF8F7q0ou2Z0C3DpxRDwSAKyHW7
+M4Iawe2S5GiBkkDdo8fdk080cJEhJEXPncciODgVgk4hY6YgXHSomUF5MWZdCe/LWjNRF5q5oL/
ZcPwjY9wGMURL2ZiOuOqzXCCTd81OM7RdSaeS+ECspO47hnOJzT5xKKTa93elG6O/1eWizSx58Q1
dANcxxFeBusk5HxQA7LA3hglcMTiiqpJpBlKF8VCYeQjkLA1/Mbcq0uLtjeOTAhOIUIpQw8nbW/q
OLto02mE5LJCCgv0jfDFJq6mUqp6USZitOyT3k3tXi1i80ZEthTtAjU1Z9JMURrF4zE3jWM7QRmI
HtfJEDJzAd5Oo0XYmuV4ZQ9DD/Z3tUs4W4qsS4ccjkJX8Evc3moTVJXMOq2QtgxiKt8WViQD7cFX
nxDOZTuY1jGBLLfGqdRmKgevV1VdaL9PtTa6N0mgHdAYGBrYVMyVhY3RZ1aOzeRBjJrde5FVAcsv
Ed6L3vW5KVmXLqGIoW6WNQ3jofLDsimE8Br47T1qBITX0UlA48YOQ89NoGb57YhcO4smZTtgzyLu
k1FGnor6KArPkyJqLOey7oWemEfGk0px6m6oyuNkCCa+NJteg4cCKqskfFOMxYjXKtI2yrocbQpV
qascp7TIEuCRe71pWE11qTtOoHLjvGqAUm5hPHu0LIasw2eJCnkl6jU4fHCuKcugbo/NuuzwToQw
FV6rVTDpJZSqsv6dqOPJI4xYE0I9laznOL86MqAdWpwiZMEitQZDtZWiQ3EK9KsBFZAhBKe7qR5B
eNQbDR7NrLQH/VCXMEftUDqw8llgl5A8l6WTka3rpgI79txGNgRGWQ3QD4MbGextbw6qDD2oKJud
lFWdY0tuoQrljRmZXCzT6JLhNnORgrrYxiHQ+tPhdEVFC7FKFLSqWIZR3FED1apxVKXnujRcVEGX
B0tmNkH1Pqh6bF4WMP7Dsh06BxQ7cWfglIosciDYcTPCnT5xZTOd4JatM9lNrw2soGDcUfaT48wL
Y1L32nBhtFBiMHHG1FFCdR480dCEfBqhhOQyN7CRlO8iyykvUajJ44UWiaoNzxmtgf/XyLtUvTez
Pr0RqK/E4CFVyeqM52WbHPOibcrbMoONeaPCzGAXASilGOZeyuq/Ejp3PEaGpkjvWJyO6joreIbf
bjdaafd2FEZqep2R1sWbktpdmXsukkh26VeMMt0cd53ttpeqioK+8HhmZiglpTCrSA/XreVXwEhB
yfduNcawwq1ivR/2CTJ0Xjuqbkg9hkIaEV6pjKH+IojVsPc8rQcW+nHFkt7wkLQegsIrBfYfgE+D
sD6tI1iy1HfGtBvHhZDpaKrjgIxd8aaHcDQer5OLDr3n5XErnJAubDho400YIwkIw8dr50wPQ+Oi
dlETyx9wS7oYPI5cnFgYBXFiH7c5iPJDOw1PMECyXlSF2Y1vApGb5srqrIgcB2Vv5bVXO+mIElFA
beOqTIqMfWh0peJiZZbOUFZLUZh9f9PXPa0vDF3nxjUzmB4/1jm42rMV5+rD6LRhXqC4yB1Vrtze
DsfeM1un5AvRj2myCmQd98djwdys8ERSUIJksBp15SKJHrv5HaoVRdsvEl4P1UbENipHfuOUhYPK
n7Zrc1UHqBy7iyYx7ZSvgsxI+KWwHCNJVi0v4dZGm8jNaS0sv3CThhQLy66HkS85rakRXiqCzcRX
W+/bHNKAW9ddmBWF9rpCTga1zGhW2h+6wS5LtiiDTgUt/CkzhI8ytI4NbywwOwiM6ofJ18wNFcOD
UrRvJ7MioEgg3JU7uY8KBhziEDFkSrmf2ebkYUpjCKzgOB7SLkynjZWd+2asQgMuqR1VLUyPHWUx
rEydowdiXA2Og888buxi8v64TqbIwUH+HtQOrM1SsWqqTPLPdq7RWLeySsNJxCpEabpZlE1lQ03a
WsOzdxMDp7RCSyO8YOTOJy9aDF0JXRa7cjIagdEFHWx4pm1ziY4LPtITTE9M4RLlqFtBp2RNZmKj
8EvQqeDbdqYmhZilBDa6ww0juCbdIGocUJk7k+V0UbUCpSqM0CiwapzRKcb3qENWeK0IBGpwCMyK
ALKk7UKBfi3iSU8mzEnxFhJbAhTlQakttRZKTP6qCFpoG1I3in/tuiovjjmJnfw8LOIWZrEuy8mX
yktnclkiUU9nhAHTvLa+NYYeErHoUqttUg/2EHkDzymDHmcrTGXj+KHDh8lFuk/3cJ1NVmprwZhV
4ByTwpwyFlx0E/UWDQwcZBmyWBSrQWYIOtLGwMFCzcQTBY02IrDP40mMFUTIa0pk9JEfyiN8YpGh
4sUWiZWjRO7BIZpYUZrwA67trA/sz6mykHt6gBEG07I+Ivxr6hu3CnrsmMaovKiTRreOpS7zMGm7
6GrsYjMQX9rEsePkJCp5mHWn+AUzvL0ZHcwgiTxrLKfkk1JNK6PT0swnp8KsYwkXvCPDFMi7vAKz
ZMjXWb0vO1M59YIlBF5KSILJm2+LUin7xCxD3bpXYx2RQp7zwDFBzzCySQ4oVSa22iZwMm9SzSYR
qbJqSnjlcYU3BC2bHDUrRWgsK2tiMBo0KNCtKuKk8LPDB+satW0Io9kUHRxVn9ISXiCnavI3az7x
Y5DG6NTxTZxA/C0YnRzf4OfTu+GVqPGqS10H5tKKQBfxo8iZXMOEN+HkzNNyovZBPJLaBi5p0xUA
VWkovuyc9rQN/9u63f9l70y24lbadH0vZ66zJIXawZlImUnSGWwM3maiZRtbob4LtVdfT4D/KpNU
4VM1rslmgdkoFYrm+95OadYfXcsvfFZ1x1wo42ylJsgPTo++ANFEbYf1dTVb6aR2aTkE1njBH6gE
Re3crDzb0Zhgyvb11nMLZjtlGqxA+JXvwqmh5Uv9MOu/Tf2YCViiYmwVm8s6O+LKmS1V1FHi2syz
yrR1E5i3Lh2baS36gQxOSHlJ48lzVqu7rZditumfCEBZl+lssUVXfJuktTAoyUvlM6TmRK0xNEHP
3WZLWFAY/O6Ig60OKQyWNDXpvuq0E3yX0rP0+9UwjOWHmMZuuzWNyTRjAcNEOwIzmw7GMfBaMX72
tlKMRmzMFuNvyFA33b4X6CqsXyzd5Pthrwv5tG2YH8mQpDw1VQHoNrslMDZkCP3k1tQoodtsD4y6
3nE3q6PnPe/8tp4H3T8wnTyXywPtJZveKlv2ZO/Y+u6i5L72F6b+EaWTpFUpAuqol6VXT6UurUqj
CusqWjs0Vd1OTdOgJ0Y9a/zISMSqpyTyg7m+MZ0FXQsDsumO2w0NxUDOlq+XON1y2l57sLwUr+uc
p2eJrJfxo7f42wAztVjlMRhsegoONsOhPhCLmtg6vbJo+DOho3r2qryrdSVq1za7eDy/dI1LkRas
0i6fLDYpCv7RiweQK7vch+mku8CXxqJMNv2hm22Z1zRmla1ZG6lgo+N1piBnotMkmcz+WdY1jzSz
Rv3Rx3rhJNwvckyU2hsL+qVrvwUc4Re3lRm12oXesBSP0ZDxUgxZVkeIEYYNZgACvPgmmkV36OvL
zhEugy50K6vQs/J91OgUDwQzIjE5RLAd2rzl5xRgDZYmmJOwnL8vidJ95iSNUro7CMOuDKNh7Lnf
v1zyFFXTl6Q9dTScpyNn7dcQ5NrWdWAqT313vVmzNy9TowwMjey+f3dvL4UGTWuINGEENXWCrNoy
bbcJdOJ75iR6f2p4keFEUchmzd71/rWe0cA/8WOSjYGpBWEuOOXeslKDiUppLgvxfRHVSCMzygqB
aOwqR7IMZV9ZnIWb17BpjLXjovQap7ILyrhVNn03KIRmNkJaXr33vOzMv7mPuk91i1D77sCZ4Hvd
zHfvf/w3Q6WzgShsUV7RjpNt9vqpLH1SIZ70XV4IbS18Dg4o3RZyuNJCvX+pN3OOiChC71wPJsjm
3R0nT4UyKrNrCqhvoQzEuB6TNchnxC2+XiJeks5/nXKnFIqOCsGBhaAJNgGr1ckVe8jpIAW//9Y6
Uu9RamGx3Y4ZO/un1A71mZWE1PsUEyvf/yxt3+xv2O0q9/z9ez8dZu09cjWXAU3qWmSUvB7muVbL
NIepeASToHVcpQSlCmpft/PvX+l0lFE+mdwtMkyuBjh2Al4XFIYIAnLrcawbv7hWbalb8yynUztO
0tZV4/sXPBF9IrWCBuPtugERoHpXOZlBKg82NpO1f+xreCK570Witzk2xZXnmvRduVgRAZirDGO/
cCUn4/sfwHkzuB6TmBhyTKo6vE+c7ixOilqm9evHTpprWu/hsrZiD+ohw/zspWyZeqlLY1J/9P79
GxQ3XKUhr8pDYCnP55fBqXJXQzxA/yuruEF0SLewlUjFBHXE3ATDLhDKCOYoswrFbu3Prj4sp3Vs
pmYnE5OFj4wMDj3fKX8EPLLmfpkzyjcgun1AMW+r8wxqOdh2TWHo2mqYBl12Gb3t08WgrNLHuddm
1Db+IPQR37Z9y8fyXwD6gdKeXbMobF005YF6rvhsSxfLSY6+FtRmSGfGP0jzHmTSnha0KZeyLoBl
3x/+NxPOd2zH5LUWQYj+7s3UHukspGFu69dGdoKaNW2VboHCTekK4Ddk/f4l9Wr5c8vVWy2mVzia
AC2ArxUHf9KDEGWr6oZg/hqmnsYYxyz0imtUjXZhfDAHk08QOWU40kQtVqKLQqOs9Kd5/2Oc3rkQ
noNWCzk9tw3xfkKq1V5XzzxL+bVogD8vsqpX1b2NYqy/sgf1F4Hs6SQXFGe+ACnydGi4455McqSz
aSbbYXicujbfHtzc19Miz1HH/E2GZp8saf46sj1e3uP5MG8CU9fr8U3nxSzLerLv60GZwS4BvlTp
IQVGpdPN8pnTIYLwrvjiA9gwLxfCZh5o1tw+iFpgXSAYWh7N36OqKqlDLQTxVNhZSocifTaBH7LJ
pYa1FkPDAIHyGhbhFHgaJi4q2JHPk2EJbs4oXM6iNDU0U2RNld6vaQiKpTs3DPbR8lA3ZuoQ1fSe
IvZkvBmDkBbOZJ3yWpC3jKnrpiqsvHG5H6tcn8xJA1WBzWFu6Jzfv5Q4mc/6mbJ5eQguiKlgHz2Z
z3PTgqlaTvI5cJrna40u0CkyQF3qj2z1bEEv3HuJSIdRQJenUdLf3/XTqBECYzYZXNfxNZ5JL9iy
09nVgIPj3Cjy0diuBpaqB4PVVsV8toqRhmlf1AntMaJv3Zb8Jv5gizSJZJS5zdrZAnPj36am0g98
c3OuYjyz4/4LNDFZIKBqZ7hSP8ncomqZI39i4292qs80sPybQmNFMndzOA/OvSQB5RDRalUzEMj7
Qxq8fny+Twa4b6OfxFXDWYjE9vUU7riDKTDb5Ec5Cf+fvK9d+2BDjx5RuLUOGL9Uh9RZwss1yMpk
1zpJfazsonyY0sycojpAfx4OqYhCYw2GyJOqu0/oX4fbchkmGctgso9ZmH+soNp+TK0ztJHXG3KN
4XK8m8lNmkuJMPqaE0ludOtyKnbGkIsvGzzydJH0c+5GLfo3ZwdqWDwYm6FoDspFzvEQ9rcOp1Jx
cEpDXCNEn3aqXbs9nHj5IOHwL8rShiXIWwWc1xQzFJ6yykdUE+7luqQo88atM62daHv/s835/K2V
jeVG2A8kEEY6DGd2XtefZ1+MD5kQEh2UaTj1zgC3+1qM4fBUGm1/5zkEGoBNjcd8GfMDNMHaxpiS
vCVe5jAzotGppouybvZqDicAG5nnX0ZE5qDmyVjs1Nw3n7d8BBJzLEOC9hlObHrmR0et5nd7VcOj
5W/OvRzdMZaLV10W/pDtnWzNSLd5bz2/3qyZENDKbGa8zxROn0LhZEI0wD9+56b1E89ruQ3tpC72
XtmonMdmevfvX+z1gn65GIbzZyMDNdxpRZJsDqVdH9ZPnulXaIQW87NVg69GVVVcT44Y6f/SpvoI
RegXf6nH3sz859tEqwNlwyZ+KpsY3SFsCqevnrq6pnEVZVssh0pYCN/ev8nnv/Qfx/DzXWLl0tHv
z3HWp03kgnDantDKPFlzw5oRNsdF1NDwZLtFlv6n2q6ST9mQGG1klm7Y7sTUZuXZlLnebikVsi/E
et5N7/XhRY1q+Z7zdqBOGkv1UFUUL7aqqzayleV8NKe8/lWNIriqgWc/TvZq46GgT42sxjLbGG/K
jahC5rHhVx7oTQEXZ80hwFofrk95kyqohLE/WKlrfjMXJeKN5/eXWuhEhMeQ6DKAMohxEZzRpyWB
ZfjD4gTr9uSMevBlJuSZaPLyuGzLt9oKy6/CCJfdaKeQHl1veEenXt169/6TcfVkfvVkMBjqrk6/
yFof4ycHilUkFfSB9J/SEeIAOK0voiVw/XA3wJKo3eRUy9Gv1DJGmdFWsD1NdWzAra6n1ptUVPqp
cbNZqXMU2wpw1ifhY5WBp8d9YVxna+1frQK7oKjEZzDQ8qYxeGi4m7pljTe1QLvkzZDEfhv6nygb
p+YwO9mv1cuzD8Jvs7MCpPiYpU17U7mqVLsmGcbvaynHe9O1i49GHXBAeIs1H4St5jESSIA/z2Uo
81h2JjcgFyuMJpVCAfh5l0OEcCbeOa4RXGVydb5YoNpJBOngLn+Z9nrsTseWd4ZSg3p0s76t198f
argRSJjn7idPXea4H4xO5A9tJtZ1V3S1+cGa6SX+ckXrtfCVWYU5RKtu0SMJJHinvjoLnXRfcXT+
zNvcuQA2M6ooGVfjEqAyP0BEKHZ6N+2fWmGWD1m6qKssC82PxhSKw/tTy3s7tSg12T4JpMNrY52K
Afu5cocgJekmXSAY6Nub5LHpNzntump1o860CxCOqknKSLlghbtceu5RIofdgZOEYQzhidOpbzz/
n0yVk4Z+gdBrY5DXhZcNx06I5YM3yvQ8df3UwRcX2nM0rJYtQTjNaox6K2jioNrc9sxgWA55oYxr
zGX4koAyjCtvkOstvjGOs9zN2kM6c3rHDc7Jqwqal4pSVFMalV1ZIymZMVpOkJ4P7kRrSi0y3Cl7
qc9lVYo+6n3kMsxE6KLYA/W7FWFWQ7miqFtgNOGVlFeWaTygfbie23AYsBC0HrrawG6sc8Qpc39m
eqn9RfVN9s9Yz+qXk9kZUM+UJ38Dvt7uP/q1D4jmkK55PJ/TLVnYMKHFMhc/Aw98IArnMP+OymOF
NeSR0VP5T9swJudebXxfp3yuUY9ObfU/mLCBliBz9PH6L7CB12sEpdRQDZtf/kwqD3/O8wPxtlGW
V1npqYO5TeHnrq/Hw+rJZN+GyfJVBv3UMk826/P7M/YEoHtePYH236O2xBD9RrGLQWWemqXIf6a+
6d11njV8skvD2PkAu5eci+OHsezURevU1Xm5COta1T4HmV+q5TbzZYAgGVfpVWaM4hfK+c6Ngi4r
7v7yKd+UDL6H3tVliaOZpqk8GbKpStYq7JzxJ6h3l94DILhDDJK4RuNgTh9sbyrglIbNC3ZB7za/
5Gb6RbQldjufCb8ZHtywTK9Mfy7u7d4ZYUg4BQ593pcMd5r7sdNB97486P/1WXxe25//7//8lwkC
tgXa8ccDfmO0OHn1gXZa/P5//mW1MMkkYoUAmpAMYRGu8i+rhQFQ/n9JVDNN4GS2WkqJf/daOMRF
4Cc3TcSpNL3PBo3fEQJkHFEeuaEPngveSQLBf8dr4ZyYLVw6Nd5ECin5rP3WiMPrJawtrkjcVnmD
Ahg5APSOkSM+sd3Y7bxiPfpNIeoDgLfMsQGJ9jplUREdkMqnIQESjPy0sts4MGW3nMutq+qoGXzk
Tr0d7qs6Cxw8eO16BS7el1+yzemummEzn3KRLiHoYUFtggTfX3eVMU3iLDO85t5XyrfPhy6cpguk
ZP18jVu13ktVLOxkdrlGxQoS1FqhE1vwMFB+xpU5ri2xAW2QxlZebzYisf5xGu1+b9uyPHfQq63x
mgfWT8I9RzdaReocwiCR2Bvn2pWx48nsupya+XwsR/9o9GN/Tject1Gf1cvHqTNopkZ719jhl7le
BN6GUlVxlTb6U61b/mVxhzYWo2h347pcydCC/8w3q7es3VxYCVrBpsTgGWF7dKlooa0iuyn7Id6M
pNiQv6KFzVDJjtYtZ4d74eTbcIvwIfcuIc7cH4zIellA/Cf9581rt3PVO4PhXPo9Mpt93luIsmZv
ac96NMzlHln1fN3kTpk5Ja67FXirPnhbUCHWmR0plTjm2SKbbomHAk+7f7mNS92HW2zBnNvLfpbF
mMspCtMexfO5hbQsnC453vPMU9FisU0W52lg4JXZtbbrfJ2wMHzCkLPcll1oLE9hrbWg2gT9a03g
YMUHmge3su78KrEOnsrY0aLWT/x/2rkcHfrncLqaKeeQM40tA9UXiYzXcszPMyesxR5B6EfLavq9
CQyHGb+Yb3SqJeK1LGdaLkWzW9sixZBoWRdBXjR7+NjtsGVZcYbI7sbK2uWT8kYn2yVGae+ysJf4
1TqVXgSB8p3YEYw2aoogOZq1Oal9KVb3vFqQHG3hNnxryJf4YavOEoewGDw36rsN2UOQoEdIFSBs
VA+hdTEINUeOSMsLpJ25Rfk/PsrcmVSMrse9NRhBN2qcNn1Me8e8THOnOlDLG2eToJzxudx16Yn2
zNqs5WPdKOsMwCjIbxw0sFHVBdTKhW0Wl7aVdlqDMEy7oPDq82k23Q+ZSnI7WlTpXMH2bxd1spnR
lpvUrqP8xmfMDwHircNYph88iXtxNzoeZ4o//EOwR/IoexmicNumsxYMZ190RX2BPLG9z4ftgwtN
9VHP7JvEGsydb4p673XW9Zb7K41Qq+JAtO4hyFq7ZwRa81djreZN4xbpP2mbbZd958xXzVSUx6EE
P1gzLz3L80nrnoYkSrp2eLLnYjijugrvUsdw8XQG9lVQ+A+bbd7UIu9i30i8q2Kb3CtkbcYxz4f5
i9s1M1AJZdHVkgn7a+WuywLjszVpNJem+OTZzri36kH8MvxAVrFiNA7FlqvzUZU/PMygcY92NNgZ
49qFEc52564V8yJj25+aH/R76Wc3d1Izaore/a4q7ZylEuRvQLCXZDZoqYURdRB/57PpNRdglxW6
ijxHuYGkS9RpcFxcD5dkW09BNFJvHpSbWkz0UWWXVijHz0r2dHKMz+dh6T4yrZtPgb1eIYgzYrdI
wqPhY6KKUCL7F0FvZGEUOmXwRIqLvA3LIDtOSVM/+ZkZ7koTLjpqK16DuEerjAfatBBE559U1Qfn
q9AaMmb3nWU01IbWvNrHcBRJPKvtPjBza7fSXfqR73fZh7yc2NlHUzw2ZTpHlRyN3TJbTr5bIA2+
usEc7oTVbp+aJcxix+/nL4Uc6ClFjhMXcGKIJn/5AV8+7Sc0dr/SYjbiwu22fVPK4WzB9f+PXW8V
/WgW3kzojG7X2m0OVpmqW7vvWy26Mu/Q7WxFjOiu6A7I0VLEGJ35DTV6v3OWsfmUO0aj4nWWIka7
YkSOpdJfy5aax3qq/a+0mZux25hae4zAZSzVOoFKp3Le1Q07f4DfNfKDybu2uy0F7zbEwUkt+z7t
wvYymF150YR9e9tZdEKqMydGNpTrz2zt1R2dRZfHnZ3I3YBoriP6ZqjiZOm8yLIm+3zrkSHGjt39
rKpM7K2lCSMI5+Z6oeGLwb37q61u5o+lb+xH1FfX3WS7WeSvmUzOhWcU19K0OkS2Xf5YDpP9OR/K
FvFBsN6ZszUskeHJ8JMTLuo4BWo5b5Yko7FKnBniPzNvqLyLL1XYdF/SoO5v67FMHtoiyS7HpVsi
CTF7bxHfsJdmk58BRq77BAImMr16kDuHu23iRdmmOq/LbWqj1B/vwSfMNcqcAUgRS1rsuU6z70xp
3nYDUsy9HyTNRT0bjooBo/HG5GtVoFOxbBS7jmAc1fyPs/huhBPJO1uXCtA175LtAjuI98Pm7xvI
3+rsNlUgpl5uhl/WzR2OprNx0Ae1qdVpGLoOXlZ4Vz5vEvuc+AQBRQZqyyJKkyBzdsG8XI1d0x+G
FsDmBYj73+L4pTh+FSb2Z1YWY/9eaXySSfaS2PVcIOv/73d57HkYkeHXYBXpIuljQWH+w4nMC6eI
vOU1E79L4D+cyNAbpKnBR9sAwH+kawkbuya6A5+Xh8F3/XdsyFTmfwBALzZk3DOWsDFDcsKcdGql
BZtgzYX7E1OJJoDt1tHU7IsIzXXHtvjmGL07HOpuHVZnB5rgyiU2msTEDtZr0WhjL4V/gemB5rgI
jbo7zmFVDtelW7XGyjGyuO13t0Dui3PI88pcxCkgkfXTX5p1/ETUhl9+CwLc9j+A4BBupV6muRSg
14GP4rRuX91Iy1RzjXzO7Ys2ama3qq6opwnBISeiQoVgVwLPiDFMDf/PH4/09gUO+zOC7IRBhC8j
xyR0PcyGPL43shLfqrIRqin4CRWMRPGoKqd0jmR7DL1/3AaSDGYEhW2Z/SrNJLOTv6BUFi3Sq2eE
8xjzqc1bx4ROFTp16RIyRlSB6WVPuVVofZNqYAZkFIZ4xXOkx3OKPriXKoWrNxxja+tbtIFasGA5
mzeLC+XJeiiiBrwIH0XoBh3/9v4YvQYSHQogIZDB8OY0rb95YzxdZGbYshfGk2f0k2nv0s1P/e5Q
Bo4S5rOfznssXAj0v3BjJ89GX9eB1ARAAAwBTtRj9weA2Y5r4zeGCJ7wWJTER+GmKSnwnMSuKYjy
bMxu6gQZIIYO2ZBf/IIZEIbwn9v46ZP/fDRcHgATSAhiFVcxa+j15VN3yggGk+LJ8InUEbFLRYT8
aEQHeE5IhV9+yAww/WtRdOt4hzjKpI7mTTYlg/L+A3j7SZCLeLyygXc565fYn1BC0NDIXVezf3K8
mSV3WC1vs4qD28/j4OyzIHG8x35kCLpowKLlPTbmOlEgTFljtvNfnsprforZADhFgIIb6FdMIuI5
eSoKcDFfIWN/JOFWu/1Z07VAQnsjqcjHOCOcbGGKvH//1slOxjWhF1klLFRwOnHKiaUhKYFhq4zv
vCfIr4wjyie9IKqlkUMTj3PubE6cER5ot9ECjM9AuJkpx7uq9RAL1wZOMFxQsupxXiE+tz9VU1YP
39//mK+RMe1vFaTJmbzXEQ6P1XKCRIxzEiB/3pbvS696JoGJfYHnYy4zbgtMW2Iy7lpQZ71o1Nzo
L1mbjn95Pm8GC1hGQ/6oPUATHba21/M26OxBrYPXfK9LV+vVc3YveG58ZIiEL0Xisu8P6dgX335L
iPq26rUHyMi1cKCT7LZ653+m1utsK6dLZynapvrLtmKdTmstSERL4JEuzhMmhfD1B13EXLdhvQlS
nci6qvbY+9pyvO02lbV1PHer1oDBkj3bGNeuQiYQFNtq3KHVTc7hnss8jattM9dL7EI1spk6ND10
SaOL3eYTyVLpVsW2QJ8KRUdqhlVfmITs8FeLLNFy6vef/wn9wU6FyAfTOmgY0ghykU52DGZm3U31
1D4Sh+jmbtyaqP069AOjDrBAQPjs3F1fdk/QAv4NGS3bSWslmkdaZiW87jDOGEb/toac010ckQjF
CNI3zc2wdk+mRYGOt0pk0z62Pauo24uhCJxr25IC3fhAw9hFL26LSi7r6kej7GdCnNjwZ+9T2m2J
cewr8JyH3hiRgwaZpwuE5cWXUoyufjzNILSN7MU+0/Y5nr6t9Aqt8ipLfWhljD4PqKlDLR9BbI0c
PqgW6An6iHzlC9CaVji37iCGg+djgbDjYkkzCozu+fIhIU7acdEsWj3WUDzwyTOj1rWBat2K0InB
q2Fbwqm3pjtHNJu66oFh+qjE3mJXsZHCOh4RVczp1zqoE+dhMictfvXhizDzYTOhRHl/bpzumow+
PAZqX9IbPPeN2lEka51aYVs+blZF0Ei0wMwBD81N3pTnYuxmNor3r3i6G8H7kWRjcW7zFrrwzRWH
3sSKTRzUV7GNejLOKCDY/uwBN0N38KbO9R4xnG5Mwtke1ZBeQ6MhBvjLKtfl7KtjlCQOGB7OChfC
+S3Njwt57IzQqx4qeAuFIZPsOONn00ntrJTFUFt7YpqIZ0U4pPU4rXSbFKOysqcmQp49A44pO+0u
CQz17hbSKIIVp7vlTZ9UYJhZ3LnbgoprQRVMIouTQGc72L30YkfnM31qJkl1cZ5o9o2VjyNJ3KDB
xU9OkFuPdeDs/YE/3dcIEYJ1tPVd0xNAsZ8c14WHFWCme7yfRrq7cO/22NEu7WnT89ahyHKO0poX
pu1ShForlqrnyhbJsZ7SYsxnO7lLFghIbFFdtiFWBIyCTN3n3YaO+9CVU6udEe5asOqSGXJRRNYK
1fjQ+5YW479/S89xbv/BJWsZX4AYlVAGZPH/iXYSLrIixqC27wMlBWtLtan+AMoQ2sb9so55gat2
FSUYZFni7JV6S+lbgI5vhrQo463F1T8CSCcZpgxzPN/ZjIu2i17c0JDy2q0qhb7FNa08gCnD78Wh
hXITA5hIraVif7m1kypT6+csQXoGS8Uks+mUAkQDYPnl2Kz3IoW5KjAM6ySGDZtk80OZQWEDjZMP
tj34iMLZ3Cqj0Q4sJEDaVLtVHvjMIRTGON9TpWoV/+zngtknJkxPv4jdCZliOK612HMY2TaPGVwY
2xq6Pb0LAnaafEePZTEUVepguYI+0JpDF9yYJSFDW1viX8ZHb4X6/a///5ojHq8WJnN+Iae0QvNN
qWvNm+OtHnGMRGUQy3h4KW9tkkGmIqazlOlvzOG/LK7tk+NIX9KBRbRNjiVeCHeqxtZOQMdrF//z
MFrMELUqxYTi7Gd8nLx1GhdSw8BfEHkA2Ax4OaGE+lax6TFKc48u59b3hiDJD4lyyKNRLMjpU8+7
zjgBKoOFr5aag+r3YwNlrhlK8j20QJpVpB9HCtbK0BM5aPElXPNw+mQSqcgncYuCswmHqu5T3x9t
pNev90RuXh8CbBKWhZnhTUdFOUiIqbmsJFqvXplEaiwEgujZTPIPnr05/Ur4be+Bkr5ySJvlKBbE
eG/M0R3RHekPMyNOeE6Awnf/lUPamYiM2XZ/d0WbvRXuaqgUK84XNf7FFb0YwMr54ZUf2lyscR7P
3jFC95Kp2J4vzxbobmhz75X9efYaO3sYnTJNEOWpU+MzGWZz8a7lOcVEI839i815BdssjPu3/mZO
DH98Amvz/t3Z3JJCJIeP/yMz86jm2YyLch7IH/1v2JgXSwS9c72JZmJKQ7kNrfwI8arIOKprpyWz
cgyTDGVC7S5Fl+5znGCw/bObpFl2SJxqHt1PSW2L7tzLHZkGB+aKJ4DPp83U0W5DQNBLlBqOhwZW
Jv2Wr+cz7j2Znc1ZxWkTFwSxssEifhtJLjJGzx3OsczPBog6TmHwhbGl6gojtYpg8W6wofh8US8/
JKccYi0i/c3hclszON33bexCe7rIPeIO7KO1GDBtUJhuMfpnS51bFZ5yZ9LnoumSQzNdpYKgYvFt
SVbe8RHnrgzd9Abn8tz6t3li5HN58Ath2O15Ma5hMN14uSCRI+pCotq7g98rVxYPBEUlxnbpOFj8
0r2B18+qrtm1O+leki3U++WVlXWZVd7m+QxTtp9zNgISVDJCn8mMF7b+SOtEnADZ2inJ7t3O1Mkz
wa5WiJfrf+zUrrlelZdheD+mQdfFPa03I2sH+Fm9KbY8qf8In5+SJeq6UNf05FNz93ErsSN7B/Ta
esREqQq+NINUxl1d+XrLh2hLAz8OZ9UwAbaaeuNMhX3F77UvtyqVuzF8Xa6FJZwlg04cK6VFk1lb
mX48Fm4i2/1CUIUe59rBbo34eTR6HoVRE9Hs/Ow6Gpru0GcZlVY8BxZpN3EWSBcfJzzf2I0PKq+J
o2W8DLk1Z3LcHGu5DnJff2Qozb7d7jxmFlcQ/FP3HZ+xnmBojPWTh9fmZ2VY6aGZJnw5KIoUBmk+
w4SJnXv8fT99L0T3HcANIUtMbHPj3RWuk4QiduYQAAiWVfJSg/3v2ZNsQ8if9HND31yC+Z8v3cis
QdL0UuOG7qYzDXHek6IhzKw37n4PtfHy6/8a5JffAymwcULabcUHID5FTt+LzCN69yyrxcpNd/a2
cJHUFkiv72jAU+gP9+VBNdukmGp03mOfniOgXBM3sgo5rd5NWI0NozTZVcmv2KgU+FTAHMkER4fs
msedVoh0WaN+apJf/jKCiO11Os/ve5KErZPT0mJun60jYRBa+G6+PNqX6eElRcn4eA62MXLRfJSs
fbx4q2Sepi9ad+lIjx+uME6+vCde2BkVilYp9PC+TKRtXEc+JTep/wos6cB1MAUIZtegpP7oLwNq
bPPGN00pGsff442oi/x84yVKsPfps8JpP2fawH0V5mRU3pH2yPPNJt/uvlteWjN9BpeKlZvvJ4rd
mwEsW/9Be9JfnCkN+FLWpl4OaOj0MNWjB9F1D+1LfOYBMpK/i5nHSsWxGFbfUjign+dKlg+h8s9+
D3mYTz03A6mq08JIuGi4eN5mOFvPJqvbPPOeyi0Pph2BUnisYjxJCRd3c9nQMqmSXJnzEsAAyIbH
JMdzv0n1ch5JIOFnBQ7dPDjgNbaX9UKEA4aCo3Ias6riEnKzIlFnwOB7jp4Kl0SEym/gC0WjW36o
upH/kmcDbufCggEVdWD55YepUAmgwNznXJ3E8GZ68OpkoQtI1k3P/TlkK88Pi+iImYqCXuJv/ldq
1mLUSTicI8Ppt+WrCU/LfpOWTYMB+DecnKtS9jgoJar49geJbwRwHttcMhxn4nnNdA1ZLzz2ZC6S
7YH8mWZW952Y5ewd1cutL2E6MESi5dUU3FGBl8sl49K02OXQdujhsxZkLj1ieoSjffyCnwY41BgB
ayTD0ohUhuHBiHomOL/f8VYPvkP/63mPZFIUdUjKULZ61bUgoJ3f8FZL97CTS97C3W+QhZimsic8
o+76xD5Pkw5jXIQzWkNvCW05qGHnOgUQZWIVtL5VRe9Ux6oEmHAvyRDW60lhmAaET4tAsVUKL1k5
84aVnQbBgfD04OHT11ABKT0FWHxe4iV0L/u15C6/zpRniXExJ0PfZx9CkWuQshk57q79AnuX+oht
uVqT/ZLkxioP+IvdcoC35W0tToTTPvAenZT8+y76Vyib8W/sncly3ciWZX+lrOYIc/TAoCbAbchL
8rITGaImMFJSoHXA0Tvw9bUgKjMlRWbIYp6TF/YkUrgN3HH8nL3XdmDdH7xabo8N6Sbb7dZZncnN
9/5JFkNDJ9rORY57bl5dmfj35TrOxiO6joGuwqra0PvEfsv9ZcwKSv6xQJO93UYKl2t74Hi5damq
nHqVyjqUzaw+eeGSteaboyuvOnteq5bk4FhNPxh/zblZ6GTPE82uYM5V9L+NOKhMv3umIzmXwwfB
FDlN48Rd7Ew/zD61TfslnPKptV7QXNGaOHblOMkQlcval88Qjiyn+Q/41IA8BtE5RolwNEfuclmE
Vjzxh4Y/Rf7MZErvvr+T9+9yM+vw8WCw2XAeybftpqqmbf8LQTfxH6r/bfGi9tx+ov7WvUdisv0Z
LgWDn1jSZfvBhAAUfoKT+zbbwHGjWMqptofkvA6LqfYFC3VblaHc/ub7LQszh50IX9z2V+8t+G07
NdIYeExn+5FpdSK4GzOSTZpoFjUNe2cBEmhdbvJvfik11q0d2DMn4j8OZdlw2a6C+5v5MV8wfcvt
lUNN5Ve/X8jtQh5pLbeK8fh+YiN/Y/VLZKBqdO7L9w2rfG80toG5NaONqt2akD1eBpjeMpUtyOus
9UbjccxdZNnRMDPFm065lW5lXOZoruFP1fay8L7wgkAS8xyBSzFui1xZ25hxV896uyf9ZLXKPHIR
Tkg4a0XFajy8fyD0gbdNrwxQq7O996ZRXGWWXfnBbxpfvxzov4UKudzB+H2Rqv6trZwNzBDoV1uP
WdN4vGo/BSry2M0N22xrONsKgrqyGZqnvN1e+29Odz+f7bbLI2pEgYeh67/TnY+6MWYEhI/ft8Zi
c3zT4mCgUv3GavlLA53VhHlacC1aVvyvt7XefhiQzQGA6IRS8j/uEQGWr4lblTjOrR8ys2JH9rLt
Sx1hQnOTOHAf3fj75vjPb/vnNh++Ne4fMKi8ecbh3OfWz68lmeDmo9pKH0Omat6n3IXy2x76PvDt
PRLN33/Of78g2GcaB5syleZi+EuzvQRxalZSJA+trnlQpKgKh0t/ARpCW/Pbyv7nN/iLZH17h/Ru
BegyFPEm46hfLqgrlFP1UHkP33eMOcOLuFGNUSC5B+30wXQoVLJ29+NsL8VOjvW2n9sdW4PRr1g+
ftOVM3++03lFHKVgFDAaBVdBi+6XRuMCrXL2F7t9qN4XFWy4bY3rsUzY1/NgyvkKMmdcWJmhzcOB
0sLIthdSKLsd13jCaJQcXHA1rog0W8sSs9W3/DjrIzHP+WJznozn93mWet9m//lj/fVr5ItzBMZH
JiamiUf6l0+V5247WNqYzllfbjvT+q0QUr1bj/eLEYzO9b+/ngvcAHkyqjHvm23khzXja6oRC6LS
+ftjT6dZW0SiYWdtIqz36b9qrYG7BTRDzBQLA3sySPhfxi72nNCJnvLi/P5Yokjevg2/BBq9r/t2
e2D88xvc/sH/atXSn8V9w426iVKYFPP/f16I87JqQlrc8gJAZVe6sS+lb3/yOhbMv9vqtkvx1eEs
QlnISR8n9s+XktBdFzi76cV7KTK5oN64j6xW8p9/flffpRg/vDF6hVwKEgz4MbYQ/Mc/X00I5jJA
2Ptjh4oy6/cWKW98lKNwrLH5qyfDJYCD0Kf0VsNIJiunRZw96WDKK57WSHDSuCkVZLtry6H3IO7A
NaZpc7FQG7jNOdF5aeIKSyxGTi99C7cq3XeF5dTtXlbjag2xaASUsM3WQKsNSJTZ2N5d+D7PKz0O
I/ZtUkuz1TeozacQycw4eTn+L1Eg1bjgoOHnclcZheKr+F6g+Aa/lkXle1lBhR7wsPC+bWPvR41y
FmzdM7AWtm6OhlsZME/4+I2Lxgo4J9TWyA9QYnmjf7b7aivmjPcdUDEcZbULFRDNE5X9IM0VeS+G
z3znKR/GKCag95ZHy2MTRud7IfOtgmKyNvP5rm2wPcT9dqKzBMew9AjNCxouKUtOFdNJMK3IU6TL
suc8RT+fSJcnm7I3tM/eMoSOuiw8YWzNgH7q6LMu7+ewEAeT3e5QaKOZfqAD4zNliAqwUk0SG2OT
zkJGrY16yLoLES/68z5tcRa0H9wlnNbmA/OGbaJFDYgN4UymAEjVD7mi25zuECEhJzhkXWuaRSxN
is6/Fo6efXByPT1bn0xXL0Nwpm2WqHu4S0Vp7Yu6NwQnYTYOPcTdkDFL39dgvPCyzNpC/QiYk87E
FFOaYWyFyrck83UZEvG1Royj55zTdIioNSYiUJAWg+NtfvOELJdsl4Cmxscl/Vp2H2s6L8YIHsDb
Rm7f96KWeXjqXQeSfRsPc1Z51kgV/a3OovG91YlLPWwPnfdbo/pWDdZ+VXJkA9GejyqaMAlLk50s
bXxehgV6g0gTDHYf2MSb4FHVQDIPMndTN8rSdH50l9yF9ZnPyRGMh32RC3u9lJ2eLuhkNA9+51mx
Dkn183HBCUiaU/ch4aa+cFIX7TurL3srOlV9TEUOxis0MdQFlT0cOezSUrJq+KlKfGpKliMoJY+8
qlztfNT7fLvC6A4FwK590eTj7VpUg9jz7B72wSII8Cl7T37O1PhomY666hwjvZJTP+zdHjAn2pf0
YmrGcJeFc3Dvq6xlrq/yL3nfJsSqAVhdnLreuUnYnoLVkoclqZkC18oFZVkGSx07RQ3MkH/yMuA8
9kZKznhE94BlEv/6sQTitUZLWLiHrBDNoyIrE34YLZoeZ16TPs16DV4rA/J2aI/ywxxY+V5YgzhB
48gIbTQMKG606Q7d0Ndfe5Kd7mke5uiVBjv8YjLq4TxjKvNhsoosP6ilNvYIboeHfnJoOLAV7HAi
QJTru6WMXDkHceKHSRZ8zCcrXC5RIIyfe8spzH0DOI5jTi4zAjRtN/gaDK4vd0ZidCcJTc3dOeZQ
3OvJLjeWY3Pl9oPZxkmQNa+i6NW19lHx95653aEJZkTOINN80t2ob/BvTZegPI1TXtqZtSNHrcJK
PWNQJImLQMcBXeHLrNr5awsnjlhAc33t+6KxUBQo5IPr2nPnZpWqIhRTHbDKdS71CRhfS2iPqfLz
YvpsxByp4gkMh33CN1ipU6fb7kCwmXXlVlJHdHqf3Xn5DNo2OePSH6OpH4cdrUWRRynCW3/nLo29
d/yhPqvM6V4WpanJBOPttI/GEg1EGft56qoIj5zzymS6iWyrqo8NjQISK+RwDyW1vMeXOZRxOQzp
U5st7UeCQ8mAbAGex4nZqSIqeH1MXIkdKll4OltjRwfzXWj1GdTldSpeC6nWiCGPfK6bHLqImsz7
ECLqJa6CIB47kZycvHZe+8DT15vFZooUDVcuihsoGY2WE+mYYn8wmjyqzDJ87QyKmh04PeoVt+hb
vONeeWCj98DJ5at/MZhNdodOB23HnHVPFsjcI8QN81ioyXsFd/Q0c05+wuK0BsdW4dgrWpl+XfhA
jhkEoHFPGbg8Dl3oJsSxtExsy3SIBDDGSy8s1bGlDjVRTffhU1gP4Zutlf2h6JLmbVqn9evIDb6b
/Ma6cRAWHAVPil2r2+GR+pLEpbmero2uLz+toqmPNrFcKLNoJ5+zRTg8yzQ7kijygH6QW3oXPoOZ
WPV1cSzdsXtC22Xz+ifrhAfIPhSe3ZN2mbR3YZ11F+ZShY9SdutV2hftXgOl3I7BMj/XjhhO3ejM
d3WP6aiD+vbZLic2B6tdprOzSBYPPa1b0x7GK93582U+a7KimjGoj8kG6+R4jMKStkd4uYJYvyaI
sbtfrSB7CmidvLRrMHzggZ+C4O78m9U0BjRMXn6owsS9ZsJNyNhAmN0uwKJuc7939WFNjeaupAV/
B/tQtWTAVuLQYah8UcPopByu1/W6C53xCqESInBDNh9Sew0le7bUe2AMwYXJzC+e1OrcBlOKl2vs
jC9GYqFBu15cZ83JhJSaWnfnj7S0g+vStSd/2BOKW2KBr0KVXM+GSu/oslRngHr1czV0r/wOGVtA
1p57SQVTjH5x1mGxpXcqMz+FjbI+jUYyzjEcOHGD1Gd8yq1pao+ZVRG3EYJ9vnKSpgsOoZB1eJJZ
oHbMcR3QU8y7dwFJbDhV1yGcImknYMkN5v1XC1wFPmtPzEN3jW+OQY+pO3O+rPGD3traMe79OsxV
TFwEVOQsVN1DkeaTxFHVLNmVzMsm3xnwUxAhJolpHP2JqLCHBaPAmB230kPswlY3VUPInGrwaJ1K
zuQd2H+fyiV25ZhMN3RLih4HnImL31+bJYYA610j10twwIHdLK8GDuLDM4kDawBy2+ggm4CqEWmN
rGijk/on19KiLj6s9pJYU7ToltiUk8VmJy4Dh4nAsYUA3+2yqXfHRxIDS/yKVlqFmLiNJAWDYOCA
eMwBMHiRlTnVfbOYxnqcOWhupOfWEtcY2HQdWx19/Bu/YjuF5d9C6aKzdSpIS4k9oKWnwYA8X9wC
ufXC1ebjr4WWO/o0stxUWhje5O0wOEUwEChQeMQtEmvQsB6CtW/x5ZI4uHfMscquiT0qvEjWtHk3
bEILI1MuDH78EeBsDV8AmxqDwpsyp026K3SuLzAnmsEODlvm0xLD2ndZph35y2p08VmR8Lh88AZr
OBtuqP1YFomDicgpbVpx9OyegRt3X6aQ0sTu1GIdmyYBApRChhutmBIuM5qY2TxSNBA+mfewGE7j
U5iNwZLDG2awwQ80wsh1/plNqA28faYqFblpa+pwX0qIfNleWbpx3RvTmLzxCTK1TC6KNnBe02n6
tBJc+JRm6lMakuoAMHSWjzPaDmDhCVZ5Hh74qEYP9kzgr1cVrs5zZ+fjASYqoX2tWlXkI9NUsFRc
+djVFcF7nYdNGkMH++s0yM9DmhAR3RDq16Y6uWHCGJDbovu53a08bJy7kMDJRx8BUUfABr0e7gdu
GHLs8vmL2ajyXrV1H+x7WD7XfVM3j2PbD+l+JBVs886TqxAZUoeXoIrbnVW31aFsE/exLoW5D4es
ITzANW6sUjtXlmJo2aQ9w+uQY9HOspLptR798bhqy6oi4fMQ3olwantCs73mjH5wRrrYzUkU9jPZ
g2D9CzyoPc6aEIoLGlIEkeNlD1iYvFqa3I9r0uVfEvDd7bFgvrbrWJQz0S9ld+Ypz8M/JxKZ/DLq
C15C8sBTJz8QjeXFY60IQcxT8xOdN31AtBMeGxHKg6/84s4oRBdP0ss+ilo+VQVKsJSD28G3kuKl
ma2hwcbVNC+2SLrTaNmJBjCkiyDOaY6eEkVmbJkKOty5nmIOu/ZtwbHkNM1m/rnMbP9TmaTEtpj2
fA0rGz67aptLm5bxM813q9z2NA3BphDtjUfWAXUrm+N2EzqfnXI7DC+13J7a2urfmolU1H3lYeiM
aCY33mVNNlcT912uQYFXa0Oz0J8Lkzg39pENvFq4N5XqrbcMxyuw2IrXEBWEPwVxyb9LPg4h51G2
KGye3mj5pE+Aze6otcr0JFUz/Kk4tWVxqWxbfOLBO3fQooJ5ujCG0gPYVBgX5CtZT5tu4GASDglt
hcjyW9fVxds4BYrHAyfPQzMmqKGaxLWvGd11V2oBux91KSXNte5H9VZag87jnjbjFOVTpT8Pw8Ja
YVFyThsVXcwv0CX5SyZy0548FvtEkzpFMkXGAMW8705fIepNyUH62XBFKmTHWZZyZNhVSWu4e6OV
aH7BMrjPQ19VL76adFz2do9V0GjFeZx985HpWhCiCqKGi7xhzqrjTFF1Yver571us6yglAspPbu1
N5qznc0mqOlkU+KRQeqqfaeIU4lQpHATxQ55x4VTgkKePEYpmL+KkiINKDLH2ClOlja3qKltPKof
657E11t4GoSvcqpI8Axy8zarijtzTKvlaAhoVs6th0kxiEqzze3XCtmoUceTEegiOTAwK7W4KbPG
a8ivNliZCkRWJvuRpNJZuMsuY361scNRczvLrp6WRJbQwRLLFmCCOYCpO1hiKBMjjcw7HA/dqNr8
Y5qWTpPuZpYKYxTcOHbdRZNuGzgXKbVafTliiZR/9W2vJ3cPKTiX9d5tmbU94nxm9nJUCKWGetct
jiGKu2JUJd8DdsU+HwuUzMwAJmTuvP2vkvBRwefYF/WyC1Wm4b0xZcoe35u1htoGDkMVbq1Ry0y0
ugphfnASRi+wzUFYhytQICcR2juiq15Zb63Zh/nLqPCRwucKaHQZnGyTYvZ4RLAdD89jRkMhuB4o
KPVZFKFYnHhM+7EtoWvCeyH33HKLpnizoaZNcudWw7jUV/bI21ujvEFl0WMA7G2ZPNqDq3LyBBCq
5vZJjGO7NOiQ8oEah7ND2h6UCgr2Y2NodiXBCzcWYi5KdxWyY5KwSBEVOMd88OWyKLqweEbbPEZS
NVazs09r7eTVXs0obohw7eomuF4p/YI9rm6PJAJg0aEiL8ppQ2fvL6vtHJn7yWfiB4nCRV1DSnqD
+SwCoaHXPWoT+UXUJVUW6nccuPvG68NsN3XoVHS0Wi3Dx9UbCX1CZX8K83S6g60wXdAHzq8bkdhx
aXnjTWEui9wrW5JaMYUMgnGMPRahnv3LlhLOj+xaLU6k6y13uRsEKkYdKPAsSKjLL2oVoGKSbguv
9HiOjrvBXpeHPjdmTYFgVHsqUE6ISaFc9wjOfZBEowX6zVgTvajITMn3fgjKvHR3c17XnzvBAHsL
z+VoUK9EMEWiK8xsIwV0/cWYueX0hUzfreNCRW3V8VoSh4VPa0qMgxzNAHGO1YZ1TGZt0+ydRfQX
JgicF3g+jklUWmKlTUxDMXc5ofpLf5aBJ8Yd6Ipx+Ij0AURg1CkiSGI0HS28vdG00BXR3DqnnLxl
5LTU4TeagZuOZpvoc7/0qpOR9g1S9hEOlSJxREmkG9YygmSt3ZCRlDFkR3wLfDG+To3I1kF70aoK
8+1Iw+xtRbDAvZGE96MhGt7nqg6eqfTdwpe9c8IkCPew6uavBuIlmoeFSq8NtuH+E4fLObv3C9lt
VZdt5RdUMN6pg/abv7FFAsOygQg9NLOd3CCTTL+kncknH8yrRq6WYEYtVxJfIpWL+Ylsj/Fu7qqM
t4CNjemwLxt2U4Jx0S674YNJ+9DfhQXGY5OmRb6b0cb8OdsOPkK37J2L2ikwFM+d+9gmaXMYrFp8
9LrejEIfHWLWVSsK/X5dIixHy9nEDJbvrLGfMHVVNQL5MJ/C6TL1OtRpfb0iB00TUr4wa1ebNILT
cEz8xAIz0YV+HQkbYyF4dBtYNZVPQhdmgM4AlyvtW4qCeulv7FGN16llTsFOuKkiuguBx4dZ+wOq
46HmXaIG8D85XRakkaQAv22NreLtgY8QJGUsSx55+NiRo5Rtnu14oBcor2iX3K2SDkAE2EJ5+3JC
YLezhcz3K7QxOhQucjpkI1LtJlv9NfdZvbeSXuNWd5cXn91iutJD3ald1U7BQ+92w8jlXLflQJDT
BZIYrUm0tq4C8lJ9ZEKQeKLOTMIr8KIWVLK8PGlD9Xdo9YoYDZj1iitmrJkzkAgQ525fdLEP32zZ
jfNSkDHVBUOyH7M8qNh/O7u6KkxrcSFFze6zQQyePtO5KsH3O41cokpJ8yUPUTxEEiHGmVCPXmxY
4YVDQWjhamjJqJd7aRbZB3hm3Rzz3KSqoz7fZXbXBtvn5t3O9kwb2raa5BxU0v4I5oTwZmh6L3Yv
m4/d0DRRltf0HomHQSiVTtzyVfeSYp9Pqa00GQNUHjfdiL2np+/yqU5H47LD4V/turz0b4dxaE6D
C7uAEzkwrY7uiJGI4JmOce5zG6Tem7JWe68d0T9M3WJdksk3WHFB5sNWrQmJdKamxeP3fXDR2+Tr
7UgXonCSeaiPQDqn6gG3bE6W9trvOm51J25td9xTvphX9dJkaANn82OWLPojIYSATfpRYJ10y70M
quQvZMVi57jO8BRQ7h+BqppvDQr0j2TCL25kaD44JP8f8dwEN5oh/1FNA6suGF8RKA93ahRLAo22
ESbrYL0LU4NM78505JHnATTaMejtHUziK7poxvXcWt2fWNfNXaA5qLQNCfORzszmmTwn57HIbEfG
Dl39S6Vqk1EYSsvStj8vI93/bl8q+kHdGw+oUk47ZuDJ4n/kRNtI9dA5PUSQ26HIWnb5HrY+2qSu
xf+MSEAvhWyZNTBwbG6dBSkNIYIWXg2LdHTohtmlgENfrJcIuZfhKcn17H52a1JCLoomkIMTJ04n
BmMXTK4DoYyFjZqFmRb6iAKIhyd2CO/MlbIxEAvpM6XXCX0JvYYuZuRZ2j04Tj0Hn7y6HthUWlVW
umIf2xiwO+o8dAqwRL00RdDioLFCjkwZj6pqwQvNokHG7oDamTLVfBWtsfj9joEmQr09WJulhOO4
EhaMWkil4ESsmHtwSw1Oi3QV7f1kBwNHmNzWXtc9b1kGE5l6qxtw7sMylOviXAAgBDtKzBkM6b1Q
9ti3byNoEHOJ+FcU+epz41CSRStInHbLY+RUTMS5sWzvxPFSEVbHLNWT3/45GulqueRiBiV/hxbe
9zTB7D0H5qtiAbHrxVoAC5wOvxnP/Y38h4Eamhs1JlNpkoB/GePWgjNHoVX4WRS4SL5PvS0PIjK6
LlumqD3nYKplLKTTWSA5CJVFqUISFk/hwa61/1R8G3T98+v6ebrMTHLLOsCuCraK4SGzop9nhrm7
YE1Kc/9L2aht0CLfhR+yDCtuRKNhXPabQeXPM/ntit7GwtpUDgzm8YP+fEWahsEg8Et8le9XBCK6
CTBst+4Yzfd+5oyI4CahDSwfecGw8v2r+F+aw29QZ6YQ2Cz+0/XyN9IZkfJvr5Lp/X+BHN5/5TvJ
IXD+ILwaA5CHDMFkDXMLv5McjCD4w0H2QUgDEY0m/8tt9B3lYLuAznyApAG5FB7DOu4HRslD9v/+
ry3+sDD2h0xhPJoS7Pv/hubw61iff2XTn5iY6LYJ+K93cmEqy+ltx7gIIRMX5CQs68UYOv2HHz6T
u/dx+o88hJ8XDHnhXAYQMKdSbl5c778smNVk1EQz37hAsGKSfyUpYUYR3MoZF+5vlsq2J/ww0N+u
hRsVkz8WXMQDG1nuR/kS3wUq3clOLhazCW+F10037CwMf1bAx8qTv+WTkrj6t0v6G2fBFfi8CN0Q
2zb2g/pDl73bIlRMLsDdJLTZ22a4ZiCV0u6nxe5SbMzhM+nUtnUQI2UkR0Sc90ePHlJ9hMo8xu40
OXMEZYwHcgEdjaxRINZL2Im3GuEFres+PFLrhsd57fIjWEmLGE5dnyhy5H1VEvpTGd3wZA5efcKi
SoRkwpgCTk1+dtICxK6d1hlBvZQgedpjBBp6eW+hAyUoD0dSVjrds6/SG2hx+X72qzoeGR5crJZd
3jiQlgOwQfZ4b/Wj/Gu11+aWqKLiyRJ5EdUiqQ5uCy/MzOUUj009X4gmwVm7ksAVTAIFDFa8vZnR
zaoGu7/yzaE5c4RBGks58Cqq1LiovK092RnzRUsCeRoBJ088HkdW87kPQHd465a02awZXLx2pobu
Aucgeqt7yUsjnEuYy51Puoy/zKiFX0LXcpf+OqtVcfBrn7PanHCfxyIDXkBBL+u3sfPVS4HL4s8i
LK2HkCdeFs+iD78UAbahCHmxz9jSWhq49wDhDh1IdSaLTMrfyqwK3JhJW3UrKlpZMeqA5trHmnS1
0LF4hoGMKTTJOxqe2+CxIAA2cmi53SL0fch0LuAfFctDhop235NY9oJFjvhMLYYDlCXgXpoEyi+d
lNkxq7PPS1eoXWoH7lUaBszjzZWQv33Ph5PVSXXTVnL9E9SBcW9jrb8WK3LYqNdmSbd2EsauJOFS
REaD7tPL3csE4xxPzppotQUqrCjS8QtB9sNbaS5FtV/TFaqgMeThiY+gx9XjfW6HKp5p8Z3rCtY1
/JUvwtYzlbcDf2rQZHGkT2FPPdkmqjoaKqCCoUdMIT3XiO8dEWMz8iJfDVeF0Tl0kYYUWZgIilcU
aGT2Gv4nMtvsHS2qhUmb1z4kc2Vdw2G7c/U8m8SQ+g63NqtHUyfDx3CQVpjTVy19cnI7Y7jBVLm+
DSBiYr5Z900xl73lYIHsbB2GhxYLEOz24AGJcb4f3fWjMXaA91ZAh9ay9mfDX9f9HHrzY12HY5zC
9Dss0rmvZ/mnbycNwHt605MTDcwLls81ZCUrSqaRMsuD11hUxLAqq4hWGgu7MpUlknULXhWcvtZb
r4O5WvQlxHu4I3HG2EZEiUFh9Vz2M7YEBE5jP6d8EE27GxcSUT44mAfSoYoQRgfT/MFfyCELTfhR
DKQ3GhpwxBxAVCu8KByCuj7OE1qgj9pwsGmhWbTo3AYzMLq8guJ/6Ik9ax1MIQOa/XJe04epdDdD
l8ongHctA62oQfoy36V0fgM7Ul7bZ1dhYkwMi5Hruy+WYh6Irq1ODLKSOqAYzwWicPdA59P1v/jQ
+wm7GXAcncoFCEX3SJQFzWRUG335YriqfAwnSdyl2DDRjfTdi4mU4mc/WYxNJW0lS0TwnH1ChNWQ
ubpOAP1cQt+O7mDT1bWS9trU2r2wpAHfF48fp065huYHMk3TIurb7Y/9xEseQYrNnz2rpiNaA58/
MAOyL5sKBU00Ah1HRFU5l6oX9YnDQbgf5LjWpPEldJpoYjdXreMwrfIn3zyYXk/wHrDLvavCIa57
EcAUW0DlGQlkcCaHMm4Ho35ce6yWkVsbI4fxaZb32nbUV4dK8poXkqeHEkE6/e1Qrjs8JxVpQQQ2
XzL1D28rN/deK8nRH+fWhOG59+U9eb0A8kv8LHWMj5u/c41B/sU0tnq2xQBOsiw8jJerbB5TCWUw
6ikjTDYPMglZt9Xu23P8f6vA31SBTNQoM/7nKhA/UtO9fml+LAPff+c/ebcWUFs7oGyzN3RWQInw
vQw0BVRbwBkUIZwocDL9VxnomH8gOCdgwEPVROn4A9TLhhAGWSpEGI0Bwecf+Vdl4M9Yc1dAAqJA
C0OgKSSbceT6uYIRMlMCb6NxReumLcIDMLFgGT92U+jU3akQ0kdtUoYBARdH6NA8RK7tsJJo5ySc
Ix/SbLNA7TxtTcTSvqkNjnQMJWlIpgJQbMDq6Y9jWQw6OZZB7ub5tZvOE82zlT8lXwNnDdd6onc8
AxiM0lGOOrs2J2iVKyqJwDeiLDDmmJEq89QTWk4bVYs9b8HlLNpJvFh1tzFAvIHB7iNEA2rEfeBA
RL8PMj1m4W2eD/uZPihKMhmgdIzdsUZsVI0EEi7UDWynGH+bNlDvFen/rprfrBqCIDzu8/952Zy/
zv/nBWHIj8vm+y99Xze++UfgoibxKdu304NP6f193fjhH74nLNRxpE64qMjxMXw/PjkcnxBKImX3
iCZkiVj/eXxyxB8Oat+NziCCrXnr/pt182vhT5ofpydCVRhqsBR/lX2bk9cSW5o2l0xfcXiVdere
2t2szmRy/y5p8ddzzXYtZPnbUoUp/+20+OMhY+oF86rArC99Gp1nAh7NczHa4fPCJ3Ddtmu4/+Gr
+G/ObNuS//EcxfUoAyGW0Hew/k7H6gwAgCoQXE8y8cVeBJArKvRqngft2JeAkTyi2nVgfpi93PrN
gfHnfodLW56zLac3dhRATn/DZ/AY73WDBRA26DB8kcSXecjVpuB6MVf9oJM1fE4s8bu3/N98xJwE
ORB7HOewJnPb/PgRk9hWdGw18pIQF31XEpL0heZSTrJz3um7VCz/+oLboRGrDVcMBTzH7QX9cHAs
Nt2vhXD6IjMITCIZKdgt2RDSy7UNyuHJe/nn7/RXb4fDAhI2IS1k1vDhWsHWD/jhggtHjTVNNhVu
o9sS0m7SW7frCrCV4QcknZhRkEn/vHY204v50BKc+1yDCZjjzCvXepPp+Q/DYlnkUOCURF6osp6a
LNQfFyv4zV2Ak+3Xm9B3IUux9h2+TRb7L6+3lnCZCjmMF66P8ueDIS03uerTSmA+ZqfeoaY35xMK
xaXa9GUuzQUGCQ8Gjf0L5Pyed8p7KD0SFcNriuDVizJvg/7BBgPug8z0TEEosxOS/woHXzeZZ2mh
9kB14q4mQTU9VaVBiFcEBXgNDsrV5pnuv9HtR19Qy6GFeuDQre+SPOTBsnZT474FTGIWvOqrnva4
qaziqrNdfeexS3g7DDRleFGIyfizqLIQp9E2gb3skmLL5vD7xaBvwKnENL9yl+o8jUxox/pmcMLJ
udf1Ml/XIqsQY7kMiHhoOlb0bSPoQMhyjJh6fWfM1IZh2aIJ1UmrXsbCUi9rJ+xLchQIA9HTpF4C
aU93goJRxmG7pcFrhtscqTr3FbWffmi6yrQiOSXqxc4G/WC0hvnBHcZgl6+5+wqpzKov6yXULx5D
jpEjsIlyu09c/TA6ZPvsVElPA3oNF8QakDxbSBy63RjM7ms18jkG68Tn1tERGkO+tDVow2ee/u6r
Z3j6gTZFuEdC6dqHpcmHIA61kVHg4up+eL9XsyKlCMjsfB5v8lKT2VU0dE0clzdrLbCMjv1M0DvT
Gjrqp9BPcnmJq7SVRPVQWY37AZX5nxnakWcyyRZzB/na13u5ONwnU+05r00fqJcsZUSatjK8Dpcu
fFYVYpHIqXPuDAyBRuwgtrzqmJvAKlD/n70zW5Iaybr1q/wvoDJNrsHs2DE7EYox54HMhBsZFKRm
ySWXXMPTn09UD5Dwg1Vfd1+0QQGpCMnlw95rfauZbgeA+2OkPSyLKAOUfD9NOZbtpCH/eK8h5CUb
5IwOwoicDTvadb7rSCsK3HIDF3+9/+7UC+SCgYtgwqcTGhgpGdVw6K6//h06qpxVZjNn3ljSo8F3
vUv9XkdjEoZ7xFoMYPD16ORAQMgjouk4vqCTSlCUViMGknYKwnuC9Sy47Cj/TTqCJWTr6x5NqiTg
g2Sr6YFoAZPuWwwuWe9RP82b2DFWkHuZWeZptHpfT5wmjTo9K6SdxmE2YUxFLSC1+J5+jyg3KTI4
ualTcE6XNl7T97i1x88aVabejlDTs9txNuzxWXH704Oqa31QNpirzWIWDecwjdrLxPkJd0dwn9Wj
dOIUx/1MD6gOZwBJ5Rbk13QCAuDuUU441wITyZbD1zEmrvyiJ4Tg0YOUsE1lTIMVAse1iw54S8nc
elGm3UYSWM6mnyfrBkx0fz+mrUo2fazFhx5jt8v4UiP82TCbLjS2mqMbNEm1QdzRoF5rluuAQt9n
mjPWNbVF/8zB1ruWZh3GCGzc+dKifMADnwxa9wvS0kMtl/5zmNHWihAakgvE4A7PbgxXKELEhMvI
8v34ySFNDJe74b5jD22Ahm4J0EI1m5cmcZAtPnfNX3QYdKhUGFJzIdTn1OI3G+bl6Z5ljrFMzlua
HT0jZpVeC4ez6uV7QVDqUzWnyGv8JKhWxrSe7pcpjZ/WA/y1dC35flZrrwd21UfCspOnXHhMmI1d
POaodJ7zDpQVNmgBAc2kMZVhHDsFMkQiF4YxYp4xaB49urZLltcRrlw32VtOFYizoDkTPi9KWh+q
zjCW00LvIjg5dFOdcWtJBQ8eGQZJB7bjfFoSLbwd6qXzv5XFncpT0hXCR7LX2v9EXQw8yH+gpFn4
yB/Hk3AGQ0cOGpHvZMa1Xd9Mgz0NezzUT2/1xu5st6ggS1f8Q29ck8f+CVE2f1+yYnXvgMzY8acw
GLMOTouMm/0SNFm5sZNicJEdFMZlVWYDt66K5WbBU/Yy+0FzzNw6uPFTx4xy3qoDTg5KPTMt/ffN
FLAXkb0ILp0xgxJvaR4rjJpul5W0ineoepPuugvUfJqdPLjG1hU+dag0aUaWnvpslnl4KWKoRJvC
Wxg07cBIUQkhp5iZ16E0UCWOErISr8E+Mpe2Hu78TR7yczQC4IPXp+GlGnk02xLWGkqGgfIxZHg4
Hpl0+Q9pQTzEZnKS8NIrJca0xC6Y79FkHsmkZB7UIiF+ce0YXKJPBySKMavc5Cwm1dbxA2r0Dpf3
xNiWB39mHW86LkyqsvtxmalBk+nLNOmTM9/t8MKvQ58IsPQW2DNCCoRc7uU4DOYBUsmiN11vqM+1
g9J4YzkdK7+9tOLj13AjRQ9tjCqRlV0Ey6dMoxJ3CzuGmXPN4a+PZcGiLQ9tmrOToFrH8uVj57lo
y647Enk83faavS9VtnBnLWU9n+3RBgu/GSgcTlcASWxna3Zh8360W5ne2ELzqbNK8l0p1nHJustm
/95FpaNYLTzwHhW4naQt6CYHpgafk0yudx4KDAhb5JTzQ2w04r2XWkysc2fkl6PsJlx4P1WYuwsg
aOZF33ooG8M8yyE1XkHRhej6x3CijFyyy8kMP3yyp5FhwUGdlbwNe+sRZQXLU9JN5HB2SKgXPkm2
3lG6/PiVBAh8egSBYMHsmKoe4vWJ5jkGmIXMWAyJaL6vwfRwaujtxUQnL5RcNaqBiM0ni3xp4XKf
2Fo+0LI2hgftgYWQ22xMkzS4LwsYQixVEo05BYSknbP9XGRGYqGoZrecHOCaCoxObDdKE65bhrOj
2MZllUXABhB/0iM5oBhkD+LbqXmmw5Feo0DTW5hDkIVx4EQTGL9zmS/yisff3jcBM0uhU4Maapid
DYTUmIFSlh4giMeELh66e6rN5TAKvkfrRfQ+UOn7IaJS8v5wqN4lAVO60yXDnshiCyGHhZpmIqy3
AekDk7G07mtMdw2ZLn23QZGVAfRhR9J7VfEKOoeIEN3Ex3BpKlRGLZnavIHjllnhte7aV6Ocb8LJ
HU+MazYGQ2vehL00b0Q160ib1dZTc3WcBoG9FAnsw4Q4b5+ziEZ5m6JTxcPvmr17RbW5vuNpsy7X
U3lm5asOblUQ8mA4RJVU3i4Jy6uhQD7vcKtuTMq576ThDe+7xnauG13lzdZJTDaQU3sowxJ+ikYi
ZN2z80OBhKjmlUQPcXYQhmUZbZQwR3ZcIxSKg6ORL19E6/FAXLQFMKcF3iKs7WYJx2I2tNwarMBq
Mw96nUFSOkw4vQZmwz5vLobWNk7YFlp5pYqSQVqlzDaZ1zEiFx3z7GMCbtXtXIDz3mq23dGvj1Hr
qeO7ozHFMg4cgsICbChS1b4/RS3azkNWPHmU4uumnwgle9OtG99fX+eH008QBCv+2RIc+zFFvzke
4snrh7zp5bGs0WtvBt+3HlvVGegzcAlfeKuI+Px1Ovz1dX84+nNdXF9rhxkdCifF778fR/KSeJJJ
HmlqeB97o+qOlZrKaT/CDO92TVXP956XMheTxMEu99dX/54/wdmf/4Uw80EweHyIt6KPWeVUT7AC
HIHQcQDBEGM/wv9uLnJfMdv3CUFGmI87jiXrzhs6LJP714/w34rdbyp2JF2tiI3/vWK3p86dff5e
7vDXv/mn3sH8gx/BU6Od7a7F7H8XugP/Dzrc3hqXC+nia+ntnwU7h0K3aYUgLflh4BkdRtw/9A62
+4ewgQ5AOwBvaXvh3yrYvR3ZoUd523EtJhR+SXH9+5GdjJO5BLIZjhQwiMQti5AdCafA8NIdIGxt
MMXUl/ROMvbi6W/njTflQkEBA8YW5X+KeALM/ZsqO56EBYv51B/GwdbIr5llrcwuoxkD//Gbx/KT
6t1PLxWuJVCAzdy6N5ciy0pbFuGyB9di21/aFrg1lcqdE5CU8/cvxa0MHYqtPPS3s9RicQqeXbfH
pD9lh8lZ2oiiXYGE2/8dhf7N1PD1BlJrNZkLGRTQg79/fJMGaVoKbmCYxeTfzvYdwnfvddJelNRx
viUpHhgJPbytRJn9m3npzaz/j4tT711HMZGFb2bjnvNR7Mi+R+DlklyUT+mOQPD275FEuIqwGZf0
Y6hsIy97cxVF41XpNh4wALvkqLr2miotptbXu1xW7Bt//fDeLDFfL0ctGfnPyifx3hbYBBO4k1r9
cEhmouvSovsChOeVNYXgq7K68NDU/zW3/q+M3h9vI2Qim0bXGoNhmW8XT7Lp8jFwsMTnphCIWMKS
hxU2v6ler7fpmyX66/eyqVujOjTpQDnr+/FNodMdYhzXbTEcnExD5DaMS7itN7Nlgx0wOfL+/bv4
7dXePDQK6XjOwSqjdqEBHtMuTzR7OpmvyTNh2G+6ovj060u+gWeLr9+QXgDEX2DsDMg3U9mcwo/A
5wERIfXY1DVu+ZTgYT9hDAoo7yak17X3vp6DbVu66rPXm8EZr9RxSLoGA3eo8fPZ46YbffnnNDnG
aaZivLHjvn1YkRQYwQiMLNrlNxOT9ZPnj4ARkZQnEE/+MOIClXCmRDR7oGznFht37XFv6OnrHWCD
FaYGQEDCBIwc7t7OLif3g4mf4Rbbhbz2+4VajEzCG2SSyW/eBfHTj8b8vL7hdFvs9c+/GTR5SKrA
gn3ngIKY0kkqoqzDctAGXr8D+arewXrEKzt62K6bcqnPAF+6SxWj/4yqqafywhaXLTNOMMTeG8eS
cRTXAYkcBJ5fJIPdEWS7GKelGFFH6R7Yoi8k2gHKigMn+qceN+Y2dDKwr67h78FrkwfvdMGOcv25
LzrQ/kY5bPtYhDCnAd27xbthDNR14c4OyZ0LRzVnwC9h9DdN6C/HNvNhTbhIzif2xZcmHqZno2v1
Ia8LY0XpvRazc98jJ8Y6kRRHcn/6G35yvf/1aP1xmqFFx8aAt5795A+dFSxjYhDj+tBVem0QMAgO
1jxZ2fQ4LLHcDQNwkf/gioLJmtYc/o63EUghqBH8k0V/6OIYF4m7K63kz7B2LzunpvwSei+/vt6P
C+4aIL+SzumNs/V5cyZQSahrnk1/yGf8wDZyvlOCHWYX2N3v4PI/DtNAIBm1TQ/3Gpa7N8M0GQTR
1bphFUS+ftEYrXVqxsH/zQ386VXYhLNNIamJe/j9ywADzah6uIsHA+07JSw/NI4wXIPbX9+3N/Em
6zzGt+GYQ1MKczSr3/fX4Ui/WB7J4YeJM03UWCrfe1OVkJpdN0QuKJDOFG44ZDvJuQueOzs5NG6R
/W5acrjM9wvG2g6mH7fi5izUFt9/jLZtgBtoH7rOVPo7qmrlPh7zfu+OfRZsHaKATlaNxbszmy9l
M/r3xJONh0SY+oqwGBRLBcjDX98a+6efCeYWCmJ0vj+0BxPXMPDLOOqAE6U+mZ3YheZAcbzu2+tY
SXofQBjel4JXGQDjfDOssn6SlOCyBXUT+XX5BYKovi6CKVqW8cOQIw9vs14+zNCXqSRm4ihA357r
GVaDSWjvf/IFvqpx2dLz/nMY+HZChWoSVjMStIObzvcJqrz9MLrJu5RZDC+7n0cxDclt5Xs9K1ZX
nQkH+hhk/iONuvA0yDjeYsLTa/BieNcsfvMYIFhdREwMQkAW6yiTORqL3GCt6Et40/i2fv0N3uL5
vo5ODizoif/6Bm9G59hjq0yaWR1mI0/O9J3rcy+o1FMFj/qsY5If0LnkuXlymllvlcS89+uP4Px0
FKAE5zwOIvAHHlowM5fMYlCrub3HtksB7RPbqlufdEmAG+bnptTTM6WK9E+1knB1sgWSk0ZQdTBQ
Jmpvm+jXsEX6K21krCiHDXKbcsHDJPDRUbW1vsy1ZTFV+g++U+wEOQqRZ4TPdFS6o6WFeWkIqzwu
TfPR1+aDN3MhQAzDVo6hEr+55z9u3TBDIqUGayc8qHNvbrlADYL/lgmhzcvnOoa4kZeRsdBaaBbh
/Gaf+JNpmwoOkif29fzgt7nzCshV3THpHGRSv4aEnrFq65z6yt/VU6wjiStR2aAj6yGqeLNHRLw9
4BkUjKQuecT0n9D+Xahr0W6EgjIX4BpMzwjOhMz8Dt73k9XXQ8qxMjRZmNh4f/8a9klG+GpuosDy
5/dxH9xOfntPufS19PtPHHm96NdD9uve881k6pmCHqqF3Qgpx5tHiAFbTVnGkOUYXt8PDvueOXai
uU71lgCTL2ZcPdILmaJklmxu3IAynUq6yGS38uuP8tPBhJKFlQVNmPl2Wc6GXotU8/7SkOojU/re
xk2p2RpZk2xFmr/++nI/WTTJVUTfBz8TAcvbM6IH8C1BucZDnrvpkJDAtV2Aqv/mjPjT+2tRyWAk
cXvdtzKOXFlJA7tMHTgjA33XE5bsGveWFwfGaVTQThKNTZqIgnI3xkmFA9Eqd5M2LhZspL95X388
lGMh41TIodz1A/H2fR1ntNRgNvkwGs5amvjJXnULDJ852SYVEASpqvpAf9om2XMwf/MCvzVffH2v
2A1xs9m3BzT33w5uHdsOnerDbLnpJ+l3iOcxWPc3tGRFRRuggWQFUQVhsDGvPS1EW6WIkCUi365a
Py22I5EKVzp1KPfbfT9YWzB26vOvR8ZPJhrqmXCDefXZ57ytaqZGkM2i9tqDN8XdfnAXvUNgjPAY
LNpvbslPLgWt0/VDGvjmj0hLctWVbDu/PfRLXL2S6+nfLXVKLrzhmf/B11qVS4hT15LaD7OaXLvZ
MnDbg7Cz7g6Ql7dvZj++IBSCKuK/Co0/qWj9ZBLjSpRF2CL6FLXWV++bw5m9xEneDFwpc8wkivta
PlQJJEVWt2UDgcjduMiAfjN9/PRWcr7GvkWCFkLc7y+aJCZEslS0hxln97bCiYBHqrKjzsSR/evv
hxKYH/Zm1mSnYaLCRYfrMGN9f7EAksaQLBZDxO0QOHnzDHwvS91xiQCw1+XW65QdeezJUT04ejT2
nByHabfAuKzuaK7zcmUONcZTrObyyZaaBiO98wA0XgkaBlVDm34kCde4KrCSqH2SlqtonmAP0Bd8
JWfre00QRKEWo7VHYkCI31f1Pb4mn0ByOmg56Uap9QgQhsZh6WLF2JO3Mnk7Bx6H/RLCtqm+ePBN
7WQjOcGkF/hynHg1UHfpO1USen8qgR7AhsusCnK4Ka1ztUyTcVBDodW1qOohuHJBaMR3nrLKes/v
jXFfjUDeyK13wwIueKHd5Crwa+FHAwwe8gZEWz5o2FbxuauN5oiCoI43c4K2CrVN9oSA0AEwMbhN
fgKXnshtMBBbsLYU52RXAUnsLnPNcRJdVUgC+kGpMcRUpMU84cWfY/OiMlRsUneopB3JSqybq4x8
s48+BDj0wwg4tktANsGDFHRUD5BD8/l2jH39AMqq63eoXkL/niCoAJTSrJPhxCZ22rcByfB7F/M4
dESZLMsWvU54qMmwb3ZlvJb/TMMOidBUIniHHbrcTmXVOABxUm3BXJbiWAXDHXXe/aCFfAY8VL6U
RmDe96R6bOIqn5AI4etx2vBmKGeCmdV+Sv36HuzjRrtpskPZlx1stxghNBfVPhn02dHzuLWl+pgX
pAiIwY6jIZ+cPYSXz65jjDsN9YDP0PkHT43mLnQz7+DSttywY16g5IXJhXLl9MnvUbq4w4xRzNcf
l9bD8+FMYNummTjV8gkR7w7BV3srwqrbgeHLbtF1L9vBzKyLoCrTK2fkeXBawISCimxaHHEQhnWX
ZfR90nmKT3HoFtspLwY2FcrfEiEsIqX85Q5X9qnt3X6TLbjfs6W4gY6znUa3OxfTBIXWLMD69eRc
5MCNtpgtoPo6KbKQLLiNA/e+MtJpZ41Bul+WbtnORj9EsU1jeWHreg9WTX6oA2Ve1qmPdBP5VISD
q3v1jBbDRq9lFFCwPvhNI05dGSKUwLR3IjTGPhEsEuwoUpxta9qjRLD2hZhfKnNoX9DKHX3hPhDN
8iKmuN6NJliIbohfKow5HW9gFZz04Nd7bcAkBcD9iDQ/PqvYAcCbNMHOzF2D59AuGzcPAWJwbrgn
qEbftkkHA2KYWBcddQlGyd+UExDf2YAk2qIVC5w+OxJoUB3rKtCvroIWAcUVelNU6KxfZvx9Lemq
HM1ts0tiwo1COIUNwTEbm8HzjHzSmSK/5RzBYsokgblsfC+599dkpWWUR+J6ExTWCSckXfimb2CQ
LMEFv2h2Ey/ELv7LuoekJMHIh9NptfUhgCEEIlpWw59hOXs8a3gADZvPfPBXk+DkL4U8OkVpD1EV
rDCiubH84NIwvD7fFH6AlK2ctTDOlGdNRZG2zY5dx53a9EVdRktQ6ceUqv6tXeb2Y1zVRXYac6/b
iTBrr63RDvYNciH4Bi3FuDRTJgjemP0k9V258xezvJAssn/2BE56u3KGAJOPInMuJ5JDH1xdxK8h
xX28njVCsY3EsxAtczC9o89UvXay84gErJT1Adc6tkG4Vjd41+SKxkAplqr50LNjeQxmN3+vFT9n
Nspph/KyPS9rpGM2IdrFOayeqcLRBslVuux7PTASUidsX8juav+Ez1nsi8loX/wWiguUzZ6g0Kkv
9hkQm2fcD8A//GYcI3r3VR8Ni+LlKG1DbAvTLaLE88Q2Z8N1GlpRwICcbJQUfdjtC85N1REuGH+/
hwP01MZjsuwCkVnkzSVjnCHlc9twW9EaPEkwxOsYNMZzEubpAwaUctP43WDvAe5L46kOV4OHL4sw
vUjshY/qFRoN0jSMV8RwJTdZgL4RL+dy1fRgKN0UTbrEygYdOfMedG+LZcNOpD17Mk1v8lHJD5Tu
7B2FM3GTIBXwYDBXy34ZpmJP0B2EC1z4yU1ZSk16lEjFDS9Ry0vF06UI354LrC4Is1L5qdNJB/eo
sx5Vxv3O8mIGzlTPhyDlpmJvnGGn2O2dFN2aY88JE5raInEFtjkaKnZ8RzFV/FgDBZHVue1ZWiiz
Fq3kp36W3YtOua+L77d/NlYCrGwhNheaHyDBMwS7+TCEvfocjkrcuEtroAJuwuRmwlaDntQjg+Yz
CfAuJjVpjw5UYgwDMUpElmUZwXhMtgYMagJC6xRxXjAMsdq0ED8epTVjUBVN/E56KZZAMTQfvMQr
oh5WEJRAeErWBhOs+iwGx94lJG5hQDbjKDEGfdFVfHkQBtM7Mp+ZF5M4OzqSfy1NI7kZQkyQeHgI
ZMMxHNCxcNryRIDuqg/Cv5tHWTHG57Tq+QtkWAWbJBnLPkKc0wybhfecMlatnueZonXga/XZT1yx
jeO5PFldv47yIQVtJSFFPAAs1k9u0w+gohs+ZCnM4j7oO/nRyVPvwQiXFiB3PaY35P/U1kbhcnop
22W6DTw1PJlYR++z9XHbXRxcitxCpe1qLlQYiE59H7kHm4z0xoUx+ohoaL41Ub2+mkuTHYzJFYAs
uyC+t6vcPbVmWl96zshPbJbini379I5ccvV5GbVrnFFlqnRnQFh+9XFMwpQaUtRB1FsUUGnPwD7r
GQ1GZDzEFTpQw4vv3ZQjF8hL1c6nSmtAoSlCvtvFaDumXs9lpDFnpTe4AxsLTPnS3BpgBAGzzSXP
2iTAEPau0wT1Fsj4axMYnJkQD8FUqkY0Rk1uPbnJKmIelfXF0/mApNae2jtmi+W1sXNJmp1dY23t
cjF8IZtuETwzn7EvJbfFYyVXB3MsrG6zmvUfF7s07sPeZDbzPSy7MmjvSDGk8N/a8rrXMyLpPG7v
rD5IbkiZIAM2XHXmq3afeQyB4xysnhMj6Z/bLKvNu84IFHN8U1Ti1MwNNw+96xVn4ngvUQYyieEb
om7aOwMNYSf4sKigv44rmRw0jPyjC4L31LJsXjqdW2Ay9ZPs1nOV3MvaVe9g9QHTXNJXBMT8JyWl
jGItnU8iTGC/SMSv0p3RZjkAU4V2vIPF/drQ0XSjou94D3unmu8JB1x9JJwaIFYhgC8Td1sazQMu
tCuNHp1epJlxlgHEOQ5hTpBMcIZcQ7RhJTsuW3g35lhZ16mPadZzFtrrZmZcTR4YxXoW8YOHj+EU
TtmALiarlo1V02xsMZ2cAIKf9TzDveTdvDKTsbusE78+J2kNb56wtf2EFhv5efIRDHt7Ittzui8a
7XyGYXZuM9NiSgv4P0e1u9qz5Hbq3Quk7O4z+21oRuSdfSJIkD5T00MyN+xTGzc+3bKUDanOm/k5
IAr73qzTcU9629FryjYKRwNDQ9Y2R9BgH6n/Ve9hpi54dhtuEjyChImeE87Wn2c3XZmI6lQYJpTZ
2DBvisqVezUM4qKKB4hlpV3d8QufonxsPA6t4THVhcn9QODGZhCxfzuYYb2hMD2DYYvdj2EWek+e
6stjlvlPE77GA+XSlH0gWzkgTDPEBvSHV1lA4aax7FPsLNYn5GfjHu+GeSAuFLdthk191LyMhGn2
wAIpFSbz7F2wuXCfc1cAcpqaPa8TE3CDyn2TeCguQzIdX3Ux2M8TAuvrsAoXVAuV+wjHMMemEbp7
wdzFV1PlkyV8/27WPCWBn4MESvaFaFk7IvSIGvmy0GqytzKB7tDmDIOsJrkOulMNC11K1PFuBW94
kpC5aCBswgUI1eB7bOiBQXzM56k4J2N97AtSFTbCNS6bOZ/uFtN+7jOj2vMqAhdacjZqAn1n7A/X
lSvid2XRsM1w9R5TgplvZNBn94HZLRE00uBCzdlKxEt3qSiLDchdcVNJQXRQOoYWTYtyOc1zs9I4
DJadCsccLxy4CplM0IRzJ0UTifSL966rOZYSaLHqT5tRX0G6yl8qrIAHYVGAp7SGKLldJCWNITNw
ukDZvJwpZnOq8zUEVEzqxTkcM/NeAA3oyAI4xrrfagLirnCMNheqHiHZuQ2yQho8JAioHrNpPm88
la+BouFLSM+Uc87HrqmHbZWKZdtKULa5X6fBRuveepnwiZwa2/9kLd6XuGvaD+xYyw8ltDEmLWW8
Q4Fs7B09JLveH6o7opCDqATYQdM77Fc5LSw0tkPTUduVRm7qNKMbad9U/tEvsEUxaXjNjQFTOtnU
s9/cUL7BFW8HOQ6hgYi5hTEqckLn8vrOboPqzsuoI0NZZQIlBbT/XCobgAh6+c8w1OCF2gY/sEUF
cBZd3jzMrh2MLx07Hp4b+Zz7CncUq4ThOadSIsVewkm+Z7WkdrZgBgKKQEHy1MSr5rkuOJkWVeqe
k9V7UxVN/1kNiiKCmoGEFDhkSARb+viDqXILYkbHSt+483Sr2in+YBcQXrfkqhtgjZdYfYYOAAvG
xgbs75ZC1A9lOzExqHQam72fEGa+d8ORigbGYIZHSlbetGnqsnlIwS8QlgDa94OwBP8mlBOabh+s
BwEFtckwqh2wrZFWfMpdLpBLRTUqLZ9DzMRFc9S16iJbRM+50ay1BQdEjvj12bzykxcgqs3JHSk/
RqlLYtoBYBdbgJ4OKS6PCWdQnpouCtiuYtNaxh5PySANziO+ZIg/6E4D9EoGGG+bOBH49weQqJuh
dfAcja4TfvjrZgptJDAFaU9mW1ACKNN83I7E1Sdec3CIfN2SxqKKLbUgbj0R8fWDQD9WH8osp9yD
siDjgEkcwVFaVIFu7Ba32p6kCHExg797ECOKCh4h/VZoKO3KI/AF9ZBOmkV+oVAx6EMFfCW9CnWv
X7VHbXQz2EKmV55hAd+btX2oh7p+rqyQPEA/bGHp4xF9HFOpZsLLXSu+cQe+9NHWJp+RXTmfOqtj
Hp43T7VB/4/AtC3PhHeX2n+KTQ5GHDJrA/clk4StPmecXgh7G9kRz0qrL1mu8vIQDl1LAyOsspwM
gAysc4n2mv0uj3M51tT/zmNG0MqGcciOTqSuzE+m11FEgUyPM2zTZrAPeac4cLMIs35tERyDe6jB
tlZbe5mW8ibV4G7bdQtZ+rUNLRJt4DsrJ6+3LRvzTE+6O47V4NxVSTBdomXKngB6j+9G29V/ldX/
q0H9jQZ1dWZ/Uzn9gbjFro8N1J/9/zSv/wN3Yag+Zd/pUf/69//0j4NJWANegWiuXRnS+/7tH/f/
sCgAhP4qoQhXvMK//ONOAFwBmzhpuWjjKPrxR/+Qo/JHAQfUVVjmrboS/uj//p/vtG/qze+/5WK9
beS4IV1duBCWsNGoec76zb8tas+I1CxKWOaRjL1tlbxCQrqZ5viUU4WtWaGrzDwDFdmF8fDC4YOw
EvWbXl24Nv++qTp//QjQ7Ohw851t+lbff4QGFbgMgsTEZzOb17H7MofyUuliV1MILGxgSX07RCH9
0Y1bQpOXCQgIMOi70X4Pfni7YGKRBuQowMlZE+x7SpXSt67b1IvxYuJSk3lksMtCs/2nS+Upa0Cw
1LTgig+5snfrL5GPQkea3ymyoLMKE6mxmwVZQE2/4lUL77I1KTfiCuw5C5L24TiRWVABceqnOSg2
5Mk7zD7BpnJwZtoOUiuWd1Ir79xerfSJYJMFxpUQebBxAFDtVHHpGsNdmdbDbgLKbRthf+eF7y3H
2KnE/7iwfO+qHJ6sR1C0R5BAS9xWmqLDKiM9VdtuKO5xTD3mQGh3hSLas5cfBlTtB9jvt4nyYZ7W
uNfQauXFtvUoYHoLH2Ps4fk4IIgrGKEHwPxsTM3xz5psqcQb1GWtRrEp8WlKT3GxZU82zk2y0sm/
vjL/nVx+M7mgMWcG+Ffb6YfJ5f912dLU380nf/2Tf3FcgLW4piBs3meB5aX913yCZugPFK30vcHp
EZfn0b75J87PR97Ovwo4g379Ez7DP+cT6w/mJaYUVD4WVIrg70wnyNq+f5mBbOJLsRDLoyHm473V
YtPOVGoqvJFgdUlmGoausa/KdR/PnuSikTqwaQa3yCiHQ0FyeGU+4/+FEFrUslKPduX2S7dZEZT2
ruwI4BoRVeu6lcFD5kFO9vrtkNfZV+XHRBSC64ysnfCy5mNujKMB0Br1b6VP8MgrFm98jWTeyqu6
nNnza8rqwJcDWeNCzKczdDxtnvLMm69mN+ZtclpJ1Jn3gllWH8ZG+1D5pzCCTCov8wqfKWcq8EZC
UAhNvQwqUoaRzdiE1cgeGalQuMMJTL+h7Bb2yF6Jt3oBJ//RlPa60vdKX2WgcLudnfbjijAY8LKF
+JjKQz3p8jDprgwiETbZyaO76F9T3NU5O1ozO5BCBULYk3N/6LtCMxGVlF3TymW/FXfjPl9okuGf
qvnB63Gf/YWONZ6/uH7fj7N1P3opBuemz/soVQrkV0IECYi0ZF42qqi6KEeO/dJTPnyKl4bdY5e0
cjrhv51W/Lngi4KuH+yXuMzbyxFFDm5pCtSuVeidl8iWQpbVXY5NY61RaCTbIVVgi0RhTZwgPfhP
IUe/S7tHtHPIcrfl3K46ouk0Qz0yHBI971qv2NmwrKqD05fx1mvE2qrJe6ZTlecGtY5K+xtsAF0T
mQMMWw5F1ZG43zQiHWQI9vY4jrsRmxbLma2T/Wz32MvZ60uxtVQ5vlL2MD8uwmL3KXgb9yslb0d2
8fyRXWVo78OuEgf0rvLBqrv0ovD68qUh6nATm9oatyw1/bHUcIUiu/NvKHaCFLDTeEd+j49yOEXn
uTWtydK7JCnbPY22aZf6XXgziZawqbgbtgNM3jPohcnfNE5VPHilg5tSpANUu9xoTiTO2qe+IumM
PUD8gbeBHK06t8JPSH0tuiWq18Uh6Vv6BFh4T2NX+XsCNHyO2nWsHmBu/2nSZo1QXy9RHEBmwDU/
Z6fGh4FPBNekw23iBdZl5VFsKVIRvF/3LwfMhiyaQgEvioSmhaoAnTmRittH0uW66zYwl09lX9GL
a5P5achkdYwXCGtbwzBDTuQG9GktV6V7M9XXLfIuGItNTuvM1lm8FaoIIov64jsvaSldGCEEB6j9
zz0EQfjnfVzeF660t4pmyoEsmUPfEH/ZUTuhROYW5v9n7zy2I0eyZftF6AUthhcIhGQEGSSTIidY
FEkIh3Bo8fVvg1ndXXX7XTXvWa2uZhaTDDiOHzPbdmVVxHuXuktvWzFKj5wskRaduAXQ1WB18pZb
nrdtbTX/VWpiPgCurIJpLUNF7/P8Muo+MjU1N8Y8joFFZ80+Yy9CqYn+No3zM23rZAJE7E2I0LrT
iA34a36Poy/ZK/X23dhSZsR/lrL1fm5+S/D/fiv+D29Fg+f7v30tPv6a3to/U5r++Io/3oqe8TdL
9eCtaqu3G6Mk3ox/0M3sNfUFRYjhe30vMV7+/a1og2IiBfUdAsCe9ifIrW79zQWHg7FJ/eYdMZv/
p6n6v52yIV3+9b3IssRil+Exl5I4wQS3vjf/ZB4B9a0MdVWBrViJ5YNisljI549vajnVanWYKFrr
T0XFgn50zy1Aihf23vWDhJlZq0177GfW7DWdTGdcGoQlIsOOdkOVJXd9WStvveNUTIuVWgOIiDgI
LEuP27vSoa3+apqgIgtfKamzP1DK5+oXz6SvDj9ErUNhUMRSGTspOinPrmxUh5ABSuMEVpObOM4W
Ek2ZiQQdq+y85dg09Y/cLTGict8vco2zbLJpEtQjrwsdVhHtNuHmKo+dGaf0b2H2x+0JYXKGYJTC
RdeOTjXrT+Yct1CAlkoDUtuZ0eTuXN2ZrUOfVhZQTvCKTvYIm5EVsk/110CvamVVbxlUxc/YzmJn
s+jtxIKYw1cdwLW2Tqo+TEsDrbTjW2h33Gv0E5TjpQ16Gy0vyrQF9kfnYD8Z1CwbqPHOZnfjVtm+
YNf+CgK3IwJfGh0TxeSifbvWK7qt6RP4SJCm04cYjY5fVp+da72s9pk+PlH0aeyyboTaWnjxXowx
ejQ1hMkzTV1jHM5DenDc6YyF5ZSAB3hu4wLEbd4SWWad5JeDR8lpbH8AqFul9vF1yaw20NErxWTQ
ryCeCJ8h0HpaduTK+B6nVRMakegfFrdvfVpEWCXzI1UMXOuWI8cdhBFn67Kd4S55PyzpE01oX1We
dqelrUbfE/FlSWquFn33WhXtsRiqci+6tcU0hXG6UA3ZztLmaFW1bVMvd0lcVL7QxRN6Wrqhl6+i
b2z4ZaelfS7sJbobvQqyEQxw30PT81tsN2Luxc4cTJCQC6NIRo3aAOwDuGmUB+Y4JDd0czRntxv1
EMuBenCqNN2WE3oOweyENVTtvqekFXfFQNWHC2vlODXzHMraUu6ZX0zei/GvCDzqLWjKB6tLp4eS
JdIOXBhCH8Wp+1LYNntaKKVYpAG3l1a/7VwLsZoA87ZpdG8bF5aJG1PxdoM9/qosURyAiFabiLPD
F2zOWCxP6XtlEOqDSFXwakfOpwmw3VS8wbEwdXNgLez/8ePnoaa0qe/q06NmEcNpcvGk5NFhWQDL
FFjjfKtTni0sPb4BtvWY1JYXKNJMv4zean72ixNkWudnYiSeRBYP+wuTEX0PLO9PNgSMu76nImRD
JkD5qgAuo04QcLDQr+EDb5pswCVB4aGy14Xa38/aAG4kN4W8wx9clMhRTXqRWBq3RpXSzONEThto
8BseW7vogk7VlpjxrNKPJVktxgUDnZXxrBSLH43dR5/XQCWiYbjLUNhg3fCxIH2Sg8idpvkTiV9V
w9gx52PfpeWecW8evV3HR2ui4cJeK9X4boUPVqD70piWSatRV0zqou+TrzlrPZ61ESSUb6q1HC/k
N9rXlp6EQfcTE1MBQr96Skqv2I0p6OOkVvQdOBz+ZmIEG5bRrZTgFM+mUUfzj5XQYgkOGwmuoypr
I4y8BT8P8jCr7OVl0kzvyUlpBckz5Y1H6hm5n8gUYgMIg466wdq8sIETmyaHpFUqdL21Ls11usTW
RT3HOpNb6ZmcDXYoMK7GBuaCdgd44kdNjRruA8/wbqSZV0fN67YY/Ycb5n55z+ZVeSCu5bzpUEA2
sfDgBxQegNselQwSwaTrYVSV03bOZ5UOtrnCrtnRBEN87ZK3FEby55RbyBrzrlmfWmFG9rVYBmMb
sXulVyxP4JAMd3lipmE6t/tRUxOgwR1qeu0urj9Hdnkdjfm17Ctrbw6F99Ho7ZXu4mTkTmDQpOR2
L/acsTZRVSXUjeFg5pq7ET0LHb/TZPcVVaBfMqVTQE9bCfiIXoNLgSgFjIpZFZ/MNmIx67fufElH
V9wuCqGVOWVeLOceBk456ZR6MbEPJANCoFjxLvEoHqKCG+pWRp231LDXrtYj7EFnoBNOsBjz7ON1
55MIuOjQCa4CNoU8Pjy2+95ddKqQK+qiYErQblR5+3qaWJvX3gFC0aqtTSoSrVd8zLIaQnWFTvSa
omzQPOtNVlTIQJ6rt49emnkbwxXzpjZzbwNL7OApHvRvRX4Riv0BcqkKF2/st2or02CcPXhfpkmV
Zzkl274vpqMi6s9BLOe8i/qTNuGzX0bab3LdKW8hzqk3+sQvtlTnbDumnXpYCOLsFcJefi1LAQis
TGHOoKsoLn9ncKUwfNARbq3aps0RLFZJKgxQV/dTr4Q4WcRWfG0uc3BZ4+zLOdNu+AwAI0tRNEch
vno797aTXH5CMliLkTzOsgw19xxVWqRz2+Lopy3xvZDcd+j6bu4ioUcBbr/2MpruwMudtZytxq/I
P1/Sq3+ZXZpvCUZPTNnmcwHJOShECxzJ5Y9aGrPBLDB1X01vUkbTZmKDRQGJvB2TO9bx2dXTK3lQ
XX25AQ/Hj8ERP/siUjccplQZY3t6dueKF0ZnPKTsAQLuVD0sSJdz3U7zd71EXywApR96s7C32eDQ
wespJcjppbjRNX0Mu3kxg8GY31uKaPyBrII/enwPI41woerV7hMwrgXnX1vxA11IX/uEmxDXRyH5
9odOZK889qI7r5yfx9pZrd0GvcLY4g42Cnug5F587blh3lnc316dzH5gtUlfYh5fTL1q9/DUYoO7
SCZDq434QSd4a394lhiDybKRIzo3NJeIYvIaxja/6WGcN0tNRVFqD54GwE3/tMqptDYQ4TG3Sa26
HbSl26sYcPfOZLk/R9Gqr706fWQy6m4X1VCycBiSYZ/JzoDRYg9gguhY5WSVxEWtZA48ffCgmVkW
nwi1uK8pHbkf8WKplP8NCiOGznXMMtv8q20MFwtrm8X8TsF3VGjajb2TUrN4ZEq7q/ZN6y1cb+Ep
bObYeCAOhoeqU29YQGUvLQzK9zLGDTMm0bLJKgK+dWx8QoaiuxOG54cWZ0oRLMAqgWCn/XSQY4X7
KBVJ1kNdn6cPNXfzDYac9mEZmxqQfOtgnFeQZ0r7Dmr8CQtA5wCi0atpT71sxsfZHpzPKHZA0umt
A63GSp8t2ZhnrU+tTVOMeYhLjo1nJReKlmqnwNRmVPeNYTYpra1qe5mEDk9ejSp4P53s483SuHS8
DVM735Zumu9ircm2kTN2W5z3eij5vtjR2Mous7Ko2NVOnj5zmolnXnH9Sw4F4gEWcbRXMyc9qBbr
kT6q7WNdDgolGPh86bFlZ/sU6zRinAaF+7u3JM3RU3QeiARnSyjT3DvqdTOwAQK077MNkyBwYjVc
1La5dmAenlV36T+BTA17t628E/fw7taMk+ZHZViN4PmrWAWh6aGfW+xpmK6WJ6/pAHZxfWjHx1jj
hKVY3aSNfvGkQXYll/MQphnPwwnRoyhCl/adH2PkLvZLLJR02QzuxJvVxSjNg9hMHZQoe4pDU5j2
xQaE9To4o60wrPQPRJhRIGkMU845NROvUUHwF8cTjclYsvMD5YtQyJCb6QM0heL6bQELX42m6AqY
udxPBcdrU3gPY8Fs3JZ1/14WBA+VxCHE2S3xiQZCwK3lwLKhK4biUUtG+Oaqo+9GIIM3lBSxoSk6
6s5ifM2sL/LWxzRnbUe4eVfoajhjLFIMgJJSEQ6Z1t8U5dKz5M/KPbDG+E4HCTjfu07WVLdTnEzW
xosnlTUWVgBbZ1goZOLNrev3vY6d+ZNxM3WxywinHs2HqsPeBhWsnyvXofsv85LCQ1OkreRE8lwB
p5RpYb5ImpXhZ3COTm6O7IybfN8ltvWsu2nRbxYM5c6+ETyL75Blo42qZFF8k7LwxLo60y4Y6m6M
qVLvYRsJxRk5fbqmuhk6Re771tPup7rjLqDVymotJs7TzcoRcUEeGj6Tm74z0huZWWkQ6b3zVTSV
+fG7l7FJmy7b4SZ8bAUVC6+shfEroJSfO55H322XxSJL67q/KlfGe7svGMG1LlEIgjbO05Lh3WYB
u5ihRxhu2+rt8qYyWJ9GmKk4P/MLSyt1R9yoP373PUqZypcEv+T9OGrWcZEpthKMORsr0SB1aUlB
ofLqDfiuf1RrgkGTGLSgwXFwMand3qzx2x8tU2TYTZMXLKWWhUSl1uG8pvtBxyvf585BkeWwqbi4
3xNg87aNUPU3y5zMfSEa6UeCkymvpOs7CEq7NDYo/q1WNF5a2GufWzK+554ywD4xb40p8eixbG6R
uDV8NBRMSl2f97WGJ0n0fXxDWsCFh+aZY8jnhhpOb7LCehbcb/hQquA+UhoPaGwMvZzXeDShXrXM
9OAdnGKvpKTbABmMQTnapYvi1LWBoioz4UrD2FYRqdDSc5Tb7+JKukb3uE7z8yTw+1lxaeDpXmss
8zlJfklpm+coSlMO2pr290rh2W3X7ILMqJJI8mBpYNU2oht46YzzNelU7zJMsQjZzNt7YacW2ATi
kmpbVUeMXHcu3maaAUAqQ2yL31qnzDZlhSOCwa52LwLfYDAVqgi1PDLpAPaM19jTaOUcV5IojTnF
qyLb15qCeB+38s7EV0BLtRw+MYG1ezdVsfYUOFQ1Lp4ErIDE0uUZ58EsDLYPTmxvUL/eyF8n4bDK
fzDHXvANnPAkb+al/iyz/KXNhvXz1qtV2Hcl+M/JMEKKvnU/B617zNLWehPtFPlFrOJfwDuhBkoJ
oSpsMKb0sTnVN5WdlXxayIxrqnACvTHTm5yK2jv2D6q66c2pd9mPqsOl7Zi3M3XQN/W6/plofDl4
NXE5XJnLPqYx+9dYckXLumzYo4r0MBVq/coinI2AxOWdTN0RVx5lGHAkj6g9uOxnCQPTBounK+Ko
O8Vw/S4OJX75zn2NUWwu6aswl6w4lL0cwM0P7fw8dKsncxjPBg2xT4xSj6lSUz3RdM4pwTga4INh
cKySQzQudYvXU2ko6O1/elp9HjXAD0mmPyGb0CE8mGBQbbC/YHPd52QCPmfUtCR7qjsEeh9Zj0uF
o8VahE6dYHKTKmgT0mn3c5s8NLb2BZGG+Y+Keb+MZfmQVDrwXw2P+FCany3r2Y0aN8YGq87ThOXy
S0pqdLdxCSLDZ+vB8D1JekQWu7h35466HGo5AOtKFxuMSsDHBz3csKCYx/taw5jq524UsXbqxnFr
teacMvwXGnecydoJkEz3JQcWJBXDqmz+eljRkHkSmlxmngFbFc1RLxklacubuOpEG35V0jmLzJK3
AyIF8GShrDhlkWq+rYNoDAc319BW1UReoLu5B/6BfyVK90uP9Xszqzg83BReMK6Y42zxctWM8SMS
sq93gjbEcLJ703coQ6XGaTpi86GJRdWeGl5JQa6tCW193QXKMg5mDyyDo9krk5WaxYhE4g5juhnE
rc6RYE8NoFpSbXtnqH/G7nJExFYDkHYqtfbKmSZMZp0clh+SHR7xoSOU9fcyWGmx/qs9tWVfTlMJ
k6lOq2F908TD1cvaTxXvwKan9TH0pvJam5LYVDE7h9Ik9+jQzLD7rop1cBXfYl95TjWzPWFpwiLe
kIKKc4PQpirjMK0KDRIcl7PG6lvA77HK5oLyc1VYn/IfdbJZNKZBUs0/RUz5nt7NxtYR0A2zzniP
rEF7GF0SA/Y0j03w3TJrYeB94OzTfUIFVIiqdX9sapZRqkbPaKSYZ5pEFfYsaarj8BRi79klybC8
DaLFIN6qp6PXh06sFY5PObs41rwfNSJIW0Jd8q3V6Ga38A0XG6Esy4dAJZoCbRbKG91Kza2j5soe
BwI+a8PBIegKYC4OtUIBnI8MPSsFOIEjNcTJO78zZ/FoxbJ4I1/p3n433S5d0n8oqf31u+3WS5T2
WLOGvi6TidiSOpi3/9l4q1P6ulyaya1wLf2z8dbrDAmdwbO3v2tvbUEZr9RTQgOkluQ2lTp+Tgyu
Fy1trOF3AW4aDY9zbP1gQrB+d+DG9dzteQ7mkJQg5Z2e+zS6Nid8UuoP6JsyaBPj1tXa6K3AiBVk
ReQGZBBpxs1X8ONp1Blqbr7rcetuSE7MEN20/e7IbZBo+6NZcv74cIRktvuXulxR2BpFO0vGeDdW
aH0kCZunRpr1qa5ddwAFTV4VbDI7vllmESJYpgEOnzzjMqaW+jjwB9gbt+6X556Ao89jHP1rwS7t
Xk0dqHKEoVaX6c2CMbvZ8MLy/A54LRPTjJ1T0zvoS4QCmIQ4ZV7/1Lwr+qzb4zvDDqb8s343VvIh
MF1jerB62bF8UoW0fa5hLr8JxXvK4cB/WtgO4w2xhnjasFOb72cxTCIweNDC3128TsvFe9J5RTOC
/rmQF4ngOmOrpxvKhsKKprmxZA8+JMX0jm6qP2cZE/jGMjmwl8bS8EhWCI1/quzlLKvu8kUZnn/X
9iKp9T7VR+65IZX2DIhcvajFOO906Woel9fWuBIYdO69/1+hLyGl4UHXDZahkEB5SquSY9UvLLfU
mRkTInD/0utrNF6cXdjww6X+l17fRhZZiJE9zjbU4d1Rd0adoD1LPVyZ6I8QnOJjZnJUljlJh+/O
X4pNGdQWuwPjz4LpkngokZSTphSO2la1HdewXVyZvMz4SG247KShGrfZTiqgcSHTFqcGCfcwjGoX
Yk0QN1IrYe8KIhY31VKNP7qspJoMhn6xSZTRJD9rfpetK1cpanmx5tHdF4lG6eqwyB1NWWZgSLHm
ypqxO7trizDbW4WX2CgfVea7G1y+47bvmP5ZZzpsaZTkfk6yIfjuE57QMqBTtcW577wPZdC0kMMp
2tuJ1RHGp1zYG3g0jExPwrTGSJto7l052fDLZ2s42jSQUalGa5PZcevomRgD9s3NkQREf/7uHCaq
/F66kxYO0axusQ+9xTMt4kQ3uRm4GWtFLaJcsW7mJyU1oq3TUGv+3UmsYJHbJYNsg+GfxcSVKGed
RRsRQWPSNraGJbazKmZZdWle09ycA64Kyx7HNeEdR2v7O5eeOp1BL883f+ornhNeNhkMHIzfZAVv
FKfejBbyDTvWP4qLNeFitQCYbomF/12Nrq0xzbdjV67itHjyWv3FiDmsLaUMU9NYNmxK3rwSKjEt
xDCt4AJDTKffGNR2tdU1Ye5HUls42u9hOnJVMOHJeb2K3z5ebo0kNXx8Es+yrbM7O6ZiSNH3DFbd
bljM4ec/qpANVVO36sKE/Nc+5MLL6uvY19e+0nMiE5XLq11bL4JJrtwC7JkxTevJoS5V/cYclE+I
Xf2ZtviG4Mhk+r/7kulaeulGqweUP90MEjtHk9fP/zZzlV3azf+DbK2j4+K/+q/dXLcif0uqv7az
/vFFf1euzb/hvtQcC/6hB+XK+7NybeDasm1Iv7qqU0HDv/q7cr36uZCRgYv9pZPL+Bv8KMtybf4j
69f9n8xclrXSkf7kzPxmpLLggfwEvMfAifpX0boZCLxNtlYfzU6ZkJvybZcwAsKwdvFhlEl1II2k
UB5P0tMKRWP3yo+ks7LPnM0HCYlJaeRaaldAy9wpvWI0jz1EkJNLmUF2h3DVYE1PnVeLRcGRYzA/
IaDCjlox57WapsVRnyKxtRGhN7igyptM1kr1WlJafQZ+Lhfc4touJhwcxLQoym0xjI33OgBQd/cu
dcW8guvZfhlGrl13s05YH3kxucng/5mhYbNZD7xYuukba5Dkpae8ucCFWomY6FOP67Oz1KSLtwo2
NZM8uEiTyS/QnIzxgqICamPr1uxmLhUlJtyLprZxAqecMzPadwwzDWjyqlaV4lhapuUSoEQg1y0u
/CD3L2y7I2BaUc7Pkx3nXPRjDRHPU8dNPwyOFuCT0dQPsuftuIQiSa0Rc3nZWhjkyqyCMVr8bg6z
v2vESnetFJt+94sl7lKbWHgyaS6BYCtYSsxcDHJcoF2G3yX7XKJ5bi0oqUU8W5shrlIuFTpFkDtd
QAi5OAQhD+pYNndqBpWImnjDJzAIMpx93SFhLQJ8TOoPAiZ3CtuVY29Yd2ZaPlpb25PzmwN+Mhzz
fr2Gz7zQ110bUWNeYrwadlVrFoeKiOROfK/n6u9N3ZD3B3AygdMnYlusuzyDJOitpVOgOiQAe2wT
sKTZWYafkTSnz9eLrs26FYxKhfNRRJhcGVIkgR77B0W/8dWI6/ZuTAbnmksxvCYFMDK2C3AaCD5d
+TxUeLSq9Cnnbn+X6+TGgPXDKUOlJ5biwB2AKbEa8UT0lMgJo29iK7fKFLHahIXtbQenMW6ofKR2
NFsXoDTxivlJ1i7b4nU5Wtta+dCSeUIdjGg0D6ysNqaABAJptWpelkPZ6EjUZGoLSIRldxhxMOxo
qo+fGF6Mk7c4bGc1aY2PJv2bs49HI2InJ5r8SxtNG0evs3AZi6uyDIVeQVzEj3KHuc05NKOFSdjZ
tFlP6alpTM6NBkodwSflMoqrrx9u+zjWEaamag88kSqWbOZ3jTehuSa5XT417VTuuPnK91FPnrV1
5Uxbi3vkN12EszTMYG6le14obr9GdpscS3Nq2B0by0tvLEWx9RAyP7KqUU/KUjrAKVnkHMd88rZm
Jn8NpDj2JAbxwEwozCJysgdPuP2LasPfmsWSPhsw8KzAql3xXCulB3KNJ8xWumYHgUYPvXXxnmJV
GKvMDop1IZ81Bqt5r7SO49QCLyArCkiWr1Vu2aRhObHWmwIMhfQObi+eAkVOTQC0FC0dFcJPLJf2
kRTI/YYQ9hzCN5RkVlge83Nh0+DkSRAraiBZkx8rQn4YyiwMLdDrbzul+ZEuzUMmFedzsiquu6o3
qMK3RurgYFos2aPTZOapoLPnBhg+WlrWRtgu4oO3ChrrHYNHYxU5VrnDatTqw+5VF+cNSVoD+fq9
/hZGNBL4q/dUnrgZmD9i0i6BjeZs+mNRox0tXnwmbtK/dngBS4SoIBKFGiyEu5Ygm5ojKjTrOEaV
X/nIEguzwQ1LmjG07HHaJENvvHBnJUWtOLrr04I7o1XSEWbi8G39rtMVnjgzUS9aPSlbMGYKBkTV
ra4ia1kJyE7zwu+mpaElg+PnOC+5iBUjQBA9odGJvFnrBiIejQeWUO67GAvY8j1+DyNwczotoghu
n6mQga6G0nrDHlGdQKwwks0dDhKuc8Z0F2slBSZQrlpfH0317KyJ3xkPxsWJvX4m+GSMG2hWJMva
NDnAPxnAH8wabAZNry5t2go+olaF82H6qHnn3WujPR9iJWoD/lAgUlnUHiyaIHZdbU43SqenASZi
9wPYivVVKeZnKmv9RnOGtgvmVbCjmiSsG+yqaaGI8zgl7tkzhLgBJGhnfrZ8JKpe+/VaN2BO049K
bR6melEDV2twMK+R9LS3k22qsa9R08W71lpThYqtJ8QB2rHdx0pyyQX2VrNPgduUjfZMOYe5ywBC
bnneP7KlpGlYp7kBYEv1GDvauhpv5JEMFstbygLys0W4H0tmOZyrUo33yjjNVBQV9grt1qorn9wC
Id8b70gsNp/1tKabUB1zxh7TfYrtyDzyHc4bfZR0LFsSD2surOKuiGjkzVc5VluFWbTEaTO3anqj
NLHj22VZ7bp+6oGyTN2r3jQUn7i4NwZU367V3rNaCkg2qxg8FgTSwLskd6Zbs8JuK5A4RaLjSZna
L80gJdJrc/+QgYcKB5MsRBW7YktFkksHhkIwddWsbdXhuu4ZNd9Fyg4+zgwtzL5lb1MvXPq5Eqhl
/alZBXKrHN8b1cx/1hOifoxf4bNY9fV5Vdo59n4mbv6rEWl7oIzKCVRH4BG1+KdoVeznVbuHU6Ie
1CwnTJlq+lbvUo1FgZJ9eBml3V2eKLuOkl7fbKOcjS793HqbpVvZZfWBJrI1lZ57e7xGLcFlJi+F
zBpu+WQ4pd/GhHyS9aZb3QrqvHTEbHEwGE5bfnQWKzC+90fy2FrQz4m9HweD3hbrvJjAVcrVDaFK
TM4I9x+1Kq9971KKkZYrhXHZcUQrUHyVFy01Zz/B4U7+YyGUmsPIEWp1cWRzJR+689p6t5BD89UC
Zg+AgXtX6cQxq5Z4WzZoIuwFWaulXObNJDm2S756QPKzUSjk8Onk3uV2T75mZqGxwI5SRHk3N2my
7Qo1xQ+oAB3I56u3WklECsGm7WS16ZDBNtAw3dUqre3KwSDEqjjGLQXg7Is9xXnEPJLulyyqAlBg
v+rIxvzzbV4perKdqbR4kQmsLaXRX0dd8z7SYq5D7nMlmpqyt6ehvNrKgGdntcgMFiw21ZP9YSoa
b5+VseLH6eIei26+5qn104ycH/++S/1v7lIQt7h+/NdXqf9oxFvZ/tUE/Ptr/rhJud7fbJMXNkxi
wPVryuUfHmDP5F5kA7/T6UqllnW9ZP39JmXjHAZf7hBD0w2T9+8/kzFcvzSN/zcpPBauq3P4/+AB
BpD8n25TGn8a5RKkc7ij8Z3yTfzZAlzDwDSl3psHi1Mk6C1luDRlN+yWKJmOeVxbe6rXszkAfjN/
WlXr3FjCrEmVaDiamAZYXrZSecudXD0LgKKXpYyMRxtvfYwBzS43rLycS4LT535GrX4sUEuQMDCe
FrGt/axk5IZ55mAf1W3sMG39PpCo2E+Ky/otzcaJ1yN3qg9VgvNNoxgfSoTx4aFpU7LsZY63wjHy
XW/QyDN15bmCuBd4eUS3V0YNjDa046FMC1LDBfntja7EzrGoe4gAUT7dIpTmO5m7a6Y2BnDq2JN+
nZTeuzipUM/anKrn2aB6B5aMUW91h3CJVunxiwYz4aKR1dfQPc6RDsxDBXyh2Wxny9r0FF+tpfGF
HSxh6pnxAGtDqQdN0XR33qyZKKcOPbFIhi1OTPrOLOJtnyMxna3RwIhChSZ701fiR21mNuvI3GTD
V0zZHjQJgHRzLMCCzlrQaXr/XLlpdAuNZrx2tFB9ICPNL1RAULsk3HlvzFmDxwGUAfd2TmKW29s6
svqTOtn1O9nsCUxm7GzlkA87RxP8NcAp+Cb8p/1QosnXwuw/Fc/w2bTPAUi7k17GBzNSprBPUYE5
g2mzw6lVCFkcFGCbOcywTVxXy7M5NPWurgfrC6JR5bdZl5462xx3tupFB71IijttcRYCLgpwgoS+
KNw9S9afJMfwU4wf79Wp7SJk1y6PkbTHBzmM9aMXmel5UW31zH5yGkAbGOlz1JntTUZd0oNZmXJX
UDuCawGGD1yhnAlf5IZxXagVOcfEvbcz8zL2Nck2GEeuRpalA0WQthgh7TFV7zCgOccq7uwoyBYz
/+hhTFwi287389QbJ7uT+a6Qdvrau076QpGZdkEdtEAO5gvXsXm6qMpgnHSGuH1D9cAtNWbtY7YY
HrJymx8KpYf4FI14+krLvei11F9LT7PPdWyKQ6rlcs/+G0EM01q+HU3YS7kcT3oymnwc62YPmzrs
k7h7S3qXMWC9y4W6jJy32hh/WfVUHADJUsQ3rzSYOjK3v6t0iXA/Gab4mEdDAj2KTf3VcctHICfL
U9tKoE0qKJmKmtjSp91DOVpKuzYYGq56wW1naZBB7foNvl92Bx0fZpBJivYjjdyEtx9fFC9p/gP5
m1Y7ppGQIsbilMX8EkfDIEHW5ygaZl48OEbbvYP5HhpgY9pjV5UHQiz2sRrrXYl2Giy2gzM4zTNx
ZV2V31tRvreRMo52tJQHUxTVppU9aXwOy9eu8nCzg4TczilDFX3scAVQwu8lG+xfC3yywBAZ5u1k
Fn4mLfHiUDT8wyGme5V6UQX8Qh180YlA/Ybscqc0VDvlNlJNM7hZQIeo1WXFLoLrd6arCbNufh0o
WX9RIhbxwja0a6bGxr7UYEEF+YieXqpD82FQo+lHproZ1QkAojZOIbbkXiF/ZbgvnTPX0pfqkqfo
X6vlcpnjW8zwAmZSt0LoZssJmmGyvcBl5vLjaGYJvrSkCCsGJUSH4Ue8wD9jzPUkGb+45phr6VT0
CE2cCMDJ81xGaqhpyksGYGJlSBGIwqlFw4Rdq4HXlDAZlPRZuKN6yJmMQ6JltU8zbfWe28mCfy3x
rlbh2oe2hdHlL7HSXbmHwjpz8GoQgXyzM2day0vcO7VdDduyMNTL4FZcH6Li/7F3HttxW2u3fZX7
AvDARka3UJlFipmSOhikJAIbeSNjP/2doMOVde7v/5z+6XgM2yQrIH1hrbk04tCg8HalXYfPIU+N
G00F9tIGKBEQBn8FxeIdeSLCEsw6ZAiJQyLoOGWXLkNXiegnvJSD0972MFiuM3NSz0Ysixvsgc0O
TDUpmmFNzWYR5eN2yn6hZbOOSK3sHbqteg9KxvrBrmW4ntyweYWxtT5cBu18TgmbfOotMRbUhXm4
t7MwOQw6RaO7JKgnRZzeihUEOmGhxQqh5gdz4KuvQJ9sIZE2u262gqvAwYy5nQsoT7afTZxoaFRD
w3EVR3bQB2SHw6GSc3/KQ908FUN8kBjAd/kSo+4cbWfXjKNJdGFv6iwajAq2ZDLvPVWPN2JMrHMo
kvwrLp18O1kepBXB41ZyiV8R2dwcSSACiJErxoy4CuS2rCbzcxG38ZE7EwKJ3touRFDdalD33xpS
SM5NHxj7MvG7T0JWxQnYTbxniNXdFWx/nugv4r0wlfmQjpIOHygT0oLFQJuPZ/CmXRT4FL18M/XA
7X9oe91t0IUlZBJMgtI5sDdWZ1y57ABG2BKtnNVmgLBaorGqIFhyR5Pm3Wog5NmfZcnj4FKIkNes
CiSyNq5zhfDtWKdc0pu5oZlhRdhO5EDHgXoP2yY/AXGlip8n4yIt5j1BVd6OY0VUhzt8cVsXwzuD
vRTB3zS85b33xZXpqxkP736hvwT1fM9SFnugnhpeT5EzXfnLrlXy0VJJc25S338c4Qo+k8pTfSM0
a35pY36R+GODU12CoM0h9PAphnOjOjUS8+TRK3vXlFowSzcakwPhix8jXW+d7s7rnHf4GPmqj/Fv
58Xvw8dMuPiYDxvLOis2RsbGcW0eht8nyetQmTae+XLDDZTai6GzWMfPKl+S8gwtqN1263iaIi+/
EslSndlbMrxeXPXV9IED38ZzWlz5qSuYc8Oriw+FzpE4RjMDXObDyToaBzAJmcdVMfIukY6wKImM
zuuTWuX71YeQP6wBa3rdCyJgrEBzUtDmcST7xHmZCSs+erLx8Xf0ww0/Oe/DwqecLNKzbJ0LCADW
hyYRndhWeMoY/khXY8mnSqfFLoVJRiAiroMUDNZl9gtUxZVYbrCzqpuWo3nWPYbNVE6vZA8v5zZE
qdmBKjiQPYEueljLLVtbwwa6cHsl5SmPgbh4y5bMyP4YFAwDcxXIQ0csSrTEDmaEtNtmykhO2kl6
ZK4xg1dAfWe0ORdPFAUdtGguacxKekl89XWwvSIKEPsepBol+idSuI0EBEUrixoFHEjXTU1OFPQb
dokuk/3jgLuaAGmrPGAaM9/JXqKMbvIG6xW7RVt894LKC146c6j87tvg+ISrP8XKoeKIpCpkWfzX
x/nj32ni0HWvmUX/cxd3Q1Zu+n+2rzBw/sY4+OMX/1yK0ZSx2VqjF8l9YUCJW/IvO6cD/4BkRtNC
O/B7l/dHK+dARmArBrrQMy0T+D3rqj8gB477W7gm+6HwIEzGMskB+Q9aOUDmf2vlHHycdIq4SlmL
od8RH27Pn9ycDsO/zpt966JN10k0oULJ0sfb2jIpAbtro3cwv5SE/GLMYti/QQOkvyDd9kRkSXHs
cEhfYt77blHQzhLCf0mO0911nVTHtLWHc6AmH7xc6F3VQ4UBtOqaqGb6cEUWjNg0mBwexqCZSaIN
ET4PdWYcRKNqBKyk9HodKwL+nthbSslqE44x3kQVkuzE7zDaxp8oQSoReX0mLAKGsYrvUPZ9monp
gO5gQm9rxFF1jY3RPoCFV3hngXIhHvJwy53i++AKllQZ1185tllEotFyHbdJgu/eBFltfksNaN+q
AGISZ5nYL6bWB9iu+BwT62BUbvUSLmO265pcoi8jG2luP7E0Aced5P1ra/X2vvCZzDFSbI92Sfgx
jiruoItytn0VhMgFB3nvExS9LZllH3mAhCgUF1J3m2Y8Jn32qV1CSEpdrjFxob0brBD1utnYuxS6
xjaRECcZYGFYqYvunEv/OhVEppMRfo+tD79I7B/Ccjg2UH9pYK3VelkTh2evvv/YPBiosHAMLs8u
9Mho7NcPgYF22w+4HotlSKLWNcDwBsNb2eEgmufy3AA6v2paMnJsC3Ku9veGLJq9q1XFMoc7rXR9
f6OYIIZxeO6XtaLLcdpIHRvPiy2xwpiDu+tW0TG95LyHphdujLFcTladslTIGn3qRDBSK05q383C
3VMdLNtuNp1ttXpa3IDSYcBRqIh12mEm/dpAA7yC+3iicoVCBWh2O1ABbOwCF5aNfDBUTBuLwtjl
mXpEeP4czJoVKoCbBIXj3qgkBa+pMZqhTdPg4DLVM4iu4zaaeKZjrslQklvhD+yKGXvc0N1yTjyy
bsOwtc432uQurLN6PyT5ElkJxtCcG/MYsKPAdoL0uXdPysrE18XRIiKE7Arx8xt1+LxjsN7QsGbL
kVoA5whDb6gYnAtMNGlMksY5ptoZdsT/zDiZ+G8gQaF7YN7I/TneEpVNZk69qIMIOIK1DQTRy8p2
H9vZE0u55Loy03JvB29J2JnnmQdU5Dae8VgglFodxamzxdsh7/FmBlGFuArbZrocGhm2j2Y1Azvw
w/xe+4Gz7Tp9DVmq2Ac4O3eku3l7nQ/ITeDA7apZQNC0DPOWGGG9MzVDegEmlTkRTVLa29mm9jPv
JADCRjIJxqNlJaceRsMVU3mSNijInwZI9PshQApuORnSnSScti6bILCgtYw6NzOfeCSbm94AwFaO
CjxzSikRDhpNus4rdrn2chs3g3kWfQcIiJFaiqfNyNMdjKZpO/elR6lR5Tt7YWnCWx0u8EZsftC4
VASqHOrcuzGc/E0ChY2yKihOo/JhYQajsfU132ejO5fwdLCP0jbfIRAGW/h67rkZsexlXv9gBvI0
0NyeA+3LjdO692RAqt1k2njqQspbTae4dRy2r5YKvw19cS9h+sViuC3YnW7MTIrDIo0fpaOXPRyW
K3TMFzmt21q/OrDZoY5xqgqkn9FGcGKb7bJGPa8t4kY48lXVlF1oYR+62poRxgJ2YchibKZg6CPy
LpadJWsSGCrFKYU88Xqx/P1QWq+hwn4QyMyORmZvD7GFv6n0Q1j7FE1caofZUT9GDGIbXy/xDQRE
+2AWQpzjAONDVhDJmi8Yy9HFr5jkMjimtvmpLqyvnse0JXGyEy3hczB1aHolJJxisb0TRX71SGf6
QhcybZvG/+GloC3GWPYROMhH1n9XvtO3q+P3jGm83IDELK6RaKAybHGGxtU2ttMgipV6b9vB3MrQ
gQGih/rgsF3aEtLHMosgqstSTO2B3S7zd5aQxwI+J7vDr+EShI+LsxxrghWutJcN+9FaFB7rYtyS
n8XeRutHRQz3LUDZSyZ4CMGuAi4AlzPK0X3s28F12SW4Dw1Ax63XK3m1qO6UtDTsI6MNaucBHT5O
g21aKu9Lkc+fp3hAt7z432vs4Zs0KbBbWv10mCt2kaSxIgEtx/BTj/3VTAAiKMdZ3/h0TRsRR71r
wb6M7+tMU1Wy6JiVhGPtOUCWU+NlCBv21Mb83Ub+yr1wWGUJuuVeAyxmiWMPA8Uszyk7p0MCI3k3
BSDKhzYo8V5Y9kFq290n/mTvraLB9Oc0CFX87GUapXuC5/i49N0VVlMMPUbybhuNfy6qIt4bdE0b
p/HE3sXNvRNOaZ6Dhl1K7fAk19xV960H+mYKFm1XjAxwnj85EgV/zjlLwAOmKBC3zkrLVYRYPhNj
XvpcigojEQIUzr4y+BS7bTg1Gz+18vUiq7PS7eyjsjBaCpjnnhU/2cNU2ch3yRGCJ0+vX3P3Zlqq
m4n1eWXF7j3cRN9rv9TjXBFF2dpjhzchI7/DdxGoFKTcF5uqaXXbXv93R/LvlNc+a4h/qq4pAasf
33rJTe9nVsrvv/ZHbe2L39ayWXg+Nbe9Egn/qq19+zef3tikTqao9aEW/rUmcazfqGRZgXgUvn9Q
VP6src3f2JCQpWq7rDZYvPxntfWKavlZdOYEPg0ogjfSeX3XpJL/+5rEtRY2OZyIR+pdsbVSSduq
K1yIff958fK3wGR70NS631UD5q088xCazUt+DgRwUbMPHoMxyM9G0efX81BcxsAhVtvwmPq2CDJN
9Gp+Bv5owYzD0KLSewT65pZhBD6WQIU4rwz2GqwnIz+07j5iEiB2VZvMCTAoKR+djeA16Umh8QqE
VSbjm22Wd5/HImS+QpmmmtqKPDd7g5NtbouSH89X7AhAsfbUjO1nQWR8pOF2owVwIf3F/rMxmffs
pd9G1FH8bvO5qOU7Haq9mWtfIme37kQKvcyq+DxeM/c7s1WfPbj9KM/Bs08GH6/C18HIG9fkaKD9
aYNTUvX9jrtDE41hDDG/tLmL5O9WblB+QZjZ1EHbbU3FHy3gi7OLSJ74CHwNZnAqZddt45afGk3e
w9g4jFJjq9sMqQX3xGmbPaKSYuspDBtj7tytz8jd+ptI4GAehrBltLXOqRe+gqaw+53bC32X1MVd
uBTjrlh7jCIBEOs6irc/QfUfFG/og9tv6uQp71Zorb9OX+vqfakgdyssG5EbL0zo8gVGVVgk3+LC
EHwP4WNoMqq3q9VuAN0Fb2zGASagATcgrMiWWL/HOIjzi0JGgt+z0PtGw2+dAr49Gw33dnL9UyAM
imlOEqlAwyyO6raNT1wGXqe7ciQsrjXDx4lFU2TlayyT6d6NkjeVZLmzygLCvcgG0CBobs9+2FtY
vvhts+dnAfHdyE6gGahhT/pjmkVe7M18TZxYMOt4KLnuDefz+xwiRrJg9xGkIt8Qg3LsNf+WxUi9
RmFU26kPOuh4Nb9T8i11AmmO5ZNIYaoujNqu/fxxvEHFIq5g6hz1E583STll/JUyUSvmdoMXFGdT
JO9c5JzVjErwAXN2Bj6nSr1eC4nql6cCW+XGC7I3cqM4/jP5CIzt5M3A1wXq7XHRHPlJcZ3Qe8Rn
3LX6moifJgr97rOPoi7yfI5wMHAyBVyNH18G4V2weAx+lOf+W1kDgYlNIjOwO7g7B8tTVORdfF7Y
1dzT2sKPhge4mQBtRDasor0uAWS0eW1uy5ZwEGWOvIck7a6CziD9zrPExVZQ7lWvrV3uc1GyiaEW
pHBh48dZVq0I/KnKrwOLCxUnhbkNkBlShyXFzuQ6MYtR3o2pe/NxedmZ1kdTDNZudsD0DYDxNvXA
ss0sOdxOGoI1T83qMDMi3KGG5DKEQhF9HFuj5OMbMVEMI6VPIjgFqga8jw27OPo4y7Wf633dtOGB
qXy+W0ooDfDzCpx/nM4fJ8B6hnOJ30lHVwd74QyFz9RDDQg19CIOXT9MUDlaTiNWt/1qWI5fG+ka
RxcdV6QNXquCc3GMQ5u7F0Qd5qIcApG/s16ijre5ekya96i0+zCyKmSSZjtUF1+a842LJy6Ysjcj
kcsGD3F1gQuR75g/ymjQpnFMXK5TQjLFZfGJR6U6APFR2tXF6EJenaQi7r0le35uDkKzb5qdQ5hi
uWY9xB8TEyaYzvZWZIC9bVsXyLrVtacJ+zBhsiOtgizNo1mTwmkAnI+wXnFzmzh0hp+Hh3iw7oia
CQ5akIUC8QAnvjPiWALdFhHpQSszMEXgEqmPZcAdjBGN/fu9yQoJPPm4aEdgC6zqDASMkHbcllOi
dZ07a8kWklPwoLusv3jswJZZ1EwcAOPYKK+xBaTKrC4wqOebwc/f2WLw1SxcAR/ftQfnAZs9f3IQ
HFengnNID9NtDRINNxjN1cYvjPgWwD/Uv1oVhyBW78rnP5dDtuOih0UvuZ84RiH3om2/Babh7ioD
CVet/OeyhjmSG+mtMQ03PoxHbFBBcl7kjJrRKLoCdwUUoZ2VT8DBKZE9XOOF/pq7Bc4Dj4rA24W4
s4yNhp71ZmX1vGVvErqRNK1HF/zItgumJrsG2TWc5WRyCG1SC2KI4lizd5kJYi+tZQ8myvFiJAmi
YNONdhR85ZITzAh+r+12bKMagUhRGecmHl4NUpe+d+H4zZEmaN3EnvP3QNmGhhyKZ46Ar3Cejj0R
qfuwzGcgWa0BfYhgAa75DNfDNuFRtLVEEF+HEzXqHtvgRB65lQZYDZFTlkfQH73xeUkgZKdDMhZg
s0Mbe1Zb0AZjsVbyxh09a9klVhUbGD4pH1Lfe/ypFLv9XTb/M2p5Fcv/JKZf6xrHYx+DoB+8OwTn
v9c1WMEtjV6QlkUu0HqI9pA5DxcbmMjQ1janFVedIznT//l114TAf3ldh0Uo2yrTt81f6qkQxv4S
9s1wFNPHzY5r0Jb594qunoVP/v7Pr4Zc5l9fzUdtA+gO8HXwy6vBIcAdpqvhWCycIGslgGza2CXs
tX//XP9lJf4vphPXDanL/+cRe/RaUBe21d+h5L//1h89AHiD3wSsFpRPRHGtgqi/egBhYUhheG56
jhmsVHJEWX/O1+kBhM/A1+TQhlxR/2++blu/uTZ/EL7Y74jh/6gHEL/4TkxiLsVqfSYv2ISVuKIh
f1ZKsUyuG0Wg0A31YLgbpxWzX9sZ5r3cn0b0ee5yzlDqAe4x8x45gjM+5Q4xJZsurP4wN/0Nmf7z
dSt+yf1c340DXBKupGPSAnnru/152F8tawjYMNJAVOImIaqQzAW/Zr4Fka8mwHByhi8+I325acug
V+D7W2ZGse58B1ueX30P+57smDBNsQwXhXii5CfYZvHc+IdYDOL3fjre/587zbpy+fki/HjHns9N
xgpp50Ax//KOpZ9ybJf+xp5hl2J51sXTyNLC3iOBYDM4LrMg7ooVLxwfD83vkpv2gVE+MJZ2JEaD
HWUniHpqiKPoZT1u+jJFue23LvbzZGVO5kN4Zq7Nbo9+MnzuUnWVY/yYd0QgeNeyTcfy8M+f6l8P
A0sXk5aLToe90MeH/ukw+OC/JqMpupuqj8NnZL7kk+Ak59RoaARvka+FD00sis///LK/3NBYPvrs
9H1aUs5F/rG+rZ9e1jXnxGm6pLqpAi1uRJ4ONxXh4wR1p8///Eq/PCA+Xon9lOkTFUB8RfDLeUbs
EyQKOJY3zHuc11XgXxzIysYfmTfpzlQDcSsAp6gnM5up7v920qwnxU/PCV6eE8UiB4DHlMfd4ZeX
931bpklVypt1O/paZgO0i2J9D64uOzzdoKcXk0OPL0V9KNVq/0dfhN1p4hFD2WO3JrVsVgOBgAn6
ZLeNZW9TiGU/Guw4W9PQpR8BtnbaI0kEIHT++dv7NYZ5ff88dyxho+Z0uFbXnd1PB8r0Brdy3dgA
6xTjkW/7DvaCkfcIPNAGVsl5SmX+lgSEC8xapXuvdmYZWWL033tf6zpaSI6OiGcdf8jW9r+PxI74
539+k5i6fv2W0ZhyEiFS5d7K1Yl98Od3CRlDmuAj7OvMUU0cBlvSffVh/uAZk5U4RO2szDs2Ojg2
0zRFjiSqQ2e1zaFAPBrlhSrvm8ItAa8WU/IyQao7QYMGUOGq5olwlmAbqyomJHNlLkv2BjjMsq66
mRqgzGrFMydQnSgJP6jN1piWRxfC9b2VJbdoGux5Uwy+uiGp97H/YD97Iy22kOQPb1tn0EQdT0F2
KTDIfIEF7pzTFSOtk5leZDJTp4R3tkikiStzelrx02LCfIKV9htG2P5hMA1msfCa/H3cqQFto2U9
qlRM+SH2DSznKILiN/oQiNcSsC0cOL9krN1Zp7yumpNQYfFdjg1htY0NOhs0y+xvRgVQu8XMFKHG
aA4C4+YnNZXzDkuA2osPGnfB+CqJxokYSsLkAHaX5JRvhyb8hPKOrR6Wh/7Io8YCorPivoPeLz5D
pUmvrDZsHly7BwvOLouESK/UrwF8gR2KSOYLNHmYBOfZfLWYr753SYPJWlsrd5x9JyaNecWR2yuY
fElGGOXtiisvepuQU36U7clKM/c+yObQ8bCN+DHrNb9e2efwJmK63ZWI3tIzJA5V/N1kA0yXH+z0
jDMJT+YHU322/fni5ZoQq7thUn1Zkp1KD9J+T+PUsvSXbjJmv0RhSHOV19+spYSOQYhVPwyNeQOi
kxr7THSfPozh0MenspWy2WRAxx5MrE2nbLEJGBo4BmQbK5Ohg8ZPR1QIE/EUZ0M+qZ0H/NaM2gKD
zidaIs+vj/niT+l2mYuwv5B+ZnNGTbAGMacMPAv3npFm8Se0WbYHEQ5jDSecTajFvipkG26AEDjM
rmY6M9LEYEC7YCsBtkd1F6M2xps+xcgHfYAsXUxVsF93gToKtMsds7KQ1JKf1WIsGjual9uOhDEQ
b4kM3sEK09huzdrqD9IJhuDGhe4dnysbiJybRRVoYb0cO7y4LTb2hBg8ZmmjVkDiu0qC5fTK5Wh2
Hf02g8uCjhThSnFopZIGM0THejGakgxam1E6bR3mKwNjomkwQemJMQI1E5YnuAY9I4e09+4ZooBr
AgFvCTDBKQurdUif9geGcNBweBjb5yxB8rQfGt4BoDqGZ7tAzBrJYrY003UZLJza+BnAUsRCQDRh
bltsk9hOhrWH5nBKv1sDvYjo1D+KHMnVFhVBARYLJ786CRMmegJUxmO4xUwA3yYOIz3EYHuMqW3C
W0ArmRPZkrC0Tdlk2rgyVzaJaMiW4u2GfrMTS6rrEwnboI/zcGWJrj+3WbXcUI+B/q0hyNLQm36W
xte2IkCR7TfXkXXDXECixQzIprQf2ThZw43XhCi+q1D11+5Q8UhKOj/nF0KyoCGdylRUXzRJ3emZ
9Nhi3rO61PJK9En/6BCl9EqGMY6qgOmdvR9It7V3nafJXSgHAUSnsEGERcEU76SQ6ksxTVQWWZKN
Dx02uLemTe0jyDqihoPcZRNTsWC1925RZzNel1Hc6BkP5F3Xu+JR9AY/Ad4OW1svFh/9KRmc8thC
ckUd7zO7+UQ2d/hcmRiHoyrLyJTyIbl2t6S59UFkqjVIIp0q3ljdcdO94gkWPiMI5uwuuUu220CE
pIEhi4qt24wcmPzeCmh0T7OTTcN1T5YuxSf77lsXay4yAwSaE25CrQEMWGWvSa/y1w+/vvWJ+xPv
qyHi0XErPgWpunxVKRwFHYX5yKXTFIjv7qrWX4PxiD58Tfh/3FOtvko/KeEsLWGjDca2Uzq183BN
YnXTAYsd1LyfTd+0YV8rvIX8O5ZAPhE3kDkUa53cV+UzUb7hGUOeBFqWujnnxZJ4r+yeeBtzmy33
dj+b3VVCmZtd1fBQs4eAp8Whq0wifsJEfXHofNUKBpbWucZaPlzFaZ2M26X11USBu0A2t/haEZqp
5VuOQ+12HjqTObK5jPnLRM5Gd8SyVr4vOlzvIUjC0i19QIBy11rSDqBVGb4YZlwSAt8kTGQcbnNL
O6X3smaNx2Aic1njtxaij8IF7T6mVviM/W9MdihHuEy0EdvhyalqoX6U3JAXthWcUrtpvWMTCGfw
jc4IEnc8ZCZ1JdrB8pgbFf3Ik9YeQdW2KvvahmP4aCyU6Wcd9q343ndkoG9QwPjjSU5MkHdzKVJk
E1PiJaeGw4KwNofso+tx7K/nxS8esrFDkARxyykJlz/qCSYg2cqi09gz8rq+rrzZweNorgxbEn/H
q2SZmjQK3K5MH6lEIDuFqPiRqspu3OQpdsRNOI0goqt4UQ84WYT8LGq0qeMGtH2+PDGJM0L+GDp2
lNggrM5G3ExvaYJqPyp8pu4nycrqDmVkrA/toDpgxXpNRpFWn9m3oOq0e1N6DSYCxSTdu3ZE6syY
ALOp2zE/5ahNQYUPptUg0eDHdDC4Z3tut2NhBe1BB4qzP3fQb7Dsh+gZoR301MvkLuIxS9dgQJ50
4TPnegkzPyQ5gl1yE2b7gETCCfTdFwt9K9KrPB/9J9eqiHiZ3KR3rh0M5+O9irs1IzbhjAbMaXM0
aRyIOpF2n9cXH6e5fWvNZuGd4rkO+VzzTGJVDkR42pYdGA/083DYrwvsNLSRsNn3XRrk6XaaTfOE
6onrfmGyhCAiTv3/rlP/LbWicHzxj/iO03foHT9vUv/4jb/GKAItIlWJI+hMPW+dlfwpUxT+bxYZ
FS6FJhgImso/hygfIkWWUEzjcIF5Pw1RHEHoG8MG0+KJvDbu9n8iUmT48kursf4F5jhkz1EM0tD9
MgXIRaxYzsTeDVGExinBoKGu0F4vBKbzKCRveH0c5HZ1ngmwKx405sjwTVj+j5QJ/gOoJJvAnBqH
mSfmFwQw8srlZkUkIf6CmKbbQ+sQ6i4Et2rrpb9Hd8W9MU2mST2ZlYoB7Y8SuMVVHsruMI7oz298
Kw0VRqEi2JM6XZ3KeLEjHzV6BMkDtlWJZ3b15O0pHVjtZOFwh+26BzphTvGlsBuS4RB5MDsZFdrF
dvrOc/+rA5Dku4NAi4d37R9MAKFf2zI3Iwfi8cmzu1e7zdBXzUG64DyzSPXRSzofzaZ29hwo46bK
0KOgmgNtTY4IEqs2tJIRJlwziHIEDFhAlAT3ln0y0tR6YYBycQawaULOLBplat4vXVXf9wNKvrE3
XwpXhk+zC14INcr6/AlfZmjVu9EE2mOP5Z2TGQR1DK1105ZlexoCO45QLuHRGOvp5CK7ug6N4jXs
FY1gQ1A1qrP8SpVsOYraGN+63I/JAHHtfV6JgmcKshSdBeKHzYpekYPR1sfQkj+AzrY7gmjnz64I
kPUnMku4hwbU2WURfLWsId+5PigEqHAvpSzhK/DS5G3R56XT+CXuWTLYZErAAJX0781qE2LzM7Iu
JpFBMEsOsRfBG1rzkdLmtJ6RT2rsvD0Rxrg5iHfIj2DdlURhhQ27YAeOzh1Rz8EcbYTjxISRV+Uh
A7p3cpHfQiXRnwAtmBHKPXVJbRw2lBOzy6sgASP83Dk4WdEuG5KJ5AO7oeLils1ySRfPvrZCC/Jv
Gk+3NH7tvuq6+VuPBaraCHNFvOdg28MOGAbAU0ccSiwkl1aDOJjdqrvAIIAIOXtT8j0lMTwq6M6O
qehJ6MMk4F+JJgTcJnvfpHJazI3XkiSwaSvLrCIFoxsJDuntUKWGCYHlYu1zO1dLRBkkt1aSjnsK
AzfKjRLKc11a4dUIwDgDNefAYSUfpl1RGRcK6+mCFa/BN710Twnb/XIzMup6rwfESkGAORzTpHdB
Yfrd0y4xEmma0dLj2dzgemc6M2vUkDYFwN7PzPBFjhixxta/auJK3tKwpfsCUMDbyJJmjyLZ+5ar
WJ/1XI5p5I2pd5ha9LGt6KfPTGzsWwMqBy5IvCoDI88E4uO0XNWT4fRREMT1GdDf1GwpotLdMoBR
912qB40aCX7YXG0Zb1inDkPUfWG67BCLaXh2U7e+I0o9Xdho5wYb6UReGY29bNwyDEomp3wkhjSQ
1izGTCjpJrR/7bhAMB/R0vWYs0gT0E/jrNiHT0rsUxdeHrBlDglhMtdpALzG89RWkID1KKmG70N7
OLaVrT9NgwmZffbP7sBlDXLWmk8yLidiwb36NistYycmgUSVbnR5wBXYXBMnZz1aFnUYSFvyMLyc
OfDUTqdgkWl8ApTgP8yZsqKw7iJ7bszr0jd2ZlVPd4mj2suSwc/l5mnedEBe4CVUoB5KSV6WqcJt
YmMI00p8Z1zi3TSOqk7MpqxT2Q3eRooOtE/VWGDR4+TQIh7dxrJ5NPwGyfNi2f2DDtPlR2k2yEoM
fznieXfu8Lut1QQ2ExpQK42EdPODP8zNVq7wGtPS/RX5dfNTVZjOnrCBJPKC0bs2Z+AEdc2NKEzS
aRuTUv/Frs30SINZAFgtwl3rYBXbZnRIX3gI6iNhpsYPgc9jM08wKhbPGd6z2AC4jJjkvsPlR159
SRSYMl8TXSY7yMfF1qIsPQRjhxCziVX6xdJJf2nL4h5w8ECoEI40u20xwRZJf6urlck3B/rWFDL8
BAw7V+y7Y71zUGHiQa0Z59lIbhmCjdvBT50fDLTG3eTPRJakY5Rzz8SMnE9p1JIBfkkNRwERdqeX
ZmY37IhG33sEj2yhv3tf4IlwbdgebEzQTSch8/m6SgcSIgr0oZMrna95MSKW8NkfiriqMHPW4hVi
hbPFTfgUIwSPrGmxjiwXm5IVd+wSXiBga5oaaU1Y3GtTnKgeTMYxtlgBCwsHuLLcEBTMeDc1efJi
zC55iQORpItXpbdZ0S3VxlDJ9Iz0VJ1hWvjnBDFRwB0USSb3TVLhAe53TGvutR5uh0T2KPHN4mrg
C4P2MQyP2WKV57iWGy4J3H+hQJSgk/QUBsZ9voScalNbs9614yRyqiQ4SqzX+yRgStHZQxmZQXzJ
8iY/1F43nGL4UEwTTAh5TYm7fbAQYpa1JJ8O+Y81FyvdOC4vCfAWHkXx9AqrrzkY1PFXeuz8bwJz
8Bs6XOPGBTnU2chAdeA8mYvDHjeMSRqEm3Nqe0MfgsEfdsr1xyeakeHseuVrprP+lMJ4xqgl68M4
LPlx0Ku8lRK7O0srRv4tE+eeIX59qxVr+IAn17jJsjuRYARGvTldSHAf040t4vFFSGkcCz26l7KR
2dmS7p7lE9BPiyWO5zzPkByBLpfFTlZ2vPHZKD+GQdIchj5Qn8ikFxi+GntvqvhHkCfcApM0PQQd
u2smOsWxqwt9SR1numpYp3weQ7KC/G6st8QPqK3jufrdVcVjWkIns/LMfyCg0N33Iu8j3h8wjsy+
Hrmr7rBBf407x9iw+08/ZU19KSZjuQbneFli4TwVKq/OKsPy6BjteGApE+7lnMdf22GZ0fHK9uts
VB7ZPUP4f9k7k+7IkTO6/hevjT6BGVh4k/PEJJlksUhucFhkFeYpEJji1/ui1X3crWNZ1l4LaSGx
yGQSGfEN7923Bao4HP0R7S6a0neoznilRWkCQFkap7iE45N8GL07b+Rs04/CejyFIT6THGzbpM4s
xBwWMnU5XAm6iddJIOp1IvziW2Z41RNFVX6u2oCr3jUjwhzHPMjuwX+Z+xCZ/rWInV3p2c0+mIS8
G23CzKvJNfZJ5pQ7Imvii59VHDtW1h/iKEtZYo2Z99C6AA0TAml2U9DTImWZu8ax/44UKlvX7Kug
ao6mvm9GIs2IezRPtZbVzg3G6QOhPEg2BnwUKSD4MczRulYwQ/GYuLWePitUS+8eWiNBmftRxmG0
4YX8giTS7rKyClkZVIZk/C6CdZnlyF+0ZGrG/qQkBgxT/10zWfBZCT7YjkPZJgTDxF8wSi1C4fXI
leaRBw7wbbrleXZP3btWqcB/TpL6TkQNN+gY0epzDpBPSLWZBIE4RLYhfmGNclcKBR1zRBzRtafi
rQlQbEXpwVS6yB9dXyMf68Q8naOIMI+2sogj50/9vrh4D4D1oq0PBHwx1XT5SXZ9t47hB29aiG3Y
QwiFem0TsUjZevS8qRaPPs59hluAc6/mqMxP7KLFPSFxHAiDVaxJTrJ2UQVVzHwiAqLPMAwNgG4/
075EV70qqyIsn/2JwBXnFBG9mJ/VFIT18ziT3IZk5WsyDDJ9KirlVQYLXBOmTGDdANN+ma+EaU73
zo5qY5CvgrUqnqef7AGSrzHkFVIjuK/8m/qdRSHOdGtojtEcQbUwSaTYiC5ITz1Tiru24avxsdRv
Np88O5/ljp9o3OVhiPUlnq196rsN7u9mqr5kJMy7Op2CI1tJzScYVezV771njUZu1UrX+yISo4OP
5+vmDL0PdhZgoZtc1F4ZlOeTUTbloxgh2nrEj4FyTcb+4BSKLOakwzfZ4iWoHUoYa+xK/OJpfvAk
XhS/cK2zqDrnJAW8KxDF9jYoEhi93owUzzf4eVCC629TOjjfURSiCuzI4yRY0DQgSYiCiRfv3G20
gQ6lhZrfRje6hyzP2yqKcHqaxjDeDBkM4LVCvnU3NzHpPArJp7TJ7l11gCZ75D1NcB9wCy8Jmixs
sm6hpndNVZ6mMsueY7IG3hSlJz0ThvK50vFT6eqOHCjebAILsr0RKrovFwTF1YiGUQL7nQiMZeVw
xITePkVRKRRzZr60J3nnmHeygqIfkkrQmu2LTKT5iraxfa3q+CUqfXFxEAKyKqrQnNlW07BnCfF0
94M4+2HZPA0ssHE1RE3l3/VT4jxWSfvhE1sAjloT0rEyEsGCYBRc+6mOnZE3JPLAWs3F9wy89Lcg
GyOiCPGCoxM2rT2tkPqWy378GgwT+RHGq3NXxg1QtbjaZTLjQzjJSq+kp9x5RetBrbMQXzZR4o4/
NFUfFb+BoE3W0/zQ+stspwqL9CbjkEqs1YRJDBnCwi4wQEv4OjwCuUuPidbZxcUbfixtlKOFS+fg
T+RzeML4ATVLf0NuFRF9ZXr8cjZhVlvh5jN8gSW4wBxGaG+Zr++Nudabom+ivbKG4saeD+mR5rmS
2oFX3Yr4FFkwfBsq33WahvWhyiJzndGW1fSfSyFruvLi2hTXaSXc5QSLt+GMTzHhscvK9rVWiD7v
TdBvNro3j2asRbAsMNgxylr3ideJccVIRH8ZcyXGBxMOCWTimmQxYm/m76qamulZj0bG/WooGl71
0IvO9pEE9z6iPdSJchrPvCUyCHYEtiTe2u7MGizF/ywdomsXTOmVVeQ+Av/7XJAo+29W9L9n0f91
SR4s0hgEMz5VGdMd1/v7+rZppzErbHO8ImhyN0YIGd3EfOIDADFYg0Xxu1Xa+yGzTnbu7gxH7ggl
2QY+sfW9xriHaH0w9qHONqjO/o1A4p+VCr+/Ns8SpoP2A4HOogr5ywK8NIe2EpE1XiGSA+qiVowO
6XD9f2+w/28/xHScRekDMcn/5zfAzdRE0zuM1xSv6/Ifzyh2lV//Q43wX3HXvxF3oZ5iiPivxV2b
n8XH+CF//nUo+Y9/88dM0ncZSYaMI5kH4vH43cPxx0yS/4vHFqPGIutC+fV/hpJ2SNot/4MfgkFa
Hmy0idxjKvlf/8MOfnMcgFVMbdx/WKf/k6EkSOO/DyV5ZlyPQsYRZoBrBGrQ3x/SPEPwbuqwPcze
nLySRL6EVjU2ZSGBowQ1+7JUu6adH4ra0uN6adsEoiCYiKLZQbWqMBTY2nyNKCqSVUW055rVwfhz
Up6xSLczGChAnZZ+sQoMg40V40FDctiButxVuDj3lK/xVk6hB0fV8dMDoVPuE9GtaHfp2wiBdEEg
BGC8Dz4bC2cd4Qc9eabI0Xuj3MahlUBI4LxmcyrPE5hHmIk2eKPJzfYjLw6/mPSao6/T6FgbUt2q
MOYW79L3zG+N17QoERe3FN7c+hWSAitmtYwPogm6hnoKBWg5dY9DAPEf5yWR1fymZmI9OtYMqDLk
5phdLHEZ1o69iPNfDUQmbrCQvFJiF7FYNKSaW61qdlwr6pYM1qNnT3xcfXVHAw7a1UJBbgbP0dDf
mVFYQS6unsZWm5cJhS9ux2oAIkPhbwXlpZ7LixM0r1EJylGbajohjn/HPXFcmCmrBfSUz/l76yLs
9+uaEYih3/IC7XvDWGqTB02/69m0cavAr/HD58mOyBxFYJFH3vIS2pXn8q3DlkGpr31xb+eGsVND
Xj/FXVi81Dh1XtjmIHhfbB3kdto7lnMTECm4yYkof3W6eUDQqA+RY5yUM7cftWPKZwbH+AJTNoyM
wgo2RFbzgEbtwJCPZaOr2vt5SOSrkwfPXkfrWE8y3YPXhUsREXKi4YgewtYLtrIIvoF5NlrwS+M3
7tv45JQA2tCfd+WjFUaEcAhSbij9hf2orMK+limaFggyCbVsnbR6WyTVk43Wb2sD62S9WNs3hsok
lQf4L22bqyzikwOVd0gXvvuAh3Rqw73EU5of48Y0Gd3O9SoDSLBSDGlqwmOm/hyDB+p3y7Tum++M
6RkygHgnOGPYdLNCxZ9m5Gu4vJf1zgwQyIBum8V5nFtXHWsYQuS8ZWr+hSVfG/sAkVf0aw798a6w
pJ2sYrJakPenSERQc1McZObT78fXfw/6f3PQm5YQXND/+qTf/6xl/HcN7x//5o+TPhC/Lcdo6PjC
WuDwNlKzP076wP3NE6GDlBBIhYcwjv/rj/2Tzan/59EuflvoGhgPIGnw2Fj/yckeiEVf95fSyAmX
y4ZvJjzqAwt+x99PdhI8EUbUQUFgbPw25skEFp4EXdTwr0RDPUk4NBWigNegNF9nmvJd788gCoaT
mjG6asKtjjb8vmNXsB+tmIIewx7wp5wFgdRGC5tqCOUvrNrepk58bCZBJy5GXDTvXDniZlg0bpoP
w8YuSIEC6p7uIuK5tn3s37g4ggeyaTiNVHmuRhLjENuBzR7bdtsZFtCm0ZEnoeS6Hcr7ubPcVaMo
jLOCvITO148Edrqb2h/9tTmP/bOVhoRnzVOExoU+0DFMABq2u+9U/N1zGLpa41js/bJI7pRIzXNm
85qEYPiOdVBuIUO0D4HtM5gqXnrAOr2N0mtuPRdLyvBRo0tZDfYworhrph8p98eZMGjNjUPr1RSt
twc7LRjCSn/PIqJj5lFMW47iL5VN9s7pgZazICC33e8/rGFGBaCGUxbmKBhSVtfAgdO9Zq3BOgVu
Hz6tW9l2O1XMKAWM+2gm1Kw32unQ2LCzJ782b2FjFa8KUeR3DvpdGY6P3AXlLXeD4JIWgSSONYAe
tWbfcycbO4ZwEAzL2KHNX9lapI+5neCN6wymWHY1IQhiv/aE0yN6wkrgnp18Js/EKF0JvcNr8Wg0
6VXWxfgKMr/7gl0RvkylncNLqnuCDHFHX5IhRK5Bn3REHBs8+iOojqqw0b/gpXcPyg6aNz/NfIK7
/KF4qfIKn2GRhHthFQhemFn6KBSKOt/FoiF6ieikDdt7kzcvtHqToLOWLthqMDeT10rlUQsGaobm
ymqDygfaj+ANVVONalZgZDnPlHc7i1nTu28NhreZorjagsmMXn6X0LHkK1FopPUT6EfzantTfXbG
LLwAgQTE0UQGvCITDPhC3TV3ZQb2ESfU9EA4C047hD2wXmKwFyCr+fuNJWwUNTLTdlnwkFwaIBsW
dvEyp7P4IXvfPhrI9UiEATtxiGXN1yTD9MAbaKwHWM/EoQhhPg+sIk5YkdI9e7q534gqnh+smEfT
Jb4rP7jdwC/fzvF8gz3KayzrZWTl9fW5q11S32xmxlv4nnxD6oOk3RYyrZD9EAQzqbJ5I58m3aeQ
e3ycujjEiFIn8tJPVPFCYk56ZeLWfSE6HPYmS9Wf7iThOfQ1CWrLK8uirAl2Q2/y7QvL8h/JeqBH
BVZF+wc/4tGZeAYdQ5W/ijJxyFqo+ucuc9jveLSh63T5xdFakpfUu+obvRpfWESZdXQHDpFNwFhm
K5hd7Gk8s/ffnzRqQH6aJtW8X5kER5xThiVb2HP1/cgOMGHNnfUEvrfFixOO1veRVHCyuUvHf4SI
5hzrPJpuJmALXGzUNlbc+84BxAWnXu9UzIQ0fzUL59oOP776Un6SQjCsPfKxvPncRqZ1W8bqtxE+
0DbhiQTLFrrRe2hRd0J3S1LKwolvNAT8RH9G9FgwvXuqdQtQ1svqJ7Bu4b6mwiCCgr8WCQn1U8qo
L1h3eVQBslBDsK4z3rnZd9yL2XZAH7CCsitiXp2ueuZ8gH/YTmrNf6VB8BZIBz5Ly5qFWOVrVyXX
gUK9N7rnoWVKMLj1e4WMKy69GdLQnaX6ezHGD8mCvi9Ucigz+csdw3No18RrGRT1ln+bOnvH6H2v
PP0Sy87buGIKLh7ZDqsmIlQEQ5rVzPU6sJb9OvcYe3i7hkfG1vLmMKrpzMy8IlK2QLsEmB18cAum
jzoUsvM1nQgLmLJNx47SrvzoAYHedG9OLImDOkYMQERZsvfqHFNqODikGeTEUjcQP9ErNGsV5G2y
MVBaVcQ2IGP7SUJvfW6TtDlnuu+2lUVWoG25n6xKD1XgPnJNgq8BnH8P3i56M2LrtTOCz7lnzKEr
JK3FABWqXPZSRmnPbNA0cxukY8O68bz6qbcdYqqTTH+xo1hbOqkgcSwSNDU9VVnfnEI/39uZglPO
nHFfp5AimMpFq2yc80vumd+8mcGPH7bHfJrLI7I5+zByCG9E0DfbqWJpKUJQerEGgUc+XYuGm6zM
WlwwgfgnyYO/z2ZPUDRGb8Is2zXG1VVvzhB2m1uTBv7P1KJrQgIn3n3PAGGb58/K7LIPsIXQldCX
gXZpkTL2ZGGhi1In1Lts2gatOQ/soTjEkFnNlcuIYa3x7oXRU1t2XwkILdalhMRPiRybrR3DUV8D
kAe4WmnZb/VgVZfa9Ei+H/NHHiuAp15kkq0JOAqdaFWvy56ZUl7BT3E6UMKdaTU/OxePKk5hEkJJ
h0JC8tHTXG5aNjKbzBxeRYQJWdTc9qHVunuMkZ/CEW9tgkJhbqNvo9nM7MKIjgQekjOJd4076QCQ
Y4q19vgYUrRX8SvyW5IQO3ujYMRcMMITXEiMxZfju8PNd1PzW07VTQ1BF77uHG8+jSoa2WNYBL8S
xJl9y3wmWQ6xKD87+qOfCoPiKZQMdHH1AxcbjGHHnT7u8o5/G5Nyi69RXP0oqx8RKRFqkrRUVvYC
tmpkcG2GZnwnVb54B3RuXz2YuGt8I0wnPUJKgJSwACxV2vvrpCKOnmSIICSrLIsvAxpS89RZkQkt
rNOgE8K23wVxS3aECuIX5U3GvWeS8pnb1tTyR4RUBf/L2A55BhHIlQ5PTIUJtGZBw1ZIA0hxp76+
1sgeT6hy6AARmqKlbqOXsE3VbSTmI9vqrq3wMIeVcVVx4B6pFPK9Kep2m06o4GneamebyOlXhfH7
3ixj9W2U6XjAqdF+91oiIQvOwk3MMnw9+iPmWqcBw+zrY15ShZXDYJxEzQHWmFZ7qCO3WzekF68z
FgW7mpaYl1W0+9kpfvgdQTKdjEZ2foa4k1ElsZbWct9azCT6MUev08i7qc52jmHsY4sBeBHot0zK
uiENfSjYohJrq01iX1L2frvSEWpdy9zZ61rfTSmYKFmjSidwY5ETd8ODzqnxcual3FxDcD+jk3pq
sw5RAi3xG4bsK7iJ7ufoQ/BsvVntwsaLd31B+oVht6gfUetvyATiI86+H/acuHGD1veVPyEiWqIw
GMG6L3Yz7adxIszM1k+IZvzrlFrQE4Ig28+VuQfJDFTXJEthqOOf7TTvbcWVx6aiID0367eTmKYT
qBgAWOSWHHH9X9K4vTGHdjeYyrLjrD3WTlmQhGqTGQmwZM/Wt5CVcWme/Z6t87DNmqQwm31ejln8
aHugufgIdyPBNN3oDFAdDCPmSohbAfY6FMTMrf2xmKcjC2VPX1xKFaxGcZm727nLFtBQYxFb3uck
8q64t3vQcIBmrRW48WT+THIGGs7Ks6PaOix5QRMCCYNclh2bvH6NrWJ8ivABIV3X3TXO0BqQB+zc
KVe/ttomYbHxbszFCa7UiqFKWFnEPrrZfes37g+Sjed1ZlX6h9mZ6m5E+UF4x/BTsk7ajq413AUo
njbM55wTKNWR0w/JdzgW1mX0vfYWU6qABOvtzWz472heolWL7ftjVPGMD086sDEAZ5ZkfRJQKASQ
zQ7F0JBOKFmJpm8iCNmTguUrYDGFBkBm4PFnbVNoF0X25VtMc5y2hE5u5uuC8O4ExsImUml4mmPt
VdvMXIr+eJbqh3BG9eXnbsbiveqo4zvnYBPqfISe8SSGnhhNVLja2OSkwB+1jrAUa+3MFyeVAJ6L
Un8vpCjuuqT8pAFld1xbcOBXo4LzAWWu3qD6+WzLklvfaMsvf8DRiSFEKdT56bCTppBvlC/eloDI
6YbdT6+pgW52mrn3IBjijqE7oRkMQmG8zZpPWl+NLx4A2jMo+OqiC+CIOLsVSSVVS+SODuzkR9V2
xAGzO552iKS5CkS4cFNoDcnFHIsw+ApiwcExxK55I0Aj+A5XpXkjnqL6oZOa/RIcxSWRvfIXE4MY
q+eKon/rmjoA26zqXcfBiBlDH9MZDkYz0mQBic+vadyPb6bCB+K1PtNJlD8gRDKWRkzYah6hmKIE
cFJC45uG6hmCpcRuwKyuYp+5RM8rjYosJegs39gdUkTZdsOvpCvLg28r7AUt4R7s8n/mE9aJbmbB
PtjdhYVVSZ8lg5tXiuEhTlRzA7usN9h0qG4zpANuXDPfimxij8MA40uSfqPxI4sIodsOrn9wLDwj
lv8w6/136vNvpj7gQpfZ+r+e+twB1KnBBv91vv/HP/pz7IOAGJWw40OR/n2G/8fMJ2S6jzn2n9TG
guAL00RSTBS29ffBvgctdRkR8QUiAIrh/CfjH8K7/z7+QdwGDBXnOP2+7dsI7f4+/pEmJzjGnuSE
HpHdcVHEHkBqJ4useUWg/PAm4tK/Gq5b39Jmrq56DA266FKYa87fbEvbK5jC5xo4tDXl90mgwI15
BgP/0Jd7BFr2SYEuWZVYmNqNG0ygr+sIb9Gi6PJ3c+Im5wH97wWRA9HxZGZeGhRPD35tB/uSDzb+
QpieDtlFah2XRrRZIv72Ok3kMcd5dtfzuSEyq6O5tHuw06uSifF5LizvO4FUdQ9OzsrYUCCKspOe
btGw1GGoahhyoOXGVUp+EjS+H3mu6w8/L0hEy+3IXskpgNCCJQMRiDft6Ay9+zGagKqZXlggcwVC
fURv4xxyaRmf+H7bXz4ASY66KjjWUSl/xpMVtbCMGvOBcVO/xyQmb1SK4ynL2efg3864Hol1/ZkJ
SrHMxXLSwJ1rVwZummtMR3/uGm18Vl6M5MQET3XFclId57RFgDS1N3Am3j5PguFb0ij1FBK9XK4K
Q8sfRNzEr9LI8xAWJalAtGaoZyFyaaiO1bFY3EQrS6TymLjhknlvmfKjnaexX1vO+N2zPIt3uip+
FKlSh1Cnamc6afqpRV9cMMPeGzp2T7lUDQZOrZGoEoVcuf6SfRR0cBZhgCcrgawU3YAV5694yMAW
8S71fLfS6ECc2sV5Nn1U23Xp8YtO+Fs7M+ovCB5J2CbEcT+1UfFcV07yPVdpkq/HqqFCmifO7xJQ
l7lBnccJn1j4DtlrTvmxxe161ztIfzDTwvMhU2+Idolm/lHEi4VkpAPeFHQySBvCafzFqL1Hx8ii
gua8WOw0WVKB80SX4bSzf2EAozeunmlgwQTeNcrILpZhm/OaGoijuHZmH/Fr3aBxIKaDPEBmPT/Y
OEPozRvXwydGcH3diPKgG42TZeBuZQwKlECXbvhIWgFVb2CgCyshncw08tK9kj0wfFbcOkch8V+N
xKgnm6Hr571TJdNZEwfQ7TIowt9gsEavRunFxilqkbluw8o3v9pRdFiRxdjfBj3W0RYpsfmmMIBW
oMPb/tEkW/qdKS0bnGY0P3Jpkw84zGq+daNfBAfHzjEISYQ+B9xUWIVKm3DaiIqSIUNk2i/Ym5Jz
i3X4R+9B0EE5xUO79qUuDk1cBSzNhE/gDXuLI0is8JlLkCpszvyoJFyKfnrTxF29C5Kq/HDjJPxG
jNcPQ6BH9tiMYQf35p9uA0mfZ8Ksqy34r+o1i3sIB4XMFO1VUck35TsY2WYQukfG2GpTGgOXp3Ld
8JJYk9o0Sj4CZA2RRqV8nqWgZZqZiKDJafS6hFqw0gMQKEiP6UKCol0dVXtizofGWLAr0naCTpIc
hmxfo//NVtKe/bURNmI/FE56Y2DoUi6InLyvUEWI9nwp3qw8CWHmcKIOlmiYq6AYzva+agoSR+z2
mjsMXEk1ttUNa7mzTHzL7HueZu28ak1F8B31GRrNeKqCJdSieR/8GaayYwQdBrgQfo8r5u7e6aTx
Wbs+EjIGKsPD3M4Gh4tOQmQrGUqc0HGGnREk7bs3zuNPLHLj2+xU5h0iKqaaauwCumR3xjuBlrK9
T+YwQmlpNdhek5E5uYUufW2K5inOu2YT5OF4lp5kRVXkLRxe2sJmVsTjVKDhaJc2A7qkI6TcmNgJ
p92TZ/4cV26/h01MOh6eHNp7mUpmxvlMjKsavG0rJv2l7WEqt4OJ7rtGrLoVNQtQuH/IDSdhFkN/
dmggmIA5DBnS75oVQnVgBlbl4jWYc4+OIUGOq9Rr39NY3EcTThYrzDyCI9GVMS+WlFOFuHmmHz9w
LE571Dz6OKDJdeHK3lr4iTc4UxGxj2kWvYzSq15tdtColPxqJHknzl8A0tOtdCMfqyBtqgfRT+VD
6AuozXFJRlyaO9cQMxrIQNBlmStjjm2uPOB+M6NgK+x3LcrjjHKwLK9ZKHi5Xm7szI4J3qorDNIq
MzQiK5OZ2qU1efl6Utad61YRKiWtoicnkN6RLMzxOe6NgE3qECU/bW2Qm2nEfbnU5vVlJqKSmIGm
eWKC4h9jfvHPhlEtgeHSpeNgLjBFLRgpJ5sAnTEcP8Qma4TMgVsxmQq1rkKAm6OKQpOdmvpsKe0v
WxOGNWP20Ba9XLmtZd9HcLgdDtk8uo2axbmXWXdyquN6XWmHvIOgrx9iaKVYE7zqGRmVeQkzLQ8c
Fz50c2nc480bbHqG0X1kh5SgtHRSpMsGI3rZTg0/R6j5NOMIfcSKMO7DOQyPg9l3LzKqCbUw3eHA
5wldAHA4NqUNWjL+RIyhVnqexYY0d/yUvR22+O8FS54uI2AIwou5TdxUHLK2cO77vIzuWB1PRyw6
KTmTCHKqMPgUdRp+mp1t1Su3c9vXFEn6O6am/NjVRrOv7AS0WDpw1PD4JVzSToH/ykb8sEuHLH+I
wnp8b2DrbXJlem+gWoN7a8ZuqJLl0BzDwlpWAjift1JaVv1UzeFralX0EUOCQPxMdsYSZkdMMC1O
OYZvqRHlT65JlN+DhzihO0D+RL+vPS930bOiCbtYHmPwfYNAXLRgiRl7AnELeecRZ8xPso03E1lF
M1klHqFWobeMkqolxCle1kNWnZ3hXUPg6pd4Zbex3fTD8viIYwPOCe2Qo5YxOgBvWvI8oDQA1NmT
wbpkffDIWiR/+P/IAcGd8kbtO33Pc6P6zIbJeglV7z+bS4YIkPvndkkVKW3yRRBtNGu/HxgXED7i
EULCAfjLIZQkU96bT5P4w66XwBJnyS7pCDHxfxei+UHxgClhS6S7ceGPYwEmZ/Ve5ar9ZWsXpb9q
WuJRxtYOlkibtDiwWFCPsFjAljPWT0igkWEcP6OalNtSW/oxgctHcEf9ex7Lfxfn/z8MXJPhB73F
v26hjkWRghrv/tpC/fGP/myh/N8Yw1sgblw6ATomvt+fXZRJHKDrBfaiTkIQtVBw/nRuwrha0iVA
43ogesTit/xzk+79xrPtByirPGtRNf1Hq3ToUn/vpSDfWgCHUBrS5uGpDP+JOZR6KQY3kyDlqaUt
YpoLs8llKH9uWh8zHPQmZ+P0DGOavCUTTEUuEl5B1AQz4I6pwUGaZRStg5rcBq19J9oWQ63JdRFi
emTDUDp7QvFm4zEPM/m9rfAcrAd2toD6yKtmzmF1+M7HkkuhIL3OWvWl0JQWde9x5gL04FSU+qhN
rZwlipwKpfBtyaWbTcnapko8dV3UMHGCSP0jzGb/8/fFkgpC8FFa2CiOmkJ1HOoucehmPDrWJbRU
sunC0rsjw9enzesRyFjGzu9MBMtI3UFCopBJn5osmx+nRKirjK3ytmxJq60/1QaU62CKYU+7IsYP
kzW3wm3YKca49dEsz4d49MKTRQDDGWHqnqEn9TTIwhpgCLtEq0ty3swRpOtmcqMWbKxvfS9CCgIE
MMWTaU0gEhPnPR7m5t6t53DDeMZ+6K1MHod6djaJaT0knu42buX5W2NmWDeBmH2wfaO4giW8uQLV
v1sUslg1k598ekRK7R061DWTKEKFyrLYpJyGt0Eie4Wym8Z3CPOd65hUKMxQafcXMW4BddfXqJHl
r2zwyB/PHZQUbhqsY+l3N8sLP92IKZsZmdEatgoCK/hc5H7o7yFKhZXEwwnWwT0NY80pCZLjKZOd
fbOncDpz65H324n2scmTH5llJx9u7VFGxtMZ8968cftF8GZFDnuExngc6ql8KmRe4gkEzkX/BAeG
dwR6Qf4oi0xdjSnv10BEum9MpyIWHNZ0ndMOqM/kwtx0eaXGNMYbMUTxsw58g8YzWIgRWVXjRYKR
wZ6nacyzzU13mkX/VfD193HvFI9cD7Aa0GGENz91m8fAcoAOEI6OQTnW+uoYmD6zBs1tLqYafUhf
3YTFE+17vbpYueMsDT7ntg2/hMf+rp5IasEp6aZbQ6nk5GTIuBqGBsj97MHZcAOMe6wN8H7a/uzZ
YXcSiXc3AFVAS+BVAApqEuyCbEKZXhVDzg3TMJwW0JD6CPGDp9WLgWaWvQqV3yx2kX92aMFXrD7Y
3vTZQ2LTE7MaN2cZbsLCuXETF9sqaD477v9jmdVkgbAXZID7XvrkSeRQEmakXhYQZfx5rCrPxfxl
xKwFalM1K92L704fssCkJj8042DcjUFIuHbfxJtMOG8cht09lfq0M/ANw9yNXZgDnfPieMa4njK/
w9opBUsGMn0J8/ARta+i1Hojrazd9jQN+wLxBNYA4qPSi4JyugK5u5rZ7VcRJgtESCuG2CXCxgxU
A3X3LicEfO0gFr8h2Cwem8CNj0PG2zwzNTmG3PWP5VTofaXIv2iaBohDPgF+kMNplvZ4lDN84A0W
zfFxdNQLC0rjYLQzoF7YEDBicHg4o2BnahCjsyE+28oe5mi0y8tYw5KQwY+6rd2t5+nwOWO1uXOs
KgcAnkYPMxf8PfP5j8pp8LO17D91an54zeAuxZlQ753kVxZl0mxkU1hnOghMSpbLIy3igurKKVDA
J8XDzLGLuJLzDpJaTchPNb/rnqQ1wgyjNTsKdSG7YiZBYQJeUaaifWoli14B0ASab3lfI2iAMBii
3H+I3Yhdc4NrZI//ADl84QIG6cgEODb5EOFLrlSxAZES3lTm/2pqHK6xNZm7kcRqbFcBdBv4zhhP
CIst6wjYaNlPWIt6l4FOk3p0DzrRu8BSJeO0duIjXmH4nPqXpJg70znMQ6VOwMWTnrvFaD9zI6uJ
iXayHrprwgTpPpcBFFfYscEh77GIXSZHeo8TF/aTLSM+IvnIo4eXb3BfOzOVp0QTmLSC+Oj+UDz9
6dpchohr04h8Quy9xr+1hRFgo2AncCJfKTi1c4Q6NCSL+RC1igmWHd8nRV88BUZm+yt0Zv4ehBgP
bqjH5K0B/74dLKc8mGmcfAT4IsJVGTB9R7+lnEtsS6BjvtMsDfzYR8ehwQs02sMwoJXU7DM42n9V
uYN5AVbleKeGrnuYJ6sVG9iJ2IuADTdsrVw0XCtn0v13Qf/70UqRvnEnI9kZy/6OVVt5Hw1u+EtM
Sa+ReEb2zRjy4bsB3ORaCijaWDh+lqXtfblE9VBiJnbbr3p3YC0TYgVx6+FYctquO+qHeTMXS9hE
GPEuYmVMgpf/zd6ZdMdtpFn0r/TpPXQQQCAALHqTA5lMzqQGUhscSpQwj4H51/eNlMqW5C6X3Wtv
XD4lU8nMBAIR73vvvmFcvCvCe8WrldkZw6LBcQwpPp3u6TpT73mOhPuGZPjZAATCIh7nN9GW8WQS
X9AbOH/OyX1IFqOYmSwW4LsZOytX5ZJYd2mmdLNxaIx6zpYov3GLJo65intOZk5Yrnj12vxV9m3+
wNjjEdwwh304sNEFkf4Si0DCzdrUWG7XFiL3FmYMcoFzkg4WJ7SvG6MneEZZiIzGEBi1oToJD1Yc
UnI0Gz2iM8oE0iAihWv0CmmUC/hDiBiu0TNwFCJt+EblCE+Cx2K0j+Ykg1AShCQSGnWEfjqEksBo
JmDqkU+sGSVFGU2Few55ZThJLYtRXfjNw71rlJjoJMpQdoRAI4xWMxjVJjL6DVF/H6y2EXXwYDFE
PUk9nuAM4uaOf7UYJUjA90KRkvZuMTpRYRQj32hHNKRIpAv0JI68uLcTYE4boRuUNd3vtFGg8AMj
RvlGl5qNQgVZFLGqNLpVfpKwmDAhZw2zrp/yBcPangYyBK8ma9cvig3UdWT0MNdRn6RRyHyjldVG
NQMvjoDGEo+YBg0JYW0yGlt2kttSo7yFnL4/jl6HGpc0CHNO7EHuXtzF/eRPkDR6o+GFJzkvOEl7
dLjS2lmD146DmX/N1yEPDpmbLA9BHrXjdnYS8TKG4Pibyms+4qfu772Qqf82mx37eTjJjLFRHJuT
+IjVTryGJ0kyOsmTzMyiJwZl1TscEMiXrlEyB6Npjid5czVKZ2k0zyzO72xIQk+cD29iJIjaaKMj
IikGDeL3Sx/eyz60IXajpcZhCaiB3lLnVhmtNRCxf061Aehtrxvlp/Aky0qj0ALrRKzNTsKtOIm4
Qqf2OVUE8Y3unRU/CiKGk9HzvEqv362NW2CDt9GkYSRwQCy/JCe9OB0UjT0Z4VzwdAjKueq7dzHc
lk9KUvYynqRnvk1k6MYo0oiR+MFPMnV0kqzTLs7kJkaAeW0YZ1fQg/hHQ/kKS4s7XdcE6+kGmou3
RAiTc9tI4p0Rx7uTTi5yFVzmXRluY874STnFFC8ZVb0yAntw0torI7trTMTdBrIGOekk9fDqNI2D
5mY0+9wSzXFSUlzxDosrx+j7kVH6S6P5l007nsWhW120RUw3Vb5+aE7zAWie3QssOP/ObVvwAWaI
8M8p+S+ekvFz/9kpuXpNX6qXXw7J5mf+dUiWb/yQUhegxw7uIR8797/c5cEbTATswFx6Ysxh9/cg
EQgj30OltH3fE1LhSv/9jOwzn+REy499P1r/nXkjgbM/nJFdIkTGcM6qFTjOL/PGgdNauiazdRG5
67xz26J48bIIy9GQ2lTmJZjFxs2il3WrB2ucqJSjDEKB+rpeVQQ7TAjw0ZGdjq8+iJ/bFTflx9DO
iFjE0LfQ9gar3M2UmuIPWauPpRe5F1jfnVv8RgpjOCe0a7TgYKUKoMTiQFJF4XENHv0uLx4A4Y23
9vhS1h33DAfL9z12tec6T0dru45FtXIgaeYXIiCgXGEmLyu76xjb9hwaBqvbU/e9b1Sbf0q4i2MS
RSUc/4X2N8wUC7WrczvjrivC4drY0OEaYmMjt945AUWEdeBzpHTDjEBJQMtYC2QWxA8Q0Csw2mOw
54GVopxXhXK3uQUJtNFN81zTiXzDGNRG5Cxg7oV6+gwroXqWfeqxrw3i5TKd8vZ+abL4xUkcTsYZ
gmaJCswDiooPnpz4FILpZvXm+s5zF/jYU0BGarOUk39ezGl+E7jlfI+6SfMKgv+i6wtUzQEqEcfE
sUIOVnI5n5zUv8OUGoJidMvPM/0FbMfK4E55glw3wbFHd8HgxTxdA3ld3EO0NoK+KQvmgdczHcto
JLkMoExGF6sW7XFciwTPR+yFMWHq1r8K7NKptp21FO/dshkeByBrFCOLicFmPoonEJjRU28BGGgm
r91XVWhdTSuqfV9xsK8xHW6nOVph34rhQ0FzG9WAYdldTVHXXhLVH7+G4IEy8vWmvVsXMBpGWRX7
BixOtqumENiAIN5+zXG2E0Bgh5y5qTHh6BkfImUPeEYdCHcf6aanJ3eioI1JYOvGRNtA1FG3tqQP
SZO7H5y4TO/D1ePVXNvvHgVWqLOhTeSlcDIOCclQJweOwjhnFtxpTj+2h4l55kNMK/dWldn8bFVx
d0TVDr+AtPG7M2UDMtkIdwrSPSmJ8AHhh0AeAYeabvPYVXcJjWRQhQJSFptQr/ln2dRuaKqBoNTa
tFiEHiiMthTVW77HHB+lTu78OdPXGjzo0cfzGu4FDfSU/1YSng41yzsu1/pt4Lb2LYNqGlqslj8X
dSyvgcAOEAnrsrnJCJymmn01d/nTXInMNLLHoakyzWei1rhkKdPmf+pKxH2/mcNxyRRQmRAE31WF
CkZPoEMUgdKUCVRTNK529LBMo7scsRFkh3ZSd4KaRk7+PtBtl8PZIuGLzwV3z15TK/UcRcAvRBGx
e/KZEutt3jiMKkzxH5BM3E5LKvqtCaOhiaf2jeR4fdUD9jqXbeZtdK3xCZOk24fRmO8DFyJQx/3y
EGloUQwCxuLdfDquIlTY2R2sxZVzrGw4zD/KVeP9LxAxKo8YWGsdpqF7L9lC31t5EOZE0TkhM4c9
jnGlrpnegMcx5+jCnKiboVzuUSmci8Gct2tz8g4WXdxPjG4fiu/nctIzbljsaRMCDMvxvTTneNEm
NxQqoQdywrc56o/ZkSA+f5NrteeDUQNCZAFl9AEPoSDLELFa+kYEzSL8NUZNMLpCAlPvIjJagzCq
A41j+jZFiAiNIkGQBhyJUSmyVUTQPgzpEQmjMloGdF6+5OW10+Nlv/IZRr19mZ0EEBHm9pmtk3fz
SR1BJgn8Bb0E4QTvabFH73uwjaYSIa5w7LtVU5bd9cguGBfBLyyXNHPYZ6VdP46pW27K2adB0Qg3
9pSPO+ek5gBPCqivxEQHj6eAOKCN7oMC1KZCw9rVl70Rh5YwGM8dIxiRJwRTJB2f4yLRzWMX+zLl
7TXrM5ACfY1zgMpRDIEOl9GlMrKUHXeMDk9S1dzW55ZXWeew4bmaCPHfMGFF3dI188/ASF7tsoQP
RPmJhYL6Ke4p9ppuVdi9+nViU2wbU8lYhu3e0hNUrcabhVlmW1S2gMvvrY/VbOcJr961Ro5bjTAH
PHS5KYxYt4yie7fm8bC1PGg8TpjeexSwcEsg83WoXigpSH8gm8rHsYiie88Ig9JIhF5tL0wnx8uQ
s8cuN0JiMUcviZEWHSMyOkZuTI3wqIwEORgxsnfVURt5ch64dDLL/uAZ6dIzImaSzcyWFb+pk/uf
J44WD4EVMlgfZiZQsFvPBgwHX5WOjLtor41YOvUS3bQzEiprjHWV9Sm6akuH5ANBoGLXGtnVNQKs
Z6TYcNbJZ3nSZ8Na062VDw9chAUTULu4yzwDWjDSbmpEXnxVdz4mnJ2ROy9KIwUXGK121mDk4Ul8
9MaO/TEE1MfSiMiekZN7UB/wiY3GzHJo9ObRVlu4k9XZctKjYeOfCyNRW0i7R09PC7mCdL5QPY/I
OV/VhUVtjdj9s0/+K/tkU+rA9vXfT5Nuvowvrz9tk7//yPdtsqBKxSaT4TIY+par/22fLEzvxu/D
IzbFLnlM2kx4qJtG838Nj0jsm5GTzWSJbawn1N/ZGAvnl4Q9e1DfvIwTuuTPnT8QGpJezmNFAu/a
j7T/nlwjWq4rLKbfKx1VC5d+u5ubmkR72AoE4nbc07MHRpfwD8qHbq88uP7Ok5fgXK3xHGHOmUdX
bp2GFWI3EALCsiPHpz4vux3+ZBTOZnFmmsgCbNsNW7MdgJJqPCdCJB4GV9fP1RiNt2sHqh8PSkXY
P187f920NNaepaUEENll5XboCM5sfHaF5yrkV9w03PLELONaZjtrIQcnl8VXZ2Sqp/gQSrEOuznP
7E/ZABZtUyx5/sqArL1NY2+kfAD+/y1zEM3WklJp+qKaEgxixh7Uv6iXTq6YOVjPz/Xi8KcuQr1z
HNjj3rWJ1y4XMaHobFeWy2wdA35BsnrRyrJZ41x2752gqe9DmcUP1CmOty2tvk1G4/tuAogfb2l3
N3myzj8AeqvabSbrNcaM0M93GEFyGEaym/vmGn3oXd80NFBQ+RvZKGSHSHjpcF5GTuz654FXwQL2
u9ReaVaHREDmJK+C+cb117ISPBJG60J+g6CApiZGnnEsg4uwT4PCKuYPuikkS+xIKAbHkRI0FDMt
HOeb/BtV35BDQ/o04648awKD3mdAaDj8rLlA+SN09TPEZXT2rfeN3N8Oo99fadjNPHHaE9/f1pOI
qElA1dyR5RvNheOvB4Jj3npmzRm5zLxUU0HY91vTgPhePNBpPU5riSzsTFo8xd9aCub01FnQf2sw
8L71Gfyz4P2VBU9Q88NR+t8veBf19NNy9/0Hvi93of1GeL7PPP0nSSBUb6C7KVq/WNl8B2fy7yuf
a8bmdLMQUA+NIvC7JCAJoIMoIefFCF5CJvlbKx9L7s+SgM2K53FpIleEGJ5d16yMPwBwlrLvx8pP
g6PdlvOllWEzm+gnfJhdL38tqxHT0kmwhqyFeJ2fdOyTon0StyNfW3cIfkjerGfjnXT76H2+sp+5
bI06nvSgcy/AZyBfRxUb3m170tIBaOxR11hq4YbcD6y8uB2pIYiO+P2K19Go8mM7BO8TskJMC06y
fX+S8Cuj5uPRu0iMvg+TsNhnJ9FfnQYANCeqVwKhxZeK8UBcMCfIwnn80KetfGDCwRhhGJvoa29m
C7E1Xucw+pBmqzTD88IMAlDF+GGO23KL8TL5ShiYQUUYe6Sau9m/axT56d28uJqtTTzjWurEtAlZ
4L/6pWXd11VGasQfy/hmtBx4H6chScz4AU9C7corJ8nyDGzxKhDoJ/iAK4bNQ6EivSc9mDxTuEBs
0g3K4FwbowPeT0DTi0iSW45IDDSGmjVxKuJzElvB0WN4e27XtCns1rJUj2USr3iaqqTwqaFG+ORp
5Qw8bkAew4qWdfi6CBsAMz5MHx+18fax8e23TpS3RworqE3UQq0bxuWEs9o5vOwwj56sFBXpjya4
kQgUnHRGH3erX7aHeEloK7FsjewSBf02TMui3spVNY+s8P1R+AGDE2fmwwkLgpxWUxW3OI9heAbx
mt2masEojnw7PhUDuUU1yD7AbVBDyUrWZabKNvZDztkq6ncxBrh9oavuFq4olVIzbbMbgKNAIKcZ
zrCd6v7YZyUgDpXM8V3QN181f8twsPu1TWmOdOuvE82MNBxNKw8gWkH7zxWrPP2esA3fR8OcXYxu
1e7XcMncC5jd40sjQlSUqUMLR34/Cy0XD2Xmtu6ZqEOUppnSjtuV9qTsfWtjVh/vVytIiX4J6Ar9
uS/G9GGi3vMOfvEiile+XWeSmNO7lM92xlVs6St77ZaaULzyy+gm1vBtS1HDI5P9CIVuUhw4hfMu
DniNSLe7rFgfpZ5xyFdQt7a9EGN1iCphIqoMJrAAqO1IM9iRiV1+psu85PZ2u+1SY7iO82njV2jT
cJHqvbabkmYJEZ1lSW5aSmnfJQVMZCZ26frIBQbEEKSfTUZgruUDIaJDMdne1drIaLvYHaNMu1oO
uDD43Cl5B906SpIBVUAuYSOr1ibFUC9qp/UAWKaLgGoSCTs6ZVfuU7wuF/gopqvBBTcxAew+bz3m
vOCe1/ZS6XY4grAsHxZRSfpPa+Wdq6wCnh7q+zXhxszr7CtxpXfCAopdBPlr0NVylymF5T3N9Ftr
cIqbYpr9ra4wsaWzJx7pvmXVCgAsIsQwL7YVs3VojAmp4Dig7Ihs6zjkd1A134eyK7bxyo1t1e4h
6+MHBViWkLjItjRHMYNJ7dHbILgFh25VsGBzZT7tenpru26yszERXPi1XPdOoYD3OpnzoBoz0CpW
Omsx1V0Afy73CsQ9NbdSD9fEAux9O2fz1QIY8INbSPnkl+ytkhwRY24SxKCh998iKg+XzaSKmUVK
s6ZwLmPEmVLq9dle5xpVN4/XWztXfHJVnN2tI2tjDp/wUK9SHgYrJLImrHBGQovns8hZh21f2eV2
0l68hazY3pQDKAIgU2bm4bzYtORBVCBzRkPMio2/7fdgnsmru3wo9xOK4T5a8XHAcC34tB0340bl
1Bl+TtOFh0jgjgzVzbaOGIdVXaXYBm4zHcAJtD3isFW+orw49t4OmmqXSX8463RQPiG/BHdJH+Po
jvn6nzKQ9443QMDN5+pWjEPKfDe23zqhU3zVi+yffRHLRx9g1D2lzfF+wRRyVjQMhMa1p27blpqQ
PVLuHtBLwaKbpMNjKl3Q3Il2X1zNJe267XTF4Lq6DkSjyYt54lZrL9+ebLy6nJbHWJQqAKwu0pt+
pKzJRp260h4kOTuhD2nMdA6sMmDJLOJbrKPZIQVaAR588AOSq4HPUN2NdwTU0Ybx+K9Hu2iSMwpS
SohxRfQuAXya0Brk6Y+cd1OwBtaYXjljrg/kjVuChGL+VPZDjl++Wd+6o8uUMMr8jkRR2scb3J3v
oB87VyuTqCsmhRw5CmVnXG9t8uCpQTwC7nfAmGQNUBeaq7cEZZMPTdtoguJqvkt0bdppzWrPE31+
SfK2eOsmpl57UPCZpskFnOnIFWjI0B+9rr/vT0bw+Jsr3G6VOc0vaDY4xmklxD4OSLxLP0jED3zl
fa0GnkS5cZyvJ/N5ZXzog3GkU7aMOb0xPvXAONYj410ntssSnJws7Z1xt8fJMpxPGN6neW7PcWjH
UGzQsfkqi91gHPKukc49TPNDbDW71vjo/9kf/5X9MfW8Zmj17/fHH1L9ua50Wv04Ovv+U/8anak3
bGkdRDPHA8TLiOw3TSB03gTs2By0aFOX+tNG2WesRq1lIPgT2kbdHzbKDoZV1yf3xy6b2dvfy+oZ
RuXvoCbJ0Mxjs8UV7PK3CQBRP2+THWEn+eAl6jKM6+7QlWK+80TVHfC4U/rUd9rjgPDbB3T37a/+
r2oo72ocRvp//vv/ekEOBbhZ4QjSbckb+3FfnvOuG9xl3qXrAdiBScqmLqSyk8eb2XFp8bcYld/e
IFwrPq8Q93nwa/2pGVQwN/IlTOpEvWQhL+BmmXiroeic//lbM1PGXz5Lvmq+a1CgdFmZw82Pb62j
oy0eciEviXB5L6mfdQevp0kFg2Qsbvp1Dd/7OXySDoX54c9f2vC0fn1poTyuhgAKGOagn196avNx
sTHVXWonkxfYA+EOIhUDD0T0L78tB/++BFf88dW4AgWeaM5y5rj286vNhDNKf07l5VQzBEWk6exx
M2U2lXdj79MpUrkE+o/lPEOYWcAM6ScparyZc0ETnu1U4dXfffsKxUwp6lh8/Ni/zn8zkeDcYTZw
GUyStxuW8FRtK+cf/7/XQrTzXGhrWLNPfu0fDpZx5tpFsizy0kXnuBmkpV995rYPaNTN85+/LfM5
/vytKgCugfQ8H86s7TGQ//GCSvums1TNJIDz01ft6HA/OKX1H77NP146vAi8asbnNmxP55cv0x7Z
iEAphA+Q6/oyA5uJKoSZdyvWnHjjn78j8bOb3dyOynYRBhwFXZSh/S+TeuydAliAcC9BEeIFc0de
U0QWBKgC6P9zYOpmpVq4SdNwfliS3r2ISdp/c4L8nStYUdYEpN/cqkZp/fmTjRzhUFIJFIE4rsHz
VoL8MQ2sV42luULbkFLIPHc6hQN1oAj5dPN6DVQsVpDu8Ocfyv/1DRjRmCMJ3zS+iJ9/mbzA31rm
DTfvCCjKtm0aJQgdXUoSJPu//1LAlhGWSTOAIvrlimJe1dWd37qXKSnVhzCMuWURBlnqA8U38ecv
9vNSz/ItpQ3GizCgw8v94fJtkr4umFKTIF2QBTaW1TXPONehKOACuBtB1QX/4Vr+FcnMS5JtJ+Ss
CF/wBRvp6cc7pslXo0xxqLYj8J1onyBVdKeJ/tB1+pCaitC9661s/ILMeZvG3FLl3NeXvoW5dRek
qj2QhO4OpxWE4yVE/GV1oH9FiQWxIRVw3f78Q2Jkw+/0+11OAyCyF5YamHWcmUhA//L1o99mEpid
POrCxjlsXLeQnKyzWOh82NQ2mnO8hdtBTyyMrmZR2OQ9dd9RYlrusQjwO9JoyRcZ0UFH4hGEGE0D
XLr4PLivnNZi5bXpvIJZRGckdao4SF/aJJgfCtV2BzvjxzpbuRc+Saxup/H5X0xO1j73o19fBrF0
j13GB3hKlt+BgrM6EC6UGvaw1zIqV6NWHARnBxJUPrSmXRkmgODgvhF4j4eUIRaqN68R8EmTPkBT
b5mAbOQoOZWC4hU3OqlNSp3Wleel9qmlpPsvVMepccHK9TGzhYXu4+SYF0n/mjOpfvabymmOpUiX
B+bJ8x35exhPph4h/SiWkK+MhihlIlrBFL1vi5prr8/VC/54rnaZ0QS6cGZ51YKCsI0aR2qul9z5
3KyRcxhbv32A3l6ee5PfkoqISRKw/nIWnkKPJ4xYhHhruS036Yk3R2fRliQzn2gE32+RxO8i19VM
pvtgZ9WOeNvT04reNkX+g9awbJzR068NB3C1QQwPYdp2+jUvY45KygXUtmqslNuAEfX7oVn4ryza
0S7CiAnApswW8Xbt+dzkYONuPD3lKp7UZ41WBQQAGm6zA2zAviDE7HNly0SR1i8r8o7HxGxMrMyf
7xADwys7c+D3oWHAjLQtOIVeBQ8RXD1XTe7a3ouvcj5N2jSafgsjjzPKaEe+OprG6itr5BB2ruXY
FufOzMBoC2Y0L/ddz3NR1Qn3Xw2uJyYCF4ibxCoLvkqPirYteFDgk/4ied70eQQCT1Qu1zKuzfC9
tjn+nQc9fMDZYtbTiIBnUd/7+UzPLs9lfDceKF9ySitSZbHG9BmV3ssIY+pFJWCUN0hpYbHzFtE9
xu7qHNZ1wggEmUl+rMaxehus6XJNmzBzX4A9eKMYpQZnIsVantJLhsSKKkV4dp7hA6w1JEQNohhh
w+CVVcAEhVLg5YaAmn1ZygRBgj62EBShJpfrWZI+kHV5C6zI22O4aZpjbi+wALgmk81q6+q+b3RQ
UXc1lF9qDpZfA7nWFx6T/xvm2jhAljljRMZ4qJm2a8HCNdmMgje9tTRP8P07TcxnUZ/n1Rc7TYHw
Va0Z35/ZbuAj3A4kz0VWV+cjwupNmI2CJutVJx9jwwSjYKO5XlSizttqiS7F0vstrTSTem5SmNtL
1awfVTzByZNlvKDnyvVjRYXM3vMcTHRi5GsMIs/UKE3VR7qs/H5XjYne5TYUUrMZ1XDwW0Ns6Epr
T5P9iOjkQBwlUGAWpghTMDabAaQfqcq2ucg6wHaLNyxforie9omVWvdLWJdPaT7KLSMgWs0rJIKM
PlB6ZroXn2n+NkghD0V0SWyHsQOS2dT8RVT4SSJhLP/wneoNEAJiO8oH2NWDSgoBlmw65QcxLgc9
N7SrIYIeHJcaxB3EoYlWzYgXIikSEayjCSmoGxBYvU52K83Ee6esh3dNrtoG64Q+G2hY2FaJ/Znu
0vqJFgd8cKGgd5iW1x3RUXzAUV/e81RaEThY3q+UbA3x1OYb9WMnu6pBCN3ZPamOArewu7UUO7KX
JerFjeVk3BLk5zy6exu8BZdqjthgOy4yzZbVtn+NO5sFqV5D8XaxydlixRnpm/VJc+yDYfbsfZ6C
9D61bY2bktardet4Vv1MK9B8R7WHtfWJDxx6HfI8DgYvgmnhyPqy7grzt4m50ed52rMEsRqzMWtq
VtuZcxTNeabHelzF27GR3PoDo9KDnEl/HzyRN88N+Cd+NR+IGX06VUFQuY3ZzyXYrISLKZx7PtFN
+dEjstB8XRqYXJp5IhFFv4enCLbzSxlMLfPH3PI+gBknLZKE+lDQnQILfY7TgVKYLPmkx/4lazx3
79HuxMB1Yfl4Kkh4WY/pihPtQNA5uBm7LN2qIs33yTS1B7qI1rMlqJp3K+l6BhK+nN5hbi8fVNx8
dYr1aYZGe5v3oF1YV2E5OiHkQTk0zmvcJ/HrmqbTYzz4fHPc8dm+HXPSCTL2cQ2OSYri3BbaPyov
1TSCTAVitFas49t80PF06HGgXcq2Xq5bhqkPaqX+etOVOVwbxbeQbdnshO+taiTSSHq+uJ67Tt7S
VV3ctkIOD2VKuWPHNPazHK2C+u/V/VSHCi+UalYsJpGDNVEHbrrNSZFvJrz0WLfaguUiBGAMz0ke
8bl9ihpregQulhMyGKDbMTH/mE+KoqEOPi7PyooZT4uUdxPKJSWH77lHK5xCBSUg1i9OOjWXGOzD
fZWi2QIgsgj29ZpUlGDJO6NSayD0JhwHVAMAmfksKSqaRPOmgZgDda6hMe8Kpst639McDa4tnp6H
AprA3tZapseZiZtHyMi21CaIpiC/UTMJhvMwGfTBGKKuKDWp32EYd0IajgdKKR3Lt2n+4uK5YZTc
fKUOQ18PDQHQmQfhZZVpwpVNmESaMRLHi4TF7Zy4v4AGyM7CAsHoj/exM06w1rIIz79myXvO5x6E
z1J4V/jHWEZdewn7bduM1bRD8h+gEpJ1uO7hkFFLj6UigAhCRSUO0ulL7aghYsTSrmdxAxZWytbZ
u4VaD3rw0wddivYdyTX9PihAWI7ziuyJP2GT+woXlZ0kglqEzN+R+vKJRkVADeyy5znU2wD1I6TT
Yif5qO7GlXNKVTDB23p1lN7CfZrf2d1kXXtpz1AHIKd7FpxGPZWZ+rTM4+DjOil9CAPX7teIZqEP
TeD2nykJ8l+xOKv0zG4UrVBYbzH/ZnWBCBuZkdN6mj51p0kUJJKvnhlO6dOcCvtYf3RP06u6rtpd
cpppSb/rtrkZdFnYC/fOafoVmkFYfJqJ2af5mHealeVmbGZJBmjJaZbmm7GafZqwUedT3FKaw9yt
MiO4xGIIyzPbRNPKb0E14MMmtnbar/9DK/tPtDKPWfoPR5vdS//yX9+alW9eyi//8993X6pKk7x+
qX4G1SMSmR/8Lof68o0KHSPTBBg5A/7tNzkUhr0nQoGsxCEIJ7+Bo/3umOL/MrYoHsNmsv+DYyp8
A+fXMWB7gccJteTvOKa+nbZ+PI3hTZBkGQSSqA8s7VdtqyhdvZaNvRw83IDLbhCQQHdeMbk3jmnr
3lMpy768LFMsMhNs8pBzQdddyKAW9tnadhMHIvbR4ZY1vfB2CTKutdGYJndd+LkZ++h2UlCdaTi2
uVuHWWzWkuM6Yxa865kgOL6qgsyC5Wph7f11aXAnJzCg912WcC4STv2+00t3XDL8t4JWgD3tXzRM
OhTgsmnxk30X0lplzNEteJ1urg7oGS1aK17ilzVjmLXNBfVamxo5mL1sg0e4HOZoh1/gkFJU8sUS
Iv48Abe6nvmZJ2+ps2EXWqG8wiEO/Vv42sabRd4Z06sXO/vamrw7ag+Ly5GcwS3lXf31OGnrXETZ
uo3sSHIM6Md5z1ksP6OeMRsxEPGAmXEKEAZWpkC4JPccNhEdUYXnvgs6PmZhgU7b0CFpH4GVDfuK
pfDgOG28B0LLkzaV4jitYXnXW646gxpNudpaUNk6BN1tEiGtb5jfkQHwnQYewBpt6fv0zxikQV81
3C3CZLG9x0fGHKrLmzUDNmZ/wFTXXw21fGJS2D8KrauAOoyI44RjZTEb/SHIz6tucN/PBTV32WCg
ck3MnHVco+hakuxguGPn27KuVig7mFN9RRKcgHHkHV1rsr9qehD3shQP/nhnTGE7OKftuYztOzkM
ab3VtePeCEsP+Caa+F1HmO521BQa4prAvYsbwStzenITzqhuNcMGLrroKmyy6h6wjbzOpfMhnaTa
5TVdNYsalrMK49sj1PN2ryyvPDBSAnSMLZ26wewhGnDZD5b24bHL6SJW9XmeucG+lNO0TQa73kUr
ZHseznV0yNg+nA2qzL+G0/QZz4t1VktJ6BiIu3jgIkcIYFh1oVcB6LoI3T0t3th+GXgAd/Lua642
sNzhJUcA5n9Bq3ZWop/WkibHdYaWmiDibLwl4LfUibeNB0KdAub7sRgT60n6fnxBRtTYdhuOMdIL
j35gnANWAjBQzOO2kF1y444gAiou22kzq8U5b5aEkl6olibnHuVbHmgehE7EeDKZsJfjVNbxuZLl
Eot3QUQ+5UyHYnIJ/IlVqmGXIfAncNjVDBhju1hhMDw6Tu5Nj55WtidhF+WJeC8k18Le9rL0UnW2
f98HZG0+zHIt+w1lDoV7Rl0kx9kCmB2vD80/DBbnQ8jO2t4UmQCZBoQz6faI5pb3BFWnyi6m2uGg
XNRrxrvJIHBUBhjcjdjTUzk99nk6sEuhASZzbzi2j9lznvfdWu0wuVTYKxNPO9ulUQA/R6ALrGwD
O+VnBBRC6nANUr4fqy65PKd6wfawrIItNpXmvP0Ai0e8KyAQBvu2dKkeOCx9IJ+Hupr6z34ekht8
5jMKByqA6IQ+pn3lMvCvorwnvwQEiPClXXtkQxJ76KO3VQ6HDZmVNNfW6Wkw5sZi2vrPk/qvTC0x
FSueqr8N5f7wpL6FEVn/NLL8/iO/2ZjVGyAM4HAcDsMoeajj3+N+wpFvPPTjIPDwDtr8V78/o9Ub
Htxk8Ij8nWrDkLm/u5pJAjJ947Z0A46ukuHf33lGcxH8rJhyJ6Hs+gxU2Q4wF3F+UUxz3Pz5BDnh
LstDELZbF+MXLrY4V7dh1Eh5L9E1NYUHNpxusjkiRLcbU7XNo7Ge5pv2ZH318xYgB3A1zl5AEYw/
1gtGK4fjTgR2w6Y+P8SrKSfsi9Z+LW0CyJiLNLUG2w5mDFXk7A64SWpCTiQ86lAicyVtdiw5MX11
4wrbFkCt4JNlyhRnFcRHP4d9X9cxQe/eLx48nofY3UBBEq+hUJjOYnCXrhqGTetwEmTxbDrWREjD
73zb+hTgpd6VHDXRkSiAVKYKMjWlkLOph/RHb/hIaa+zlzzUaXOsVPLQwaMDpVNTNDkOaxTuGoe4
0N6loYNM84BfZK/botmFHDDomqD9ZEzjbQ8d51M6jf07Paoku/HYYu8oFPVv085mPV3SGWpxoRb8
WX4CDzwKyVVBFO/T5dH3+r7a8U0sT9FS01BNEnkAVBTFjxhDo5C8CnZLMjPJeJESD7pcsTY8ERMW
+J/kbF/ElTvuQ8UhYWuLjN5hv1cJdo/UbT4s3dzhAoeEvg1wIx4tTVUGs86gGbZltNJOCgB22OAr
4pLI1pSInj/DV9llntbdjmP88oyFo1V3/8vema23bWzd9okqHwp93bIVSVG9ZMs3+CQnRt/3ePoz
ikn+bSs5zs79vlEaWwQJAoVaa805Jp8Eg6KZDvkEWYUsVUhjFpIx3ZEVSfQNmgp8eR3B2sY2sVqh
RW+0jnuS3yLvvobDyKATEdLGnLvyHmEUe7KS3Awjr+W90OGvxZC7x8AGrgSNnXBY0kKgCXHT3HiX
/NhoBumR4glUvtzVhaiu2QAk89koesOrjhBpRtDVNJxbFl5OhF2t8yEqqjs7raPysBSxJHzaQnzE
wsrwosGL1dp4DplnxauoYPxGxqnEX7XJgeVZ97Qd+K4WOXiPOd002q9iUtVL1tDFxaPTaksAXZZV
QxEGrmCagL0wvG7LY1IGjbp2qzD6Na8hK6yTzEs92DwzgLTBYZKyJrmgvCHfAiNY0UUnNyjGNzpz
IKTSduxJ0ygIdJoQVTp6d1M0K4FWhxj5JIMOoAwbU2dHI1KuxyUU3ZVB2AEZfXF8F0+zBPpdk4QB
6TXIubMDUjRh8s1xt0GL34/IgqphuF6WuK95ltAZxO8EQL0a8kFz7kSz0OAlOunOLVBS4lHqc+88
LflIfoRj7JvU6zdRaAFYZyJL4FriVf4mE158Qy5GNqB6pyhmH2C4zSbP/PGzSU9nTwenDo+20T7A
U0yWe9WLr2JRBfcUg1v8DXSInZuupKbYdRiNul3Yz+XnCcgvzIm5j56WxTfLvQ2/qdjzP2ntKUGU
3RUr0fxo12oqDxRY9PriDPbwPiP9ejx4CS0Lq6yab6Own53e9a8t+s7L45CaQ3VF3pYsD00wTxu/
EpJBdWucFzJu7u1i5H4MbAV4JwGqsHJ6cIFEUST7ZbL8YyKAXm58ZmXT9SRH5mJoxRa0oU26932U
vJkMA+J2+K5Kmhgkl5qLbd2LajaGndXjoXJVYp5KJMtby6eRvxWEEEeMHyb5VC12vDGsTKcLECKe
vDe1l7wlRieeIWoNr60xDc0WgaPNvWZPw0aQDLLNpSu6QxOGNIEtEga2btSGzYm/YJPGIyBqkSXs
wqJYuf6Sw2hqhWPm69n2nMpYJQwL6D31bgTRy0UX6bhIP1fFUA0Aghqr3NKbHcFplk7e2+eyqHrS
AAvwwHIOrRfsCJ9sLuEOV/akxzeFYV65/ujd09OTm7ALCBMyo/pAB9cztsWCvjQTDlDokkyFB3BH
9k2Wm2yLcjhb8jzC/TnTMXGTvV+X1ue6mz6HgA7Vig4L80UZBxkSzcHo0J8NydSfsalA9J1lC9oM
xfi65PkV3rPFDbAFJnY2L/NVbnkds4i1LTBEHrFUjmiZ/VTu/ref+m/2UxjozJ/up05vRfvWfi8B
++NX/vRJsGcC/Omhd3JsWyG1+M9+yjB/YTtDk8tH62UjifjPfopdzZ+uMJCCWMokWx3LRTFmy3+z
f4K98GH/pCyF89u3UAxZvols5scpeR10fpaEk3vKzcqXa91cIURNAtyhh9+KqqtXHsQSuvRpbpXB
TVnMCLEbB4WR2iwd2sTHrKwNkR/b1rWaaSuWqbGDKz9A1wgugNHmyqsJybxJI5tG0C5vwGCNN52h
RxGACzw04tyoBNXvujbL3evBrtuvKaDQzo5Bd0v6t2tmlt4us5WCZwdctDKhjAp/IZh0ucBH699J
pBTzybIHHkICYDHJzFknPMMpjS8Y06z2+/ou0XTTBoHHawujG7Mq0muJ1HJIqpNLAiccBQCp9BDs
kkPM7rKdLghVEGusj5YmqxKQ49+mBLW+1hAKNkITWOPBRneMlXNX9uyE4guqNblgW8sLwrXTNNd0
ybMDrrToi9vCejUv2FfaSuprCQo2m/QMkcHEakh5PvIjOA+9a93GmiLLZltuuwSy7HSBzNJeqe/7
C3rWuFBoL0BarBgKK5rm1GYXZO0oodcWYsnvetm3L1OUg59p5nEPAHK+V60508BPNIghZmO3CpDt
XkVZEv/K9eDcY2EDnTuUpriNclofE4vmFTtIyc6iK54ithL7RRN4EVp764EIdVwR6GjOtjOYn8QF
3evWUHxLm7aXqjBN5B6wukETf7NOw3/j3u630iz6rdBA5lEE084iLvcqu6CDGd8sX8ScVzsftcGe
YfRysCNz+QqlAV4wHf3HRbOIe00lLi+AYluziqd+cQdJCNZgd6aLAeGPf2J3t4fozJOBePh1bED2
ITRnUHbRHBmwhWNxxNI+ZuWG4VOdqJ3ZCPzE0h/pRo0kTC1bgx6c8fV/K+p/t6KCTP1ZhXqisdx/
Tecf19TLL/0pq6Wk9JQ0HaV1sya15p9AGvWLgyWNZdZTHo1TLQH6o4tMsrW0TSVRUCEQQtr6XReZ
ihcSDZxVCdGV9Pp/5T67iFh/aCKbWlLnOxfbLYOtDwssNXXU0G0Mj4NE945BXnr3owwXrnFimuOa
YceAU1VnRFQ1aRBA8nxFPNPQXbFPGPZWLes9tRTZPt+dxrvf38L36lvH5DP+oDbySRBxeRIZFOs2
Xe4PyrcJzYCTmr6rq8WqvFXYMW79xWWtZ5F0UtpsRAOyBba3cROsuhCIh6iGdp1jmwl+xUwq71vy
Y+tmW81e7n0iCTm8ARA4wlDnxnzNI9BmDYzZCkft4Ap20U5iGrewMPxWbGy3Ez471GDZ2HRmobzK
bLShqJU2Q/1nggpCBPQiTyD2OVkND7LN5g16fBgM0FzUkXBRqak3yXZq1BOre8RIVo2+dbdItye3
oMpWY1Pnw4oVPMPAOib1ez7nBolUFtk+g91UyRriOJMlPwWAwNbejLJjRw5hCl17zjK4L5Z9T0IQ
0TjhCPsqeKF2FfsmXppjHSZy32Nk/hobUXOrcji7btKeZFgeq9Jtn7winu6kIijLa/vuFATRcJzE
IDa01llxMxTJN7VtzddFGO1EnKQ4WegjPAhbvRpW0q4ElUW5WZA6fUakWHkro3fGswC1cg88DXKn
F804tONhug695dHow+y2mfuY6SC7UGi8rgx3firs96bNCUyponY1OQ4eht4yYvfB8NPqgfB0phiB
n985w+IRYmY1Mj1jbmmt5yRkWjxJEd8uS73F7mTuapWNyAsMmnkR6K7JrZx9luXFrvI6AjRk4/br
FiPbdqGjfjVZQcXogkwXazFqLFTIMuylG9cQut17znp98umxMAjIjGPIWOeomMQcI2lk4SYojOxz
1cn2qfSwP9UjWlwG5gLTXRsvkHPN6doaDO/X0IvcHbi4egtyKF415tChE6GEMOOyc1HsDTYDmZE2
QJVW0VvKZb+yzGaiYwHbZ2HVfzC8YbwBjD+cnLHtt5kdK4gsUbbtBFg7c4wtPpBuD3V5A1SJoXrY
xBGXNLVpsBsxqsxg7m33s8OLrMVESyXwSXug+JdvZphEoNPn+TcGFsG5ht658aeJuIXKhkHV4WN7
5Um8QMeFIXIwBzdpNuVoEdyxdMBBUe6YuntB38JfmXXumWs8SRlWQEvNmyzMwgWWbyCenKmFEmOL
rDuoqZEnVTnATCfO42HwlqZd5TKLrumOFSfAnJw9uw+QwA3aETlEu2w2HRpKfmB/hWA3ugTZjs3T
MlbFtcqU4vQtdcoUIwl2VqmCtenH+u6K/BrSHPuNYY/zymI20pED7FFeO3svLd0D7ednFY3Luzcs
0zYYW/ugCCNdYYvEaVpJUd6wEo6vBLL5zary3dlY5TTc5CaNGwJmeCqPM+TWxvtSBJ7qab40hI+W
UvrDDZAm+zBJPD+rHJMzM6mhi/JrLR40V2oehkPJDMOBmJjheE0wQAJpLumQ0N0yb+EvjfduM0gs
RkU0sCUt2uyWmqmCNeXTZsBKVArcWRJcb4Xz7cZlOTjlEfIeyL1Z/sJGqCYXzOrK7UR64jnQaCJB
6GC78TSwKNboIo8tVLaRfWxvDI02crlGFQMKgEfD4jRnEuGju9gc02eqPBRpGpEUzj1k3GpEanUh
KDEmS7+i0KR3Hl8YS8zt3bs2njPxWavfNEQHIJNpaTaTd+E0hRVZGjtb45uaxaqPcy7H19CPgHZp
zJPsAD5hoNsswoUEEWoclHEhQ9GisE+RItLZG4fm0bGYNqwC6Ub3TGDNT+WQxw/ePOXyCk1teGfb
dgUffO5SlDFe1H5hcFAQwwIC1dk3Gl4VaIxVxPSRaQ4167kDIAZTTY5OBDTSZ7aX4se6FZOGYjEm
43BZ2A3fWN/VgxLRuKs9t/3iCsUhQmUs1+BlrV0yW8mhSc1pW4+Ms1gbpkOiAV0gVCU/uOhY57nJ
U9A0q9koNZxH5wSrC+UrcQB+yQv7C8Wr5oC1IMFg7+CqGpCdnDqsBpev7YqMk1NONYFM1eJDDtLb
tpH7FQ/AuBl9+nFpPVkvwJ0QsFEs3CmkZhw1/2rWmlamnNS6nejrJQFL/+Jk1+HsBwDMyoPygHi6
jiDtU+Zi4xtFta0qO7mZnZJgKgoHfmGZzNuCGx36reaoOZqoZpq9ucmjGZhSw4/YN8QXmAr1fYMo
7GQ7tZ2t2yqC0+YQ9jNodluKJnPTgIvd633Je6YZb1yljrUGXAn6zb5g4JiORdeQKkA68jhtTpav
qXKOFYGPk+3i2dt+FsynaR8razc3hBxvINwaL25Cv3dbaz6d3WlU3aw0ti60NcIuaTXOrrug7fzI
G6mlfc2dusDv+sFoXmNNxGMLx9cVvQk7GW6FYacPs+E+plPg7JMLUs8i3nwhUjWyzu0Fuqdr8Fs6
nbCjuqj8Mms6X6c5fYDr+L5ITAbfJ4jN+mI5dc5rQvczNecPwQkQKYTK+dmvW3ndspxxF2k6YHgB
BbLvYgCf+R3WQILO0jccN6+tkLR/Zwn7hCyV6piAOvNW3HUCwzW9bRSIWUCyqYAI8jBGAOlLjaa3
NaR+uvDqNXqVWE6Nse/b9iFUIw9rx3fOkVNijSm5xa5jBp/OBvIQvKHRjmFFOzlTBdrTwybQ6HyA
XPW7r+pqILdFMPe021FvMB2TlAkN36dV2kFj10h+/0LnVxrU312Y/VWcQTufxEK310uSgSiYhaEh
Kmto/82F/M/2pPlkJjoPAMwL2QBgSoFvXxIDDK6BYKt0kMCQwG+BGR0X9VVacz6RtwVRwKPVZv9V
Zpb/OOlggvKSUWDruAK/SVloI6ace790s+TcRHM6rVnaiaxBBP+Ceqt+kNbofakDwkfLSzpZGqeg
fXGIHP3Sq4t93TZgEkSYE3QWyYVHRu1F/T7WaWgmTOf86Ou0NER51Te6dTZDCiM0DpWfEK5WEJu7
aq2eQOMJIJ7VnVwGr+AA/lfW/VdlHcIe+lf//8HjddmTRf+RNPr7b/1Z1/m//GiJRAT0R2WngCuh
eDQI4nDxrgDF+E9lZ/1CJWMaSISgjijGlv/XOzN5QUXlCIkEdDRbo3/VO9O+y+/LJym5wWGKwD2h
UmQE+cEtFc/N2KMIag5EJ3n+JkmEfDCieiHSNa52ZZ343cqpPOO9FV7w5EWqIWm6CI4CM8Sx5flP
jLpHZI7hFugNyZrmmZJBX2O//uRXObuHqCJuoDQ6tZYQj25lIfrfkgZe6RSF2Ytt4kqvcj9ec60H
kAtorW+ITh82TQ0DATULWUZdTvIS65D72Bf99A+Gyg/NQ86AbWtwFaeBc/oXi03CZo1CtaoObDWx
bZLpvWfPopjjd/pz8b6/u0T+rmT9yxmnmLc0VosmKbqsDwUrwgBjCtO0OoyisVZTmL1rYME6DjgH
Pz/SB4qs/mSeZWJVQo1Ca+GjF3bB8Y1A3s0gw1D7mSzf7CQdsUdGHj8OWOT2MxSkh58flE7FhwuK
iTgjc3qx2H2Bf/Hn39kJE8ME38ju88CMAiCV6KHltRBtgGtNTjOv/v3RHDoc5Nb4mGI/2u9C5Y9x
kSfZQRqjk56LJl92kwvp5bbP1NPPj/XB6wfZDFyQx90KX1bbfe0P3xwDkyzKUyM+1NGUQcdAbYvZ
os7LDeIuFClzNN32lPPXY5sOV6TGdNU2btGC/fx9/PUME57jezg16Qh52K1+PMNk53hz3rNjrInj
4kHbzgw1wyB4Uq4W3Pz8YH+9hpyLi5LmD75YGvs/HqyhULaQyieA5pflvvSbdtMJ7mBw6Wl0mNsY
0oVXEAX/D8f9uw/puYgnJdY3D+/bj8dNw2SMQ7dKDsVYD2zK+TZHqx9HMoT75N8dy0ayCAhF99H4
euVffM422aZyiBTSA+r5TT3NHlNmo5lPIYHzzz8/nx/W28uxHKmthD6OauejsTnJO2oU9m6HZV5G
uSnZLRyz2Brk5ufH+dgW058Jax5UKhYZLlfzx/PXu1nbMLGND4HhDAm7GeqJlT0XgCsGy3mMYmwx
qwkKLfFvNJCCLZVWdP75e/hw7ejPitOEhY5MKYSpH68dirM0rp2O9zC0zDvQrNNvIJLwHFhzfixD
n3LWteZ/WM8vp/D7ZiWHxcbMB7dIuoIo8OHSGcjmLZfAiw8R7txPOP3yI+bd+QYtYbRvrKogkkOU
OEhGjIjeOhj7eTiMbjH9Co2qbhC1qvyYBgV0Vj0SwgDHjyUR9z8/O3/3Ph2+GEYeaIngKHy4tVLH
CsbFE+LKsDz3fZ57u1ljO6PMIqdqdJl3UILhUxMecUvlmJ6NwZyzlUVW+qFPS/tEqkBwAEht3Sjh
tt7OHXAdEgKgvGH/8/f616vWx2ZlMbKD5ej+ZcBmKLLASb2ID7kyCKZPyT5IqV3abvvz43y467li
0GDxlVGF4DPzPj4bY2FyUkQbw3ErUR9ghsJhlpbOifRE5/Hnx/q4nF8ORq6ZydPRoVeuO/jfP6lm
v3Vae0pYzssm3YR+MGzgufTrjFsFvE4VrqtpnE9QFL1XkRfhnpKm+4cTKw1H34k/Xq6+xfQS/gWb
At7Oh6dK1lTC5M4Irrx+bOaDlyG+WiHEsKpD2FfLPVM8492Jgngdxz3hIDPgyJB/J41mRfK5c2ox
lB9V3893GKXMftXWSdWs66wjcMZM8+WcRS28trg2H5bMCr4N8IJf/DnDaJg1E9a6unE1fCc9mii3
TwPwA+wh+Wg+OGRIP7pRZVx1qNWvI3IhsA1WsXgS2Cru5zCw8CvRcLrNG6N7y/BFvwORDM7MXCmS
1VQE33JfONWxyGsQRMgUgit45TahvFQ50cryGr1HKAmgWRW1ab/hvZVfoXFYzyM8t3o1BQOAgBbb
w7ds6GysuN1kRdvWT6Iz+qX8aDssLbIZ4vc+YvGGh+l8o7Psm9Cq2TZSjhkAK8dYhf2OLCt7P9oG
m6HCm9pffQ9pWZHUHjb9sfEfoERxvXH3h+kuLRWHhy0tiN1qWTsJCvZeF2DKUDlVePb077YUuhDq
HYuIk3hsEdMx3Xsir3Y+85zJXup6Hm8vpzdwx25r4qq7r6w6So8lHs/oEMjQtY4mWUtnjFY5caJL
lNBpvqxWWGdOTUcU8ho7sPhSlClXZGlM0sA8LZcrfMacu9nxtfzHMKInG4LFp74xMkGMiVHc6XQW
jWXidUYiSc9uB3+6rb34vTHUiGymaeZwrxaVLSsG+c4j4HN06sWAEkOYnNvcMuP3LMzNnUTF8kab
SbvPnTbDKhPny72DrgYiEJL8O2Oop9t4Zii58WwZf8ncjqUJuPCLnFFCbS19HeY6O8/vwXat58jv
4s0ySTYwMi+XXTGghll5ebecw3HOglVA6TWvunZY7hEIMjjSWUpI+luoUgkfgC5wQpTquuUCw1cV
VW/RGBrMWnyuXifFCtgEQAmv+oiKAa6yeHJBpmlGvj2fQ5Elx9TPtmqhUcesf7otRVbviJaSBOkt
5bbGoogiumzuccbFB8NvihPDE3sNMy9GQ4YCSVrFckRm7l5ZnhM8hZ23LW2NuXeLVHtR0zUZJt4t
SjXshku1rotgIqEksV59yP2Yw3N4gDOYvRRhlyEmbIzUfGvJAH+HTipfE4OTpWvOqvmi4gHwazEf
E6l2UYTfCSJheWRex7RF9EjSCD1d1TkfK0v9Zh2laUYUT0ccd4uEr3Ps14aZ0xmU/i1oVn/FRHza
DLOPCkmZ1g4d4LMbuPjv28o8ZViijJ6g1Korxn2qcrCsi9SQP8Nl/m0vOEKjB4zv76TJvFXI7LeJ
yC1k+WDfTHpOB2H4n2sNq14NVpVh/fV5quEz/KK5AAvhlcQwxjeRq1Xatvs0DMGpLIhi71BFbCN7
no5RlrMA23qPlJvzjRtb1hkmen0v46w9isFJCX92r1Ovnv1qZefkuKlULyJh+xtov+pqlrg8kGwP
AbFroZUcZWljiw5E6F33TsYbKjOQGvR7zeXZQfa1w9FImm83mOoEpK++ZaNkR5vR1YMzz8ieG1RZ
z7Qsx8e5dNg/lK0mylbDMp9TzPlb8nu8nZ12/q8JdpoDovrpQLM456Dsos9NaDxgGxgfvHGet9bS
91v9/AFHV1ZDtI6rOr9rYeWuPe607MDIkq2AmUJJaGb2IqnPsCot3HYNrCdmKSpGWpIBTwQvVN5V
lVD6oELA+8I2b6cWg17XONDSbSozv0XJ+oKtvN5IBm03dr2Q4xcSpZFsOrAhyY6ZJiC8qk13RZI6
dyQ2tzvX68NPHXG3J6ufNl0cjMdk7A38O/6ovljJ1JKvXZBzRb5mg+1ZNdERCht5AuZIYNUy5FyY
CXsHSoRM3Gdz423zuflcQOXfYfUbXnu78L/BdMZZ6hbSfDJzx/s04YBZ9oYDWmfuR6CSZc9+rJjq
qwrk0M0kamARMJHXVllWa9HVHrLmUV0R3YsXu5J981tlIjCtxmQ+1h2s6Nw2zgocc7a2lbymj4xj
KCw8zIGZus+CGtNGYAUWxX8S2bQpGvmEXZvuQ5epI18q2QgOPFIewtqdJwYbk7rR3nvkZxymumg3
flmbG9/lEoB3SDpCEDr7kVzMnQsIjTSm2H5OyQK5C7vWImxAJocgqc0zZzDeWGQ21UMg94PjcGGr
4uzSPlgHuTIBGmTOFd1965roXcir1eI8Bk4tNxhBS8STS7XLltZ/63W+FAtNvR5ahnxrwBQ469PA
8ffRUJgkh4yMhsI2INvJmKyb3vDLWwNvzxbubIkRuhVJsZ0xTNiEngzZPsNj8eqkLk0cLM6nCT0y
jhlsTwdcIvNvHeX4dWeNPfomMfkoVxUjdebZPNNtNTa6M+ncULGjFkIqQwEgy2OGGJa7C6P+mOTZ
XeU63a2Pr+bKqltsuTGm9XxamsPoF2KF0MA/lfgdz0mPZMcOh/w9LZiebNNK1Z9sOK87101w7Dg5
+bCYXMsDoQL0kpKsefHa6kvOS2+bumR8oJzFZIgQLMObwUiCTAyoOIew6tnL+hLrVB0VzsZOyFSR
wRxjI2Ia7/TxNs3NryMp9uh7qgC2qrJwcYfhfGZ8V757shiOYKCZdiiegTRgl/3sQNNk8NbdSWNo
35MmZc2uM54aLAJNGoKcsD2gQM+d0Rde+9UF/oTm2S6m6FskyNPoYkLOubG7gjKpE99qaOPnyanM
m3h0+meCL4d3u4n917BXxKTp4BYizozFp/HtQOb18jUdkeIK0/18ZN5KKG3uDp/QIUMsTfN6I/wB
ZXJS68nlmMo1uygED+bsbbAF0NUw6wB4bTZZvKtuurKLxDjbI17cLB15ZjDKmvN11vcuVpe0jBCt
JvV0JQMNkG2Imtl0tlmynM1L+OhbiTmvJ8eEh6smHiOS7hDXJV35ddgu4inOlLFTacn3xkNhbxlV
d6wQPX+tqI30dCTbFCLnLDR+/CUw9aVMR8k4R15lFoj6mukKPhOEEse03oRZiW8m0o/rwCf8wSmw
v8mSl53sST1LWAg4HJzmC5aKmO2koT2N8TMb42DbBS5BMmn94FovITNbKDksr0EWcFHlL4ZTGCvD
Fw/eMEFs8IpljRxxh0RLmxKgMIIozVcTm5ONh3sA8EcDPZMaG1uDXa7VFL+nmRkVa0GdTIZMV/Ko
DK+QqpnYzsbfMLqrPbW8va4ZGuxSgNNrkOJHs80dOCADbkqn3/lkBa4BYIqNF3A5G8kkT6BH9v0i
YRPzwlHZ+3tzxgUC1z3bk2s0PdYuiegm4PdzUgzfRMWYoYatrgEx5hH/g7ElLXw6xpjA0azTHjCn
AU5v1fR7eEfGe9pJBQjU5qnDRuhISo29bVVc7/Kxg4TbTcl1Kqd96uIbsdhwrSmq3U03TthCDUl8
5uReOU0drY188ClNqk3W+7BG2QreTbI1mKQlqOK69reuEeW2EuWyl26sY5fUl2YW+a7B5HUindxc
LQw+krEl5Fm8xa69K4MIeXuvbgimOeaifh3zhYj64Aik8rlqgjNLLg0j0Jr41pZvSR2+QA178Mxi
X7GbXhdJ9qaMGBVhSpPS69Q7iL92TWy7dodK57kEH781SvN9UpKNlQhZ5CPzkLlNt8FyiVGyQoEA
naQP3a/5oAiRzOlqrxxBRRCOff9psZavE6YWFxcLs98sHtezmsNPBiK9BROFnx7R75DlNc/wcmNr
L5ftUMefp2Ei8bGLrp362fCHHmFQrbZRGz96VhhdeaNK10099J+F2fjbCWMLjJ+xue77hgC8KdG3
+WwcHSv2Prst3ro4r11/00Zjc4hrl/bomOhywlPRtC/Bym6hDaQ2Vgp3uSa/VDS7CAYcSnT1K5xj
4ilFldHQWaVANYy9OZijdWL6DTKDwJEB7obZ6Ncz6zR5A8eND3dO0IodQgCxivF7yviXrqaddCuD
+O+dxLkByoT90JVn9Z646YDkxptWlAk5roqmqQuO7jpKVbxuejN49cM0+AaxhhuQozJicNBANGxF
KKQ2pnYrr0Mu+35TsrzQZ9Izjbnsg9c+pEAINKUAlIFDnM6CYYpn3ItfB/NZ2A5VcuyJbYeHxrhJ
hBMP207NlB29x7I0tom1LqSuTjAPDr8lizneJu5MGqBMl50Mm/QYpWPwGuaCJndoe/IBdlS3dZ2G
SoQJrPGOyN11zl006JJXdeW8jmCvfaqLga1DJlxjX0mrObC356Ux0grMzhTojGeR2HkSspEBs+CL
i/R+Ezds/1ZAhu6chng2WNIHEloTJDZlczDTlgdpawVHK3JoCqAOPvu9R49AT2ouxxsqW2xnlCOH
wLWY2aSEOBqenX++/BXl5+QIuZT9pZeovec4CySZtHprc/LV11Nj0iXwrfF2XNj2CIpNZj1L4T6q
lJOJYNhZGVFX7y6N4iqbGKNMpb/poftssjzGwRDHkdoLxVvMozE9uktX7N3caT+VIFkOZpzwiqwj
C6o8KJpOnMnPeW/wrRegeA7BODWHximmu3Riv7uIyLha0n45T9U8d+sJO8vBJh7+qXIo+3DYVOXa
wVm+Z6tGbd/3cB42QxqM6SqGSAUOiHuj6uHCBAZa8NIenPqQBkaec/0bi7hWZVhhMhegF9OEjqK/
nFTTtNC+M9XRkkF7Hq0KLG+7jvRf+zqrO+MGLJlzAgDGhGxxaF4FS3q8XHciLpYdgELB9r/L8Cll
y33UtSCfh0no9xdBvBcMj2mKUGbdYz7lnGQ9UzbJf/JdTYRPDJw2mpRr6GLL2SwkThvdimt7zNke
MdC34NL9TVnGy861uQI62+C11aBfMEvcx9BUYquiwd8gZaaf72ENmvB7fM4NfgUFQnPwCv2nZcfZ
ku7EBSstbz4PvNAWgZdyNvUojM+RdAgvSbtU7eOW6z4SbK+lR5+VFCMKfglY/9sibZpKCVeTtfCi
ZIeXb7QSC7IyC3N47kx02LiSg+MQBeVbEBnT3YzWDWJAxC1sWz2zybELjkEly7fUaxGF1ZMACgbB
xEA1kAXygeKAT1ggEe1h0IcpO2C0C3tVxOY1dUvzqVP69OZGlh4x+S5nMI3mw5h2BNjpG9ZsU3xg
cBLeiM/l0FPfDsesm4NDR8uVcHNftG8L+bChQUeuq/k91cTpicX3vXfaYY3fmNKjq74WEG4B6weE
AgxNcDQ6vp2uC7jZJ+7AoJ8VHYtC7btm6LZh6c5nixb4ucqH4LUZ0bKuF3eRpyw05S3GyeDoZBbv
XPMaoTmxHO4Ny6H5wVjU3zj6KhixPFw7lUNLAbcGBCsfcR9Yt56rxFuMdxx4FSxwX5DQHVXc02Xj
BJuS6hQFIOsjdvJiTyiWwLsVBN+8AMjRSnX6Gmw0iAXfUXBEZJYH7APm5Up4QMw836Ps83E8/ua7
1MlrCozpc1vG05dp8JlCtWzIG1qpVbiN2FbwZCSu91q2Q3ETjV3/FBuj/yt8pOBbXE6ohx1SuFeY
NMdbOx7r3ex4OKDIAWwOg6qD18R1nALyIUT6jVfS4N5kVVzOv7ef/8dC+QcWiuUwP/2ue/4Xh/Wn
NwJHi7D70WX9x69957JWkvm5xvZa6G8ZB/2hdNAu69+N1wjc/0/kYCuyoUyG4VyxrrYK8Rb+MAjZ
zi8OwzFsPZpIy6j1X4kcfpwq2Ay/MRkpybwdO6P5l7ktduSaFlXvIvvJcqqKeOp1AwFN7TTW7Zfv
TszfjPd1u/4/7fzLwRglMgBnRIxi69Lu/27+HTqTZpZ09j3VHIhGuzSfZvryL78Tx1zTqF5Dnrdv
qBL/ibv6t4e2DLZRvuu5f1EyxIKdeFdK+34hYOqVdgx+xWEevWnrIQV4snwaJMzi0dXpWphV5eef
/Echhf7knmnjQmCUApqaSdGP8xSTIMlCQYO4z3JQxWtfoD1cg4FbqmNc6sNNue//AyhZG9c+nG4O
yqViSw+BHHKHHw8K7ynow0qZ9w5Pk6eCIdbBzN2l3sECUC9V5/jXyM44OMYhLPQR28xfXc29ZdvF
eajdMt5X8Fumq1Y0YbBdlsV+I5IX+hs4QEOeGFnAy40X+sOrttL96gnal/WvpBq/nzuXNrG2fki0
IR9mUT4CRcZMkQmxDFpk2meIgbMeOCQNEvmUxXN5mlIAmz//xn4cEv9xVMXtgQqJA6sP35grDC9B
lCHvE/n/2Duv5ri1M2v/IriQgT311XeBzt1MLVJUuEGREglgI4eN9OvnQeuMLVJnpLKvx646lo4l
Iu/wvms9qzce8FclOzID41e2lvUZ4R0bABsop8MuAWBmrP4EGP/1w/QsgyYt/X267/77b6UXAlRi
OhpnV3Oh2S4fzCRY9UV9/SdsuvE3LwqoJb6spZPpIWZ4+6KEk0dYhq6MM5r48YOGoDTdYuAC03kB
mwIcsJ963V2+TlZ/FJQGPpYLVVSmKG1/f+P/7sIt3Wa0XMDbv7y1pq2VotZD/axYS9Rw8cKsvDIR
NfZkf6R/oon/3UfC+nD5LvnvryIvo5J6olm9eb7gW4spBploR2N5Up5envIGxLq1gKvrOuEtpx9k
3LCbhdLLHk4DbSjn8qS5/fghqh0ojKluUv1Ll4DbzgU9HLP1XBc0qpPA8YtxOAq86tn297fsXbv8
8rJ6Js8Pv7qDUut9u1bCQ1f+JIxzGEq93kKDa/aX92bs8upLA5ZzhY+dcW/iBlIfFZsIsmCyauHW
7aspx+6cQKvIdjNxQixrQ50OYKP/iVz/N6Mg/TmwXTr6HBulztv3TBtxRyPINc4OvX0AVsttNqqm
+mLoofFQZ82f3uxlBn0zBCL04K1mzsXmRYf+/RHzLjKlTnn5fKELOx3YWOgVyz8s7PdKBzfbWC7k
ZJQMIfWMXsZoH4ZJ3CcqhRVsFVP33SrZxIPhYZ+j8REkls3AubwTl1uE4b5x2f/G4gqeZXlCNuxf
saK2DyaxWvi5oXv//nFzBe8viyvhOVu8uaDLUHi9vZGznwqvBgVxhlcwrQQN5WYtPU3e1lY2dXvo
rKicEXqTyGg6oBdWSZ+H8VZAuEB1z8/WaTtVbEClSQhkjqm1v3AYYrfFK0vI1mTBIHYwbukWvEz2
rYP2sdLyqFvrXon1dLigHZCEUdZD3MKXIRfuA1OAS79NYlyxyb05U3SOTz7OpCva5+VNL0OvpiHQ
QBSrTEwNBnKiW6Ocsm962hprqlG4kbDJ0BGcxj7+jj5+co/dFBfrpGP+PqIUyKnSETlwV1+4FeOF
YWEvOAvHw6YS9J6nVY+qyOSwtkLPu8fVEqMclnhiFt9QjT/fiUBEQLeZmpXbmf4zvdvGXyKcu5To
Qoz9Qa1QnBzMekrImcfMfWVG7D/pZ7FtgYpzD0qTNF3P7qPmrA0WaA7pQCmmaGqSj0t+WVXdeREA
5NUo7Dhc+xLscxQrpt2Ud8SbFJ+cixF5U7PVjzYsDcTGM7qZsysd56kVNsuEwme0YQnIQNxXzAJt
MvHXJo8q+Dq0IFf6bUgG2AhnilTzlNBaZmYjNgCJzD+wItaFMeJaJYaVcSGPRD8wJFUy+gc7SuKb
PhXdNwjHLl4N2GtLE7ZZC4u6d2PazbYRSVDWALUHXZ8/G62fHM3eBzbBOuAZFgolhAR6MzrdcGvO
Vvk1F63zubQAZtZuFX/nRRlfIhVS25rjqFjr1LMqIpOobDRR5ZAO5vUrXiw03lEQFiMNk0nTsOuV
3Xeb/jEF8iSqHuixsKXsC79N7SM5OCJ/8AinpEw9sjkqvXXu0esGjwkLArsZPXsRLqZgwxxMB+cG
OjZ6tAmeBjdf+6khqs+YkV2L001lAaa6nnJ/S/wbi58ZSFiZptxp2lnlSY98FkOM4HDUoUFAjcmG
Cr42yaIfR63liV3ovfk0WeQre2LBepSMFfSmQeHGPjaErU3v1VoBYaq+iKblyaI+5aEmsiSAQG/8
9SAGXq8iIoIFfSRDdmJHZ6KVyH6e6Rw/hfRGqdvprFe7DKC+XFJHyKAXj4NpAjafY/vgLmwQzWYc
omQF676JSVVCMQ/pl9xSfvxUO5wcO47yxLIufFQuNYd0yssTGaHmQ607yx8qM3HVdT3jM8NZGOIy
R/SxNoyOfxMRxgW1e6G4m/pSOJlxf6VbHwT2U2MyU1OytvgTTWzIG1XUDDEo0vyraIGPC68cP5g/
ACcaI+pljGQN51+FDpOoh0d9Dyi8/V6L5VYSR2g8tK3il5ezzZWKSLmvUS+ULDuxxDjJdIepjF+m
mWsTppenzT6KepI6ZnjKPRl/p8kcjIceXNmGfs/0QSVsN6yMPAAZmkzPHUzo9bSsHieTe2/kExfF
J8mR0rhvvyc0sz/I5Vc9tXbahJLVp54CkPczZlE0BoDdM2bbWkT1FxDJrH5HxBkfLguFGYbAdBxl
5j6ZI+t72RKI0NSczGj68jsJ1XQlE8+ySJfU9Bs95pN2y1C/aZssLamv0b9cmcvZFmXNxNMS27Pg
oT/ockHBlyV17wt8mUQUZnOQ9tD6QxPivwvYMgx6aijlARsFZ97zd3pwVPQgrmqtASN9WeCoZamS
zrL7/mPzQ24jN00CjcHLO9EftLW0pgEAP8++pgbjg4V00CJ5YFx2TDucYGWO8PyXeF+JWt0I8Rwh
V6cmuXxCRujIcduPzbIMYuaB4TOcfXtov2dLPA87CJ/FHb8VkcEEXNgOYxvpb9YhjfNkZyzsfYYB
6+DypG+K1vIOXE55snrN/ZBMit6ABs0gX5Oc1uyHgRm3W17PC9hejwC9BykWyGYje0rFti8ndV0N
kRbvc3LbWKW5AGCoLZK8t/H5z5UZwkYKfsRBoOwSj7QovAeZ+jVO0VpPdoQh8I6QIe48xfnAPSUo
kOu/DAJpZgEYTLA9rbI0EVcu+qcDKgc+OHc5PI0hfyWXrz7rjOqLXCImLmFMLPfrfR1aPNXEbDGd
MpFzHwaWoBTqwkdgh+PdOEXu0yVYIaW2nON9pcm2jhy+eMqunMnlTUQ2YbSnIWEIcAzI/xsDGxLu
r6iO2jsxhuYA5Hx5QLK2GZrMMqz3eWOIx6SbR+A0bEfbzexSeaWBgJCKflSU35Pq4TxdwpRMzWcP
AFGCqWn0DaTHhFNgtsVuiF1SCmIIElF9AavN6r02hvHucoXMRKyRW5cRiFiSZHfZ8M6DRkKIYfGJ
RmxRE4ZuPSC42nhQNf+SFgyPpVtWaTP0tOzHivEybU6zzhtVZRpwJD/m2jE3iavC9DUc3Wa+bpRi
J7PcNVpIowDnaGTzGvE7H70rjYc0CW3UOR3faxFH4oqmPp/VPFnU0KzZwrVFQkCAgI7hKEn5uBD0
MzrGbeNgRuKVRz5DRuaHOKFVsBlgau2nxCGkwxEqcz6MzVDQ6cftPq/oBJBzMy4jC39aPBajzrY1
U/YhrUv6egKhfnbMMdbmG3JczfoeK//AKxKm3Oh5QcMn8jL2jabUdmVkMMizFImWLbndsV8BNlWe
Ljfgx1i0bNz7JaLoMrA2kceMc3l3w2ghGxE/3exHL5mekeaH58v7aZsq3EkKAbu+qO30mkLmUtTU
FRZmJ+2PcTShqfzxQuRD7r9WlNr7FbCXJV8CBFQ2Vc5T5FJLubwV9KL4KFIzNG4QPvEh14VxI52l
2kAMANBTF7oAoHqnYCSaSB9aebVJEaKBpImEarkgbaApEiQNgqvGHvj/JhZCzZrx3rgBu9nseeWM
B/LMygGwQMSX5YU1MwxGFmtbVrw0SpaM9lZi3AKFRTN7yUjRNbJkV93AoH0ZARElQbZfxOZE8oYw
XynwSu6S5Q18NssERMc7sia4Y+gzYIhHTR9uaw1dw6ZQy9lK2nPjxoKabgHKmsYP+WQ3CEfYqj3C
BmDh50RcN1JqOIKDaXcaysMGGnDDWmi+7w0/Gfed6ov41mhhZ9K0AgSF1JSzcNACzsz8JW+7Dge8
eegcxSIk0lLxqA8V8O9qXK7XEwM4WdO7V/6Y3+Ll+UaQrbZKhWz3+KJ1GDmM7ETCyNfIakv0ATVU
NZctNUEfFh/wyPQo6XrXqylBX9BR8hSsUCb3MZVEkDhJxQMtnWEed5qS1lYv/KkPorrsQMOP+SGp
KnlNM9wwVsya+YGd/bgnybWYVpBbUWyUEMTFmLFecE3I5RiBeMNoF0ElJDys04/1MvgfZRhRiBQg
0MnstEt2MKQJHC65KgVVNoV6Nxy0+0iaPB5EFfwTOhA36ZL1QwVwoBY/NHurWQb/umeNky9LuksI
DiITVnhLDoKqQZ5dNsppxig7WIJPVcQIEekfcHrh7FFsMsslUCUcONPxMpmEMeP27CRlSpCHYEhK
RSU2cpnDDU2Gj6G/RDZcNoaRHhXVka4S2ctNx5hWuqMXnqinNXsvLsUVwlv7MFTCuIlGRzwaWtd+
B3zkr10rtQ/swXiuhWsyf4IM4m3NI0ar2U3Mh54jry7jppApg6NgwtxMS5iRmS3rzUtcS44uJF+H
FeWrYbSrL2lGG6TsGPeamk+oo0uwI8QzPWqls3WjZWSe55IZiL1dvDedOHmxe1dvTw5NwBvWfzo5
A2ktrrQfK4yaGonGzJwTS28fiH3XvQMbtrHbY8JRgU+/fVd2rYLrZJqkTbSd86SjlXzwfYOSHeGw
qIlCCO8s/TSmjTDESL3LXSYWt5/ch5iK9XpG4HWggcP3MEfLcHBZMjt6/upGpPJSJcv1bYSQyt8Q
92luOXL8ACZk/DjGtOuRSyYfKxWlUDHhJm0cdjvzlglReYGHQhxMrl1pd0v0GsG5F5qf1Vjj3owc
7ZuqLOe7FGp+yVhVvqL7aVluk1oNTXsyqVxAoTJYlEHH8IfPAFjgBaoLO7CukU5v6nKskRmMyU2y
tBEj6Saf8qqL7l3W+KS95NBO0oVIOPnOdCOsipRUINjfynriJ6GrQb2cXECG8wVqiLt1MFZeB0Eq
aETvfrmUFf6vw/OHDo+5MGZ/qsD80uG5fmrbp28ETLx0Xfszpuivv/lXk8cV/8Deii+LUjWVGXoc
/2zyeNY/HBapBOb4/2zn/At3v5jmIMLBjKNUtXgc/qfTY/zDtOgX6J5vuZcezb+DgntbCnP40QZG
CgJvaDxTCXvvehLW5GpppVV7MFuvcRmhNPBLUjp8Bsyf7s7ftHn+7khs/xAI02kxse++rU5lBFzb
82hwJHMeaCxXXysC7wNM4+rfqhX/uCaOQXnPXlod/nImPzeUOqLDGogv+25IFR1k/bbtweC49fz4
b18StXjTppzoclnvrcC9lxmibGaU0236mmbpKxS1V8n//ieHWTqOtATFL88I8i2mVGes9qG27C59
YsEXk+oqHZP/4NbxrgqsdqTC+qQfvLt1lZ7bZcwV9cikr0Yk7YiJqV03hfzDRS0/6V9dv8tDwqkN
mm9pWV5CG948JK+nMgMuptrHA9IS6PQfpmhktpsewbj669/fwbeV0b8OBvGLtg36K4oLby8LZVrJ
t1lWe1GzjfLavNlLxEwBDPYn3C4IQO3GCgx2a//+qwjw2lrK71Cvyb14e2C3Kclnh9e7r+qkvFc4
tJHEaumjJvnV769xqe7+ckNZsTIq0Erlq357qFlJNSVlXu01RckEIfm0kaYe3v/+KH/zFfvuT0dZ
mkY/fVsU1e1eUxlHoWCOmmN87HPYeRCy/qNb99OR3t26Aadu2RccKc7UtHZH+bR0FKEO//Hzujis
3946MpRpAS/GQlYd7/3BZZg7fl5W+b7qzXJd6SDAA1I3WEKRBLARIdkHhiBcrBaOA5V4LNeXyixV
p+LY1/T3V0PJWt8fI0UaUzF88+Ikx5QAo3fxfW+Vl75iHCHIFPDydeXhAkCYvmylRVkHZcUfAb2S
b/R0MFeQH529N9b5eWqE+Sn1zPLghDL8Csh4Ar0yOvtwCRIrJ0Qxg+R9Tr3RjejagD4J2LD6675m
Cdl1cbFRhG5tOlxN950mbQrl8/CtDhnl6UNx7q7BUaTNQtdve2JLPD8uN9R3INMtLbyk5Xwu67qc
5JN1yk5nW4qouo3MuVx3CBLcVW/RXYIZl5HdURNbuHPDptrSqhs3skb3ojUEyeY6VzfnDFy4TjoW
K4UJ8orBhdZDsXGJ61vhLzO2Heoz9N6IJo52TjqzbCgBGjrqX38J9PUFLSuIYeanKO6d0xgZ8mvk
l9mjO5D0W7dW9aV2c/NTyLVXATVAAshyW82cU8+iHAk0WU2WNfGtj67N5kuzm+yxHfDwIVfKz9Qe
u68ht+YUy7q6dZV81Q2eqZKu+QniwuvYDuE9ISPlYViGxril3TMBr05ZPOrLvkzAabmTCVV5cpsI
eDK4Wgx5bLwjUhlZBiRxwDKzQB7E4jwgXC65ifACoI+MilcoRyypS4RfLuWCAoz14PvB5bXP2ggb
kE5dDAtQQaAbNyFUMSpGG0lvXlcRcYYmlxR5SfpVzCzqc/Yy69CJl6Jdh8GXhLjGzXZJgaLi2lB9
JdZuHBKsRPoXhVCjpz6FZ449kws1/0pDDfeJ+p3zMBZp/greiUZLGk2bomPkRFJB0Bv6y0dCrVBK
YF+QK4eaBuJT2+lT6GBxX27VSIm3GSuLNbnJI+hCmvLBiFUUMk/E/l6Xrnhs64bPzkY9iNafKW4G
h77rrApmPLk7VfzYFVrU75RfyCcxQM9B5tRfu15p0KEUmC8usbkDq9/PczOnO7YmXbaFFmEmW8ly
fd7M0k/JB4D4pgKKEMbzLKplW8W3BTMZuUI2OO1HgufoZkvUd95EHl4+lpxsozTriB0+AUI44LAx
Up6EE0fp1zoyiyNcwGLTjERrIIl+BR0mruBlWUdOBM1ulE9rbWrZpse5G99EwPs20PrETmo8IWUx
9SmLUS32KfdTsgvvZd/gSIqrMX4pKuHs6cHQSyCnEfKVoT5X7QQcMi8RrAnFi0CQbnGEE4TQdwGa
ap2+ao1sJ5ropVONt47b8Z42w74r+2cVT8kxZ++4USEKcaZC7xwrPkqj4LR0I+uv+47A4SjlOwfn
GgZm5aWffESTJ12MW+wyMLjmkRTQfEjbNEgToLVWl/FSX3bHcVZNa6of4tZiUUk1hK8eZca07qno
BlYrp83cMLpR8Ox3xjLvVjbXbebyKQEbf+sPlBPZT/lnq6e+VbKxeZBAG4+j4o1KGVC/qmWPq9Pc
WfcFl++0lGiX/Bhx2xVq+IYkBYlz1DLmxHbqnw23qQNbz55wCvnrS8vbZTd1nhPEeiZ2zjW9Rzb3
jqX8c1imzZUxKEayy0oLu0iNZSgn9oVGzwqKd7l2Bw4Nw7vZJy0RPKZhDN9ipziQRVYEkWh13mCd
pKYku7WqrtzGg+XzEPLqtq2XdTWRh6eMwFlG8hp5CGA+e5V63B1qgHh1XdCWl1EX/+mXLvWNF31g
tOqXd8Qh2/EmDbuEitkYbXtQJIxxrCTIVe6cGxk52xZHDoWbBk6gRbMJGN0SSOSWH5OROzR7YYHx
hVA4IsuHleIJL31fSl4RswEJjlGIQLEo8O6r/Nwqxh4tYvQYBB89IQncc1BSWwuzXRAVhNZYoak/
C0N1p16jHpeWiuyFNtu3rt7vJMWMXS4i7bprklsLYsNnTcr2dhrj7ppQqE+Jbg2f/JTKhj9RmrRn
w9nPONg3RQytq9Ka8C5Lv3h1k68TK34tI6DqODQ+8j0/Nr2OG8Qv0X1HORYg3apu7anF7EIu5I7B
/VlzSqycHpNeuhRUtCTGXVww8pKJQY0sp0ad6AZi55lHWv0YZF27rbYzz2DL3gvXDZWZFfM2cbdT
Nqp9bjp2sytiAr+MuBqCrhWSKmCWMZhJNnk1r4gURANHerpQOHR8IJW3+PGbJb64r2fgn5WV5IEV
IXpGjz/UpIzk5sc2N/PjUFswHtjIV6vSV/URbhtJEzSfzGxNCbP03NM0mIi4mXzIa7h2c28IP9Qw
KikCpjLWdjYN/fgInMyCs4X8tPePdo96N4DCh6ZmxVq8UW4wi8Z7bScSNwMf2vRL5bi0ZJLIO4y+
V5G+MNGOpHJJcGjdjozrk++lmLy6puvuCtejcCVtJeB9+qQcdVXcEFlmKaMn3NJov/qpnnbg77P7
QVpjhr/QpXHG4tpOgsqb+iNd+HSNsv3Z9hUuTCkDbQLuajtavDXpTa0ZOPozuEltcQxrGC69fGSu
Nqcd36lpBaXE6KzAs+3NWnWbsQ6f0thJN9Rm042pI5+HFIYKHqX0DaA1PKxj1OjrgnI2BMDMmm/4
XKNvERwmFaRGqwWZh/BeZpp2SEYkI1u69IxvtsvwbdOgp1/pwegdbEGgW8UF71M1UBn2J+dP4IiF
YfV2HQ+jir0/akjHIutukZn+vMJu5zmyVatne1wijDfmADQxIg2E8iHrBLJWkpvJ0vBMmaRlYTVu
lpxWbBod3fkkMMSfNmrvmST+cj5UCAy0Octm952qhHxaiIUMofsmNx6VjsU+ZUwlgPKpyNSHcGKa
+/0W45edodApipkcCVHoQr1/dwNwFOTRUGX4c1iEoVYk+atgOi5I0zlptG8Pvz+e8cueZjmgB9EC
RhjV0/c6qYKAPCzVacaAgkg/YJQo10kLemEtm/wJ8gm9UOzyt8h4h7vLtANrw3B3BHEY29iAHhCm
9P0QzRIu2jKv//78rL87Pwg4yFOBzVNJerd7rcYEPAM+5X2c5/ZR9W3+WlpQiIOBFik2OjzNJHdT
UpZBLI3uZoGxBkbKGVcGC21yCp9YyhRH3yQDcDLZeZLjQ4MlIwruRFA5HbJGNlep2wrcpjX11E6F
zj4KGZWtkY3rxvby8B4Npv0EIB9tg+AfO+jo3nkKkSsGBI1kj3qSyK+XWbEodOET4pKa8R/uxS8I
Et5GSKMuSidU08BP3r0ckRpCzCBtuu+WyrSj0bPAUQevwrI/15iS9hrLxgDYhbl1cF2soqY7/v5x
/LLPhhGOjMXhRACEUaN++3p2E6SZKjGSvWC/vXOgMp8qe/jTMPBLxYKjUKgwkbjapodS9+1RVKL6
0C3KZO/aLJ5JPgTMUbn4bk3BPsNNS+wcks0D/ob+8+8v0FwqBW+2w4IlCkDQRQIO7O79dhgIkd03
2RDvIUtGIUB+uhIaIVpf6bxgjCpp+N8K4o0eoZs8pmKqcUk6A3aw3iE3qiRebxlvm47sY0UHIuoq
lpPAWPesv8UVieR0T8PF6qaFLRvXy9n/X736D/VquFGLBvp/Ry9ePyXFy8916r/+xv/UqUkYsVzH
pjaL9gZHDO/9X2YEz/gHtHjPBo2PZhw57L8MCd4/bMen5uQJFKyWqVv/KlMDZHSWxBMKHEQ3LUDG
////vo3/Fb2QCpFNxM+1737/hlr//pX0PMq5/Bxa+8KlXvj2c5iEZVvdtDANQ9iyG2e69uXtT3fj
r0P+/hBgJx2Hl36pyaCPf3sIoFaLXVXMlD6tIJ1Z+05F4Lvc0n/e8//gKMtY/1P9jAhRkqxjjuIV
X1vtazm+dM6/W3Pkw/35Qt4NHV5S2uzGOQRx2p5+npJ1PT///ioQ2P8yS1Md9gn0I9oAPo3xvvbd
ZlolUZ03ezIdm28sTvVhg0XJZBHGoR1mxA/klSCMzBSmwVZX27G1xo0rR2OHinPYJVXTPJrxbNEZ
nlu5bjrvbDp5T2JuPw5XoiFxmsgxfW11Y781iN+6p+iBH9TLlXyYFriHJz15at0e4E9Zfc19Jmzf
J6KqNPq9IioJWDoiT4oqhKBqXnxNx3kK0lqVgZuwbHIbhUFRz7yTTv4BxCqvwH/tTPG1XmsujjJU
tLOO7iXWnP7URbkaA/K/szUQfnWlRD5/TDp+G1exia62/uaauQf9LEc0pNX9uvXmfGeb7ZWdmt3H
sZjs8xAqg0a5R1Y7nWiMl3pKXqZhb1ukRMTUVca1D3NgIy17pEwy9h8sj3xXtrLdlTezfy5n35wg
sLTGdRiSlkKxCI9dqeJzKPvhm+jy6dyzGMd9HrJ7QezL8ZL5ZSCC83NcwZZcEzY7f2QSc6z1MBsv
TTMum8vW7l41ZHTxCmVa9yjMxI8BQ2LL6XudH7TcYLiS1yXggC6AFFWt0DG567wKu6vMDS0Ssuwo
34RO4aHTbY2URXPnwUSWGntT+6Vr4SQPU6e+y3n8aM/miyiE82U0mTRspSWfu3SUB30CRYNSsDZ2
6GReFo+uCOKhnveyJntAghsb2TjNHUtRfl4+ch5y9NJjLpz2EUOEt6KR751yX8V4BIdwY2HX2CkY
yechM+UlWXAtmqrZDhDVdqVpUkulhButRDiF1HDRNK3mjKRGhG7mnnUeBzBnd1XXstuhcUn30pH9
fVrO6r6rQv5wI1peDD9xzhlC2kBHonOkb0Rku1aqDSIu+9YX3E7qo0a4zpvKXNND9G66QUh5kICj
tlVGwk3AWssIV6rBn4k6LTpPaDvvZYGrJaiGxLmljS93cRTpO8NuwucQp4TgLdHCG3MQUG/S2PNU
AH1dBRL0yO0UN+Z6iib0smwqjlPV1Kj8cG8a+dwfXFG5dyGh6Ttg4dadZ+TR1WA7j2Fe49hEIQoS
G0PPHkyYax7qpkMRp8ZsXBHhFD53MNFIlhgQeliaQoAEoOrVRhH3CnCjW7VUGE6NZ4jnmIXUJlK1
bQTLCnyjtShIQoKPuB+hnoJZn8fvGfQouWr7MWNDDz3NaI1pn/vCvKLJbj/gZp434eQjJkNDbOx8
r2h2zmAPn30z7AkHcOIzoYv6vk/MzF3basRo7CU9pSG4K9+MlBj6msC/G2WNw1NjWcV1oSJxS3yA
9YAtGcoVEQsaO0nDOQ1seO6sHqs6GH2fam5TPBFZOJybaZHbybi7GdvavTJGDL4tPYFTWuELN2qn
X1VT595XgO3XHbjKPdsJn5xr3eQANQKjpfgbducGUUQRUM0lP7FgnbuGSFiSQkIqtJ24XR7EWRnf
14RTfXdmt90bPYNQqhF7yKsBTo3s9G2F8HTXlajw1m2VtGtmFfDsul2fssGFoh+XNdmCFAGiIOph
r/PRxO5aCrK1aAfMR842ejCNcj5O6VSfoBmhyHEoIq4kAYkS6rgUB58VwxaKuQujLBIHpxW4tnE3
byp9SUOJU2oZhWvxTsAtwXgv9G6jT01z+OFzj2t/2gIFJ8WcXRyxHHomVn3YcR/GcqZEgW/7jq1d
/TzUXccw1qfnrLRB8Eh9otwQ11+TRMybEvn+viOg4IUwrnlrwsE8XVzcQ5lkFDHAPiKQLo1nQjOo
DGS4iV9bFHePE7uxW4xUWPAX07dZuM49IRxwDkYgbagDvcWXD2O59SHt9H5aThve4Zm72/lrm/It
rKjlkNDIYD3AhehXajJxE1vZgvpIu/aTN3btGjcuf5QmorZJSLe4vgAGzDYyP8CpwYxrx+Vjn+T5
rhOq2MEICDfJbJBOqJHBvVSKVvq42I9L9YRtpTtgAPOJBVXSWfthqu/B+6cMnk1/I8Dg4J+PHY0Y
CZFcuympCoiEIhHA7xr3JbQhk7qTYR2wLfYou/0+P8rWoODplW6nFmrPvO9Qk8GXGN15LxLgBQYJ
Ip8v7LjEXlgRF8C0U/nFzhtc2gpzpThsArbhOM5+GxgNFnuqLNpDlbio0LWRR+9bRLOViIAPKrPi
7xePerr45/PGdU6hQUEwclvAynVExEAdaj66Wac5WBUt0UEQvVIUtXsvalfbUGoTUJlwBFA0p6mw
THatgMl0cZgNLvwJy8DMXQoAUTGUizurmWy02ihy8TjORyxF6XHmjV6Ble2IMdeLF8kcfjBbvX1o
U3d+5EWK7qgHR7edVOK+kIClqAGKXdJUBXnvlvu5Y0FKZndihlfZUBAOevGim6E23nVdOp9nTe9f
+iLUPuZUcWFKdNJY+5r713NKuzF8nXROdrStYatfzIEJyMMoTBlkrIV1RD9oozlj8qVQVL4FtiIs
B8r5ZKnJ/tQ3mv1JOtV0w0zlbuM61tZTkmhraAdQTcKQNMlIaz6g3S02JgLujZZa483lrncO3suS
5NhbM9VR5hUlE18rT05DRawuyWwr1DzQFjL07eiU+smD6rTBkdod8qmzNlWdGwAsdJuP2BPTUeHs
v8X3Eh1w9ACCurzLs2+godRs9HTsUE4zqsUbEpLDDWClaGXYFBQCnOjprV7L/ODCuvksQhJjulC3
ncBPmAz12ebxzyDU07aEgVCD5IgGhIAr0KkxQ6CxgBKAMKbTeMOgMB3MKixuvWae14gKFeYXGIeP
OrRRJyhmBOezmlowINjaMjHJQNE6uLXoaG6VBY7DVjlUEySLdwb18w39yvG29lqmbi8mnMtDf0uD
cM69dG0aTZgEvhHjCybD4UBfBfFKSJ34euiyAleUV5QPCjbuloIorLMERNUJf1Z3WwMyAcTi9nDa
QUpMdCOPNVTLLeIYrCx1WmgPra7j+ffznhWzbbVB1sMl0SP0CWhgK0lE0UKL9ntKNuQ9wEWgEPa4
mGU2eQUrwxKJ8XzBM9o5yD17GPRnWmcgHSgZ4dWyF4ppy4eZUFM50hOcz8Tcekd3sImd76bmQPgB
8AZr6kF35sKlbEynkJEOSf181t2Rb16zMmgWIb95sLWaoFQBa+JK0U9e0TCx76SFtjCg+BXuW0Pa
O8r684FsDHc30LJdrujWi0dzBY4hvjGIY25XKsnvzTFtNtD0aGFVlK47p+yawHIm8+tUTL5kbqjv
rd4C35sm2gmG1x2KBi8oCWdaDVJ78Wv8aYZdfLYUcK5MTuEVl5GukW0ycjpR22x9vxk2JWCIXRhC
sipYl5zAkTYAa2vd27BCjEFnOQh84+nOhI6wSls3/+YV2jcoJLej2VpbcxzyZd1WH4guMQNvTh4G
BDKrxtciKpL1jhvRr0BkF+sIyQxkLv+zVsDhJ7KxhBfW1ti8higiEgYEku53UP+cyt5kXsX1EpNj
s6oyXbKAEcOOVXhdITxfpQjfN26SwZourV4R2ijjr5HqnT3eX+Cjkxr7zejP5X1lu+ZMZI6Oqyc3
YxrXbnVXFClOpigtAmb1nOCSCjxY77n3ngG4c535VXpQ/TQfqf2lOzuL1V6LU2dcl1Ft39l+M9/J
yG3uK6KvNzAJPYhkI20Yd3bdzeg14Sps4niXiVlu+zplS65nyZFYNASeRlc/i2bOT4bQLEgzmSNQ
Z5eRNQCtUmOantrimeW98WV0C//aEIqWJfXr8tzXstECs1QDMluqvBj8lj5p3G47n5aomaMZQ1ir
gYsiS7tRa6Jhnu3YrodVH8/TrW108lw4NN1UMjVf3Ib1FS642LyZfNEhdI29I5av4hPOZj1cyrzW
o77MkKggKsyMfrwfi0Kd4sS3r2Nsf58I/nL2Y1cPx8yJ+tOgTem3zpbAD4lXLoNSdeFd71X597z1
aPy5ho1mUJak/hDadjSInLxqOgA/LgkG1Ov6wmav25J7OWmd/dEqPNqjIVadIOn7+KbUppe09/zP
ZukVG6QaPinn2fzf7J3ZctxKdrVfxS+ADgCJ8bZGsEgWB3GSbhAUJWKepwSe/v/A7naLVfWzQn1t
R9jRto8OVEAisXPvtb61AR8bL+M+G8lwCyc+hWEGQ65jgLyyxpqdLE5jLy57Ji0og3i8fG13I6cK
wNZiWgwaItOmnFak3DwoKaQsBviMKvHe0bhxVrmLWybRyudaxGKVWJBm4NjZFWlbVMZk2lvZQ5Fk
xVU7pfpFXcOUo57PIDZiH0lKp1M80QxK5nFcspTfY5vCsBxq80LDefbUKhXJ5GQqbznFDAsUCv4j
fJb2io9iekupGL9KTRSPcZVUL2VXSntbKoTsMA/FYUEAmumbiyShpDGUNr8zhDbkyw9qSlJbOt6S
eoh3vd79DgaHgTrtnSscjfmloLJ9y0usgqM/R5gryX4qehyoDaPUbQsEdQmnqrjCVjeEAJ3Ldg9X
MNjHFEMLUpXjZu04ZgWC1IKYW8f6Pe//Lwzx5EDxTXMXHbFA8NvaaecWTXebqDQZDOIOnmTdCD5c
pLZqeebfNaUofgql/GHEzfDDGOW3qYMwu7EhwaxwR2nbuJrY2UtFLHnV0m/MYkhShFhb35tq2mRL
3wIsGnbqZupnQQQrnlCqwtiGoWVf6YkF9iWpO0JRcS16cawHP4HiNFDc1IK5tkISYCDtB446fE9g
Jv/wM1tdlYH7bEhjuFRLTd/yb9HB+FftNyMyftmpU9/0RTv+DCaf4PMEHCf3bYyvXfRD2762uWOF
42yZQUhC3F1uCqbaZ7sPjYeI8TOYt4gXtnbJkcqpqcbQcjemYqLpCPVbziBPbMjJjSwna1dVkMva
obXWZZr7r8UsuE/rwfEU/Lx7CzcjCUjEWjOtp7olvBIlej/k9znxfVS4yl2WZe1FSwr9nR8p1q1d
qQFxjJa+18JevGtBni+LeCjXdRcFOz8Pu5vclOFVaibmN6MEtoppf/KV7nuck90XJojN2W7XfSnI
R2ulinu+szxkKN2yaJNiOxKo9a1lx110ksQu1+0Jj0+7h6CbsAMwwNmJoBi3WEl+hG5ue3EQ8sWi
ENyxkSpEdbv9FaWcjWoDO20TVAn1b5G/d23cRyh1yp8CHPl31AUdXMIA9vXPQo1jFWV5519ieIpX
dEvwHwSN/tDpihyXisu4Yh+ldaAvi7yq5ELURWluqlxOHM3C2t3nY50+5JmbLzJzdLdhNOcL0MJ6
AMz8W0qwxyrBuRDyRL1TEYnZJqcGMyVHnaKKQ1IF43DSAHplkauRGqh5CtbJHe+/+WJn1lMG43Np
+EXgURWmK9odb40ewZZTRx+RD9/XcRi8TlqvNkcQrIFXiIXuqKEsOme0iZTO0d4Yrw6XRmGKtVUJ
GilJXt8Evub1ruK/h+jibgmg1u8a6b5X0lCeAl69R/R8dbgym6KC2FVLf9UgeV6gWyq2iFY6/HBV
vrLagKkQmPQz0QnHXVAihWzTQjHras6RctAi+S/vFQePoTG7zBWacVFZsCarLefx7Az7fm4OfxrM
OPPVUL+paDAtCECfm8e2NCV1kl17YxGAjYPcjicK4WEalOnq6w7vqUsx38JKZ+qQiQ6nXGpjlbQf
NX5Y6AQPMjb4ZMS9dq22KHG+vtTRgJlfBbSITCUiRbjiQb9aS0x1TAWXyuu8u0pS7PZWHVNysngX
VSCzbdGzuL6+6KnfhwhdE/ThTMA2Bxc1I5+E8SJqPLzz5kKHjruwalp2nEmNM7/vMzNmFh+jctYJ
FUECrFqGdTAwTNj8pxI5i5eNocA5jZuMzc2JLxKdjmZK++O2HDU6iOkUXneplGeuP6+Kw1WDuY35
jeXMM5qDVTMGRhki3Gs8J1NowGPLQQo/PH59P4/mlfxI5AogaVALqIwFPi9NqfG5aF299tqW1q09
hFQRgS38faqrkzeNuHJ6hFXrAinM5utLn1o/QrdMnaHyB7Tq86Vd05BaoAsk3UMyQsU124C+Co1g
W1HTCq0NFdgYtv7668ueevUZeVOb82SZSDP6+nOSIxrXKuyIy9pVnO60rH8EHTF5gcWqdW3W79eX
O7VgBXsMYTtolY/sE0FdqRqEUi6HY+qh0qsth3/iL31bPbPLHM/Y52fJ7Jl5vslGc4hHcafpX8/S
mmZJ3cfaHP3ul2xZmwoWWBIcIHBazqS+hv7cTBpoxX/9c08tWuE6ULkMgYn26KWxRTuRToBhzw6M
O5OE0usyYIv9+iqnbiqPcB5fYcRhnP/5GRqkZHRGxtbzsQsAImEU4Y5yoRlxeeb5nfpBxkz6+nAD
EJv0+VKJ7HJUZDgQh6EiKXcoflhOcYakdu4aBz8nMlvd4kNde5reXk9WvTWc7O7rO3ZycbD+IM2x
FE1kSp9/h+vGzlDrbe2V1K7XCJP0nV7g5pz6IXoJFXYYoKnqTVALcnOxd18QKXRuRzt+9WC2mYxQ
eP9cWhcHO5qBvlfMPCgvwMWON71FgK8l1VWKGPIC2nm++vpHH99XrmfjuaKOIh3u0LpUcaxyRmJI
vAxW06VhjXfENdtnSonjtSiYoePDorWLwetDF/bHZBjSQTvVSVp5EXIv8luLaFmU/ZWNkPzMUjxx
JX6Eg2SNKNFjfYfbRNE0jk6BtsSBo6o0l2K0H8o6fvr6tp14TIjGdMRV8A3nYfHnpWKVWYLg0C68
KVLXdfqqONg3knxGwJ7R5Bxn2juzPu0/lzr4xtKjsuYsicLrepfGfW4Ei2ywWwK73J6QmD6fHkeT
egwin1+vKoPuvlpDybQ4sq7bSW/XMdPfLRC7hgGdoAGeGSBoTScud62QoO+HcLr2gW7cG1UuwFcz
LeJc1a5TvY3bnd2ncj8UHR3skSSxJW025FlWNJ35oR/qv88fc77gzPVwLEN7NA+xd2k6KcJFoOZh
CWuf3SxX91rv3I+WFb1mU2fvYH4wP01ho2Lq36DbpGcirQuLpJLIZDKrVWUC3vwx8zkYYS1D8p/d
l4NzDXpmAjOUVOsmGeg3RsIm8CYWkKGHAmpsr9s7JVa6pTQKAzPvNKzaltQgrhOvaOHZV4mBliFO
iIWV7NcrNxiWkx3IlUG54nK3dEJ53alRf9ozavav1xr+YrRxmE4cSv6DteZnfUX1MXJfYqW56jVX
XPDUpRfENdh+6YvB+/qCxwWPEDNp0yRTZKZuHRQ8pCT0/VBmhec6LehBnFfrCrHZlSXKdus7QXsV
0np9gJ0XnAF9nXh9qebQv5HDhZ/NPtjl62DslbCzco821/jSW4P2o2Le80B0Xvz7r38kAg92I3od
/Pdh6chclPPm2OVe1tdMRYiYqGnXdnCswSNdYFiOnGXDgH0EYEDT/uuLn/id1FVI7HDicpM/ZGp/
bIh2EnS0nfIcuA1CxGrIH4I5fQ5YS/3XZQCMPN4nnLAcr0BKft6o6AE1AVFWswDUeR7HfFjpDiiP
OhXir5cp5QaCKYRRnD7UwwS7simKLui7FF1BN6yQmqNXjG+GwbQ2NJ5+/e0NNFQQd9Q3BpmQqIk/
/6wgSsvcSCt+Fng0TynHvGCGyEynSUVyLmPzeLPnYhgdKQ1MBtqHn68KbUhoYV73JsV4CIXyTGDO
r1iKh2CwztQg87v8eQ/kUhxLUYGCT1UPIZhQq6IxVxBiEJS0FvRK3cJMF3baT4tpzhdJ9XPV6Okr
upSi7iyAO1SdKkZp4zXgipXW4ycoXwvYF6LGUtRhxF2EnX6G0nq89jEVqzy9uergigcr0iT/lTww
O8HM2e3GtPfQT95ElnrmMseFzXwZjoYAPqk+DhsKkEdkFPGv9npFnyPqiFIvJV/Er9fh8VbJVZB0
a+zMcPAO9dVkdsg8jrXEqwUdLTo9UK67dzu37uKqZaDuTEsBlOvrix4gPOdjN1dl48B3j1b3KIHR
zyYyCUKaCa450gVPMaQhoU0A37tM6SegcQtAlwQfEOEDnc/GEcbYS7W3rayCi5Q58magLJpGs7oH
DU7eYVlSHMxlQTXHIiCLsx5dndhJMorMM3/7kw+GKFJWHDQp4/DBIEkIUyYbqUd3Ol/HoxvvFEmf
8+t7dHKVoaukpeTqqAYPNojMqPiMBEXq5a2Nc6boPTUBxGH/tWR6fhSuRW3LPmRxhv28EZl2KvKy
ytmIZCkQsvjhhbRUufn615zagSxKAIcccItmx3xP//heTAQpY8BVEsRDZGz0Np8pIomg/DfpTxIE
/r6K5syITJRPxpzafHhChcBj9QiuEs6O/q/53tWRdZfV/vPXv+rUy+PwtoNomGXnh18M2SS5NhW8
PGlkOrfJiGMFetovhi3Fpg5M521IyfylW9ic+VSd2vMQkmJR5eN7fOihdaqGwugT2Hk65jqFTIdg
U8ZPAH++sV2fudqpBc+xR2exc7I8apIRz4iElDA1rwzKZJthQb8bdHKivr6ZB0jcf24K3EQbp5Ym
kDkf7KtuB6LLpOXuOd2gPkWhWmwUFMcLPxZ9ymzOHh5jzSmWXdH2N9WYJ3sztcU2dNB0TsTqMFiO
y5VWkXpHYgR6jK6Lz51utZN33uaEzZuJ6eOw8Kn9RjVxF/G1kQZjgrZ61Vq3WKIqay4i23nuJN0J
uwwZYuQiekqGvrnw3eJHiKJjsuY8qCEzLugiuQtrVEqsuPyOr2/kiXeNmTYlqG0LEA6HH8TU5u8Q
ScrtIZ9+lZPWbtQSMaWfol8ZX7++1onbgT2HFxtQCg3iwzJGJw8TREpLae9rv1QaDqvMVF+bMc09
281jYmOs9kyFceKl0zQmdlQ0fLGOSmzcD6Osg4KfF5svYRSQD0quCnMMCLEw7arHqh6qFWqM3vv7
36pps+9iBsMfWZEMxUVu6DSFx1ltT+pQTVc6vaMbH5C1FTyBBArO1L6nniS3ljaArnH6PYxo510h
lsqoCk9RAyBfWo8qIRft3QAAzsssDtJf/8IT3xx+IDWU4MN2TBjJ/NoIo4JbK/uAyYVRY16simol
UMT+N5eClyIci4KRAPHPH4TSNqI2yzmiaW6R34I7Iz/KxtwfdZp2Zvs6tUah9bA8DbaVo/Z3jyQu
n+gMeE3WPZAz+ts0q4e04flFQXXnQDz+68MRGximC+D3OuOTwxdQk8za9GbKvUmf0PjZw33d1auS
PsCZC53YmDWDZoOApkOavTs/zz++quVEfpDqcwRMA/M5kHLrTNXDmSUh+HccFPSfrnG4KytxEhsG
10DQry2MKCp3jdmY93pnEWubDg13USWsZajL1cyKfCyG2kYsxKy2c+qE5l+HGhI/+LIwJAo4oWnr
gTgoLxJtvZsMI7zT3UAu85HMGL9U820GoRcyqjMukcH6F6HpMKRQJfFJ2pyvHDO+v5/cDLFVrpHw
WWRNvVX7ync5QMngJk5VqsNijqtLovomJIhgq9XNeJGaSDR7EWbXvVL3HkTuB6BwzZI7nGwyekX1
IkQo6CFOzBbFMJVrIA4mYuFkuCoMEZG7HHebr2/vqbXJV9zWWCeCOcVBlUcYa4VpjbWJTPi1ku0r
yMobQygbMALEfA3Ff/HaUXNT7NG+P84oMMMxr0Qw5l5bhXPPaY8r92Jo8zPF6/FYzaBXymCL2oQ2
3SFahwjUUNTSzT1E5HdlGdVoBp23KnlkCH2NIGXZmfqPoM7PHJnE6evSpeWOcrg+LMjckmDucjDp
iRTj9BJKFZdQbSh3GF3UdI1mhjNOZWYkJCZ9tUoBWjLcztnIK72/AIu9MONBuRBqp2y0Fm+5jzCU
BVdumXcywXbjn6bWc1CXSAEJyQ1WbovXNOrtaQUM95uekCzoTGa1IIvJgG09ERgU8/chjLL8jedD
u42ddNqSxF5tcHTxfwd0uAybNl7bpCk+VQJcwdcr7NSebgnWmMsYjgcy37I/9ohIbcwMQEDuEWk+
Mg5djIO6TbS2P7OyTu1Ff1znsDDqyz5LC4K4PcdMVQitVgdUPVx//WNOfRBxXXJaxQ6vHVH01Uov
i4ogaY+hk7Mc5xAlWCtFAm0hbMYzprOTF6NfyZkFp/NR2WvVbEZ5yruihFbGSXTakj+8QQGKlro9
FzdzaiOwaPvztcCyd1T8prDIrRgVlYfb905vbGtJdutzkda/2wjNQmiduZPHxuoZWcYpiQMsEoIj
PtrUlCn3lzotlin5ppOu7ZypHi50evHgnMEtG2VFBl3pivtI9UNvDDA1BEWUXzuBk2zcwhgfbSxB
2DP8gBDtr5/0qWXLcxa0kejfMr7+vGwH6TdKElLmDFX5W7jBU6j331KBjuS/uI7tcFLk+Dtb5j5f
p+mVETawlXmcREu6Oe1rPirDqujqMx/SU2UrzSlEG+r8P+yD91AM4Al8tJdei2ckbJC4DvldXZi7
2NFu0qJ6yFL3TKPi1AL+45KHR/t4MlI0emrmKYPcBl3x2zVSxO3Wri76M2cOcWr9ciJlSEb5yFn4
oI3QDo5RTtLO2Gb08QeIp/chciFQwWRe0r4NlnNi4TJjR15H1ew1ULRZmVkj+iNs+dmgqfLsV+Rs
dzqOBVxt+IzCtv4WTC6AqTxNl5nfOBtpD86TY7JrErHdIJhSGrmakrm1WejvKvyhtQ1iQpbqj7jo
oNSY5bql5IucHujSKKJ1B7PjGx5xk4+9bp5ZTafugjs7dWlxsG4PB7BpWjZNjj/Bm8rpYmonbdGq
xrNZmpf0TJ/baDzHHzj1iGdnFkIZm2br4W0vY4I/oNNnXlSRgtiXHXyvj7xEQdiBv2hmTfrXL8yH
duKgIEQxo/MDeV04Zh486UAZU6akaeZZ2eQuw6Gzvhmh1i9zMZqXYZGmTyXRIfCSUU5+2AWckHDI
rJuIy0bSt1WGAeX613+pE/edYmO2QMPz5Dgxv3x/fORca3QAiojUm3ky67Aeres8pGwc46J5jmFm
e+gif359zYMMpo9+BaoEuj7zrg0u+GDrgAA8lX7PG91MPlJWERgbBKli0/iQr12olAtWCspJM127
QR0uR2YyOC8MbfX1X+SYQeEYsy8cOcYci2QctgpVpBFW1kYZvuVYMBqZfQ2RIIwTbXVuXnJn7Is2
Ro2MxYpAhJQmsqZkzFFJOO1vBzGom3H0CcCEHLHU20l9oSzOt+HAksIxlWwQ9ZlbJPm/R8TYbNn9
2rDicI1W2FjVSt56oVXZaxl29soJLkGuiW+JyOUNry0mtJEX4Tl0OneXqvZ3lZjyMwfzE98KPpkO
HnR7ntAfNo5ot8VpA2LFs9NEfguRpXnSktFzpAGt+fpen7oUwmu0BrjR+WzMVdAfC42hU1Vl82fJ
LUS4KitndvPJMiEkKg2ev77Wx3M7fNPm7q/g9Mpn8PD4nytWCskm4nDQEw+8aBkYY/aaDG3rl0W/
ykGcXmqF6t+2Uh/2uq4Ed3qrkKQq0nJb5gTMfvyF/g/fcAbfQI9pblj/L0rgCDd8Hxa/fv/PRZO+
5r/+pDj86w/+i+IAqkHTmb6xQNk8gaWwmf+H4jBPEhDMILH8BHHQ/zFLoGaRFe1e2l0syP+whjUS
uTRQRAQz/g3AAYECy/bzSptfH7q7CNhcZk4HW1lFRniduS6NJuxhHHjCgghkvY3WAVjHdaSbL0PW
99dwBSLY+eUL/QblQh3sPY6QNFlmU5isysbI7tw+y285bD2ZvgrxqEyreFMYhLtOkPouag1InTEq
9iYeMRw4jb0nhxvYm+RgJIf6FV/ZtTWk10IZtj4G7lVbm+6Sl8DEftU5i76O3ju1i/YZ93FZ2WW+
6AhaWaiKM+HA0IdFpE6XhaveWhrWQ7ceXgs5YErHzzQaNA/qFhrfjLjKOAXPpcLeFnI7QPtelkAe
3SS/HrT+3sfNQa+j2xh6ct2N060Rj8QK8U/VsbKQYfQKgrRYFdX0ZrbJLu21mbLwUuFsK1IgeHUW
CsoZw6NhaC0GFXhPQUgl8UQOWHbxkvTpqw0yjtPEcK/WyfV8B9oMJKeRpO9xSapME7TxhmywYiUA
+iFqQdjfD/0DZp17YumsJa10RPap+zb45OhqOA+QeV8mHdjEac6WUYaGG0PMtWGSAMUYdCkT+WCF
4/1QGi+hSHaBTAHLx8CRzL3Ngd1aYLBcG/ygAWghotFbI+VZjaKFrooJTZlNm5jfiaMI8RbrUI70
ghulhzWtIBOoDHIM2goQ25fdHMTUwtIj92C+l2H22mmUPyrJEVgKcK3N1yohN64JM7+FlXTb6sOW
WJfLD/ig0quXpV0AnUzCd0FkJNEo0XWSyEudh+M5WF8WMQ4uTGfjE4kbaHdbK11FzA8htHOhPnLi
VQgM6YqAih3tgKfagI0ZmvIhU/FpoyTglIrvCwHDa95Dtkx1+eYU02WvB9EyDuton1T2SyTVn04l
btwh0pboOTaj3nqTScpGJfuHqTI9WmItC1V4QcYzUlSUVEnbY0ztpkuST8L1MPA8IS2LnWuzEogr
A7+jZ2IBjv4pD7Q3VwxgG2RNukaAXNXuH6q6ezBk+p4hz1+qFpkKXSYfBFFhWO4gQMI1BcVpKeFS
06Jo+XHftRxnq2u8FKDsN5Zh7jGw2Zt2/nP8Tj5TNksR22xk16M3mzcWiib3pY7/JSZYByZuOPI5
B+8mZtBbKkEOjpVhLke37b1qpsNVhdlfNJnlXMheUW6ScEzX1VRmNzkKho0apv0uI8NqqSupeGvh
zY19jRnfScAXYiuPKuoF2Ffxys0qsbKTaXj1SXBWFgHhctYWJXv+lOT+UyYVq1tN2H2hMOoRkWH+
nuibHzU2QtDaKbWGhaxRRKsSp+R6RmNoq5r5ZryIGA7snIJMa8uu9gQb3eaFUaxRwT4VigaKtzPN
dd+RxYXt4i3PMWSCsaOYsaqFY2NILSfX2mQRZEl9LPxbrTVbiIos/ynW3wpA1YuGJhMJGurSkrq2
ETYQP/4W/oISF+uar6kriWz2xlDtbit1Ft2Y2C+2Yu07vRou/L5+V4YaqWJyRoB2fBhgUowu15in
aBSl8///j+Ikii2jQ2ddeGCg8T91HN99R+4jrFKMZ6wzNfdxKeTO3gDUHmiRaScenAMI2u5ya7Rz
L+BVX+VastMxli8s6AxnrnR8dGayRLnFxeZuwOGparBtKWJKHk9vk1d3Truft+NYG8YlvtymuOA/
qWcKvfk4/vmLyDVnAReiGVy5hyKPQORuSFZf7o2tGYIy7R8KyYutCMMbZp7m/HsR/F3WDbvbH7XD
7T8v8ifsSBy33Lk2I3mk+jRqj8Y+ZRLAPRideWBRi1VcZA4Z8hYBQo16GRdx4uGdeRugP24YL/a7
uG94b12Uj3U4voW05YN8ukTKxFcXj6Q7g5njDsKDM1wOFts37Pc5YI+1WsTXuVVvMrO/l1nwpEJK
WFnS2HcO4DxZcE43zQLsLrKsJWlK45mTy4klRGdSZU6CXOj49KqnEUFbupF7od5sjEK9xVh5m00g
DL++o+apO/oxVLYh9bOUDs+Hg+ZI6i7WqksaXMMsYdQiY00ml1iAHI3xJSWQHCFup/14C+YzuwsD
vqHGFLxXPfvyXKrECQWEpsvLQAES7g7dg+Jae1H3jKDZ7s0SrngQhNa2wp3zEpggMbNAL9cyGqPL
Tq2b+zyRWBD57Hd6ZOzayMnWg0VuEnFL735kWkwsoAPW0im2Uonf/WJ6coJuM7UQjFFneOFoemGY
R0vydmD2lvIyseED6d10a4/40OHlaBvXUX7UZjIube0s7vDEDsMwEpejRhNLNw87SpOt0H5VBP0N
Yk3mckKys5n0zxZEap451c1HqcM3kAgOJKPM7GbHw+fdrNbHyE4N2q+EWd0bDXTk4tyGeZDKOh/h
OYczzoWjxwRGP0xljcIqaYm4y73C7ctNE2GFN/zpbd7po0lgFKz9HU5hz1X0/eC74drOU8Q+/nMT
xz8dq88huTKUddJYeH3MRzx02Z2I573WtOAdeq2ArhKhDxEWoVMmw4ROnZqrNLLWvVM+OuDKAZc4
wQWhNzPihboFdT8kQUyvG70G0SjcSt92YJ0Xqh69m8QBo/5NrnuZ7BIT55VjxRSo2kD1q5VLMJzR
slfb+yLXw7UhpjMdRePEG8uz4CjKWZuZ46G8L9fLVhZjlntaykGhJ/BvGbXQ1nUl4TeH3AHSv+JV
Ojr7zITO5De1ijcxA+LBWvaTfK1YebcZfEgNraUVqy5UXwY44CuMS6SP9dbe72h+w7jch64er8ya
nagsoKVj23lS9eENkfICftA3KagOgYhhulbkNgnVp5FCbFH6YbkV6bCFf3QfmBa4pZr1aWDQXIAj
GxbwMOBs+XC+dWDFbgmt9+vd5sRLMoPq+K+PKfBhO2YIKjttByYu4L9XlDiw0Ab+OgYRun55TnDM
fP74PaHdymyb9tfcfj34DleGGHHpMKCt9SZfa1ZDv9SPdz5fKlfj+UwFS3IaOSD1OtsUwKCXKEhh
01AAdoVvLYrcLZcRIu21a000heilLMA8/GwS7UrpnRuiW5tl6FLty7wQK1E2b8Qn3st0vIRyzMeY
ZRaI5NUf5iqVVIJ4Uq+rLl/FsoC8HgHvaWNn0/JIP46XkyHFKjL5B90arI7S8ifKoScCq2sX6dQi
QHPIS50PQcTLFqsBZ+8OgPhDRJeZKFgcGBNk5YU5DQ91i9d3NNwFWOUHPdFuKyXaCUG1ptndiqi0
cTX/ByXj/+L384IsO4B1Bgzl+TVqpLkv7OHBCuYDhAnz3rHAk6cV1ZLqx9eySogkKfmna8V8qWC9
LPPWr65cU77VbbsaOm5wnEbXkQCY7iLYXBqp8RKH/f0gDGspCtPr82yn9PFumiMWEIhz/GnTHYfi
LXqLnOl5z8Lk7bCG9jrVzB+wvfJdopn7vulXAt38cj4YyYkExgEW/yWt4H3aGi96Daj8zMo98XpT
68yaTJNZHo7Bz3tuOoq40g2TlqY9vuVNf4/mck99wc0D+bya66+Po3bRugRCuFR6H+98HrabcWgG
Mpv5Y1UGqqBF/OMmLnyUWtg4p9GvMGlDDiy70UtnrHMfJRnGVSPClATwmURn97rElr6aAr6L7QSs
P+d7gU1B7HWFPSZux6deUG6ptQBwpxKwI4MWRp9DZR1wMOR7GAqsOXFAmW3H3UPbs4NiiLqvgUws
8T5f9113b5hdtC1SS66jOhGrapguSXQmXpaudaYp04II6zfiWMtNXbb3EEdiL4kswmk5P6Vt9yDg
Gc3VfGv/+/v6fx22cx02RGL09P//Hbbr13o86q798w/9u7tm/gPyxWy9UBFsIL9hW/53d839B/M9
E9skJbUzN8v+519RXsL9Bx4KeseuMQ/H2Ub/t70m7H9QeCBgQM5o2MybxN+02A6/CXC6LYSofDZV
jGpH7vBcBXmZhQlo0UAzJ7YiI7/CMTE+ZpoEQkSBvfzj9pw4RBxWT1yQsHmHqpq/+bFms0VS3SqT
NXpSMlBWlR56ljVE26+vcnhK4ipUULM73GT4cDR+atHCk7ETSk5J8IQA4Fd3SVEzfbCNcq0qQ7rQ
GkRkRhUr981gy8evL2+6hx+/eWzLmRCzoaPzjA+FJl03OlE/2q3H+5zKjcQJtkntENggdeWVpDNF
mDPUjy2kkUyjOBA+WddlxCyy4WT7rcD0Rzig70ALJNahXAQa0B9nGhL6PAn/LHwlWPIiVSBryxL8
Hqy+ZjSXQC3Gd7Q7yb0gvmQ1AfzxQsPsic6xqh0a2eoFXt+4JWAGQlsZaCOaoorpwQJJ4+SpldQe
cL2W+3pItAdgovK2FdBYB6spX50si8gKKfrxPWz4RUQt9U9pl4/bJpY5GSYU/bCvHOIACj2/CglB
+oHvovxOugF/cJBgwxtOIVQDln/v9nbWrvqmJKeUWwVcPKC81+gNGIbY6nx/GkRqDXRYAFAPY0Ho
gy2L8MaEfYLwycXGCacJgo0d1XdF2hP73iNMXMat7VBS4b2bSExE6pMNK+FH9Y4eZHXXZK2/w/Qm
t1alpRcVRr41pW3/FKtZ/1TFk/WNp6OvKef0da5zpO4sWb2NxcD7YDNPjIZ8fMQaXnynZubJVEw0
PGsG2NoDZbloc9KaNSXyqioc3wcIVI9qzR8Z1bp5tkCgXPmScAmoWNpDl07MAdshv5oPtVdZxrhw
RSCyES9IeCaayeomFZN/Wq6bkv7tkPf6uqj05L60iJTotAAUhl7Ub4bP/xokFOlL4kynwFMkXoXc
6Ko32fA6k5s2bq2oSy8Kh4c72oSRyi4mGboRIBTWqtWkFyXYN7RBZgK5kdJV0fzkPsAku7GcsNrT
NjKXqRv0vxN1VBc5KDvUaarKpqEVPwgL6Z8QFE/XbtXzrxLhuC0zpkOa5Be7pDPv/WR+2ZXKvFEC
tV8aLr/FMmKCot0wo59KfjyVe97/1pJo3I6RbtwEBk/Cx565MHJiYjLaHAQTlR33NQnKVzuF1i6h
mxD3IJUoB17k+/eW6ldvlBLTdT6E46POqGqbA/haQU1INkqSt79IECLKw4CIwnF62mgK97YJeI4x
MWXrjyWa5rL/Pdb8+gmSULCoJp6EQd90a2is/xoD2Pc0sP1d2iTfB6XpdiHQ/JvAeVc7V+0XkUJ4
DxKUTL8IG/OHigL4RQcL8xTorM35YBJtdbhjK8NIfxi+3f9uDbvcl7HJopR6T2+RB2XZSruhYQ+W
PxPGjdsO5k0HP/8hj5rye2daxQ+wUKxWepabWveLHwJWy2UM8fSbdEanBH3owETMh+I1cBiiMIAd
FQYQbrL6+HEOWQQXTdEo93Is83Ylo3i6RgfZPJcIXe7HoiW8GrljutRaDY4jAel0m9WIcCDd5qzt
S3j2MqrfkO2oPKYs6cg/CZ3qRaPffgWTk4hhSxfVvrVAJ+qEt7haYn3viTxr36K6M75HMI+SwOvF
lDOYaCclXzMpGrrrsRp8czcEojPuoR7CvyP7+lEDu7ksrC7MF5opMeZWk7VhHZrqokX2mi/IjWVr
6vJ9V7j6AvaWuyN6/rZVG+WuUNN7xez2RlZmG+hM5t1Uo9Yy6eTtazP45pv+PoMitOLUF3hEloUX
mZ48NlgD1l2Kgr8zxp/0R7q10Xe/klDPLpQ8eBs7I7wIJxTXudaVV0XWD+vUJJkVCVL7i2TXah1E
zaUkBWuDn1+Dh0kNqo015GHbDLAJgeU3JmO8VtyyH5c1oD4rdnYkIlWrKK3yaVG6fnWBsw0OgCKN
JcQic5FFCaq/LE3fg3JqHdStuQ222BiXrpHfj7kdrfVMcS9j+LjXiGAHmFC8sEAVtctohATRuZzx
J4SrhBL16oWaK72X2QxBylY462JQ9GX5/9g7r97IkSxt/yI26M1tMo0y5bMklaQbQuXoTTBogvHr
96F65ttuVaMK/V0vBhj0bk9VZpJhznnPa5yQbdmsJsImcybbqM3L2cujizG1Pjl1EgHpB/KKOCin
2tk8+6+ym2c/9iB+oA3WvENG+wD1mOUFe9+aXxscuq9GcndiUsVGVNKRBQ8x8nHgS3yxXRL51Wnn
8UDWNXceF3i4x6tt2mQ20umi8cUZAYS1sYZS7tFFZgqau1FgFKxeQ29CQu0wjWnUat5TleULPkBt
ACTuL4con/I5RjMSbomJQL81uQ4VogPbmhZ2746eExxh8tnmduEQwW607Gy56dhX124lu8tZJzjL
Mkw9okqSWyfL2FVyl6ao+hooTZtlsLxT5/fqUc9OwVQOJyto3hdztXUmoz1Zva/fusr04LPV+qEr
uhbDSxldKO1Fx3pMlru8dPR2SgjzKevOjX27wk/JL6dNNaflTrqOex9ISJwtEWTjJu3xGjS7cC+M
CRYzNt2b2XNIoImc4jnwmXWG5jLv3YSE7TGajL3AJ5ipHYiiZXCX5+Z8zHNHkSs3TdvUSKMnfKyt
Q5Wz4n2nzY7hpJJdNCfudQu3jtD12TjXg2JgKPRyWsIeEznXi3ASFn5ff3dTcYPBR3AVKZwlYnee
+5QW1vaQwWXldSe1dezgM4s4z/z+stKJ8zIWweJuAm9GAE8qsrzMlrQM48IqzO8dXl3V1kX5p7Zm
YU5HLUQUd7XRH0ar8l7masxzqFZ5ceUOKRCAU/jmtSXdCY671Vip94LbloknUSkxqSNigOggwlv2
QeZNX9rCauOhmte6oBP3mFpVWx8ReLvDATe/NNSqjMf7rwhYfnV2xKGivyIQtHVj8ttktZlbL8cC
MExkXOStd7vYSX6hSe/8YnfkA8Z9t5TruzHppSmRisLhHkK5hCG4bK7It/M4nLvhW5gncwcbec0F
NEvJhYO+fvkBUyWEoW8k5w5eL3ugpEwIEpMRdOoxliXZp45F1nm3GoPXs9F2HT+X6Kv9WOZgBClc
67imyMu2rq+6L6ob4Y9nyJmw1eR2xnhAnP4svkRuk5xmLfJbh0U+CWtexu+zQKQYkS2LvaMM9T+p
UlCWrQUj1rGTW25JTamOUGObqwpv1QvXlESStTOHcV8AzZCqjptl5kkud0B149yk0fiU2056m9ZU
Gg1o3E2q379FJJ4dYzUOToRYD2VdLz9AaELy+gLKk0gI645jsPnmdD48EyOFTyQpE09+ykG0qXu+
zurqesgsY3zKcpN3ZwkjbGKz7pdDWvsMy6eC3z9O8zZdHddaiq0XlNykUC1r+Ys/z0swqOpoS34C
1CmkjbVafoQLEedKJ+2uKfKI4KsZz+gFMoFNFKdTHUs7Er/RE/0EoK09hIXsjH4J5Qsn0N9Bj96O
yjZNjYFBli1OCSTJtRwOmlgUosfzei3vHdJ5Jl7Mq1wIxWvmhoc9Dt7vGhrr46hr/S7rN3ECHCSA
vdc+8i8jvLF1SIlFeXvh5lT+MSY/3m3gDzZBLbg7Q2EwgZh5ssBegBApxgaF9LDyHNrXNGlYmI0j
TtKZlstm7sTzOLruLb7r6nGm4t7/uvv6iQm4ftnV7QhVDfrHn3y64EeVwWQ48sLIHXMzycb/tHRs
NNMqsltjZNVxFbHArIkVjx03vh7cUydiUNu3oqNuDrC7/g34+s54/OvYAPqKB5sZBjVsavcn1naK
MZ8d5Thq1bUjnBhV0Oo6N4orPRvToe/HbMvRrHcLVK5sk4xUUAUBwIcgW7cpmspzMbtrwBvu26DQ
7bcur4L70E+xExyIOkiMHsKJGLzf6R+Baz8guahVEVmuynJ8xFd5xt9fvgdFpqsWbIgU9orxEuRd
sRN1tOzbheDYLsf7IMqc4MdkL9MFtvTp3rDsN2xQPuN+7SDnoFwyvDndjnhfXE+97b5MHda1jDLK
S9OsnVcbNbXCrKlrpktcYsNj4lvl1nRzXNQVG7rmKGFGRpyBSYrerlc19WpFTCgFpN43ylkuUYjN
217gkEAg+fgE8mycp7T3PxlesPyow9TEsq1xXWPjSM5YPNeoe+e2Oo6kLR+zpKVmp1mmL0lL/kfa
XVdIj+M7LpJrra4aLe4bnBE4UzCyhBBDQR/VEBddM4dq6pTdzlZJd1MiYrsqRkENagE54Fo+PaXa
SPEx8ewKqsBY+qeh0sF0JZI55SHlecqVJAe181LmBfHYOUmFQ6pTjJgCE51hSHe7Qun2U5sQiSCF
gxlv4OsqPZaUNNtEr/+PhII+2ZoSxlac5EiqJ5SnoX2JhkDiz+mojtuYmr43s6LZJknGL06bqN0p
DmFSBhSlfKAwmDcWinzaaRPfMBoRGbrys4m5b4yLqxdLz8B/uo46VPE9jVuYud2XpRjJs82H/DBO
VFeEErMi9UBDkTX++DTk1WvQ0z+uYe4v4VzBkOiXfKKp5NlFq1noSeuV5ellxhnnVOdocXHclw6B
vgmK6SYOvaE6Dl7YvqnFaN/cxaI2tCvb3rBty70zhP0dnWh4tQgTe+SZpt+vGvm5qellFH6xR1Nx
Gg0r/EAcI/Gp9TDNTFIrRVZqNY97S6f1Ea9zupYmWPOz8uC+dvrxybRGe2c3dvvmSdBuLK6Wy86i
e972jeYGGFpLfrYLACUhqg78NYdvk7icJkPShFsnHOiMEtfFsrL1NHtEmiOpMcriXw6mFl/bRvFU
al1tcP+XGy939QVKFXESnQCVI62RyI5ovUIzJhx7bwkAgGpbPGM2EJI+CsxCHEd0lVpdf8rhPlz5
KQ8OVv9yaBhzkw3ZTE+IDWjvZwLIwhUBQgvQ3dQl+FCQ0yZD+9c/Qnap3uWh7l5Kv76bVNB9GcaB
dtv00lurcTGMnjM0IBB/48ZYC+f1Wys3AsQKkWj2cQuz/mpx5uporVtVree7WZbztgMsefWEItSn
rwtYUrDid+OUg4yszSt8Jhr4TLniniRh3kxbUIq838VdkxK3CtYDjQzdZrYWveA6DiawAKv8uipY
LnVKhIKaQNfelyHEtTXYuCHfQ43Gcu2mIB6OXMT9O+LTOCwf3J6q2MenfYNpfXXEmj0nuIyCCuQ+
vBoTHwnUCg8YqcFjwPggiAEcefQrkKdzcirKDkBozrIffaiXa812a2K1pBQj8xqQE6agV2anyrPo
EBnCNiuZCOGbg1Y8UHdixMMd93hecUo851GR27FBGWMD4mi2ILIlIDgYFsB/penF3Wi0u6hgCRIV
Yc27hkSWGK9LQl5KQiooeMx+nSXKz7CqQQSxyBfP2iGveuMNs/iKGae9k+awPDaYS28Su6+Oxgqu
QKXhWKOjT07vSA2egeZKLWj6uNE5f1PNhGUvNEecY/Hx7/jN+yWpSrDbps0ISzWN76ap13I5MHh9
VU2xJCQSxj+XZg502blAQ01rJWeCg5urrrXLrWAafhUOUjy3FhiaJVMwNQTyzdWMacvt5NJpxak5
cLgbtvzWVojWSYojmNcU0dUccM62c8YjzDzRfzUbhxdSlkTiStqnnfQpz4eCPb2uZ9GvxzDWQPKy
khWIZJQH1Lxlzx/nEl0uc2ghD9mKelOXrLcADdqrFbIkXD3Kb6NI2rfMStLbYOyAjfp1/WAPjt83
OGTl83OSFf16L2/DCIQUP/XyXM8TKJLLNenDJXp4vxusAQh4DNPsNuDIB3cCRCUQ170N3nmJ0RyF
VyKiDBFLaT/MPfyyqCZJxG+phF3a4TjzC+uh82Ea5SMvMgIgPi6V2VyR5NRceTZFbL2+g4zy8EUi
K2ZuxMx1W88Wp5mbTk/LTJncleBzZlvZD0bdcNhyjj2T/9C9YFKTnMAv/PgdEpwGQMuQEIVT2mQz
M1TKT8lp0sW0OeU+DRUrpFUUJwPNTs3GxrnZAQVtKzbFYk7ta2UbANQzmLGTJ7QKA4Wzg63o1gZc
3nHZs3jej1kV8DRAjsgNbd30M1390m0Wu177CalAoXpH3fWANo9dQNVu6JW3yViSh2lyvGUT+6iM
HG4tf+ro8RzWmmEmZzWDl9mVqvNj43riNHcVIOJ6VGKJRABz6ZS3ZGUxuvNzD9SLBB1HRNwPGZAJ
e7IHncb2ZLnGHMV6cEQwfg+aRB0GvvqmocBz4jyiCemqtvsCSYqSQ0hdHYuGTZZ3eXZLjM7rNHk8
NTgrzpHob7bKVPIM4HvQDU2zeKYqKdzNqBY84/HjjqhbRi+/mYl9sTYkQE9PbZtQQS4TIdkjL3wJ
cagpbSD19//zfWMudcEVY1hj/9WbuVM7LpVjowd1R/bTsq+zglnj3LKhc6rKNPA4ZGDzp7fYFiFi
0l6urztf05HNwUIMW/ljdHXr7zJJA/sOFAcSf3JypM7zWgUsStCSdbYeDwAJ/GImnVWBe3Povug+
ZXq6TmIGAJXd6AV8GMHP4WlIhv8oif9vVPm7UaVlrV3ZL0aV+VdcJ96avwkB/vxD/xlVhvYfDMvI
z2UUCf8IF5H/N6qMzD9cZi8RznUewiLXZ+L2n1mlG/6BKwPDLp/mgCZnpXf+rxSAWCl4+6um808B
wYf8xl/lOX70OCEsEutlFywBmg+ihI96GqEMANRKWpcNF8kg4imtc3XRe2uNmJkNYtg2WwgdKErL
mIkvx5mK5iHruBSjznsj26uxLZA9fFug3he+xhQOszO3uExtxvwkMDTkpIpGMpf7y5P+h6nn2h7/
pfmDwMUXxiGX3gmFDo3p3zuoUI5zhciyv6SoVmcrg0LiEbl9tUyBycZekuo3zEInXNGBv38k/nSQ
ND3uT5+3+YGmZuSV0xljm176fnTVDgHRK8gBUIXjmpAKhkrCEBdWb4IXYdshVDy6UwA1xydEdu+l
hFUck4B55EZPuOrBRkxGfbAHOAZhk4Ppt82o7jD7sR4q2xr0wU2a9rKQq9tfmjdAVVaZ9P5G9KLW
sYeTLXfE3PCsDX9S50oDXNiW9t6GpmvlphAhHxVlyZTu+iBZA+Q93LaxwzRkGPu8EYLSBzmOe/S3
y/XiMxHsGduRyOAQo9w7zHgW14iwGhw666YP25IMpzRf0h3F85zurPWbm5lbMTDIUvvBojzU8LUk
v42oBvFiZAS1pf7M11DkGCoyAO3uxZ5msgX81hbZrcpqvlG0eM5x0VamHntGzMjvhQGMYBeZJZGY
YZlygzFDYOz9YPG7Z5vLODsNvWT9pbLSsQHPZTrrvuHCdaD2f+5CSxmvjj3w5HKJAScgcqvaY98x
bo0n7F01cQ501OTAT/zbbiTGckewGQNTpQVNnIHVf7Y2PxLSFHFOYH1g4PBNysZ7K4jjfRoXP3qa
xp4/Tk1JKovAdwopPH+1KQUPKV9c3oLvDoN8zpgydheuNut6x3N0xtjLHR5LblTcU8oDbfi06JbX
Oq3Wt5dIYavspNdXEqwPJ4LBxPsjw+IyEsZiMcAYjCDW0zRfZ1CI743QBLTHo1ZdrAhbSNuUW3hu
9QubsGI8RFgLFjPBtp3sasdsLN1WnrBWbFgtD6BOww1JwiRV1gWpStxVI8OtYvCulyX1n4wpsG7m
qavuiMpK32w0IxetUblhnNtN8Nak5fS5c8xC0fCxZLMZxAoByxDGWYGDUlwTxbicbOV79ONtED0Z
uGEM93auDX/rTQHLhjQLHu+c135/aw7KQ1vppUaDFngUjkXUDpxkDUOaFWl/nWvFu8udzp1/LMUy
di/8Y138wGxBnfPapAD1V11Mm7JGJPXPGGdtZD0w5+f1VKUhYLEmM++WprqqGfXBfObJsLkCch71
oYSGmOylaXTyWSaeOkONYCMYOuAB5zYs2ENJHXHpMc3qNomS/UU6FfTMRWKrO/h74gJ5y6KuHFIj
UwLfRj7Fx6FV4xomDYQhquC5ELZLXzMSBHbZZKXdP5RaG8aTMQZaXA12b/R3i2JOsIetxfGr63mJ
HnPXrMtzMhWAR0D2Ik4mxznqaQ0E10vNs4SuxrNU5kzZH0UrubkDrb1IqhDehMupQt6SgOoRvy/k
Ev6x2pNXxz72p3VTDD2F40bNQCYc5q39kI8GU/DQCjP/WVXhaN8WCcU9zZhVtl8DZ7ZuMj8kCByt
MJ9plGmhCEVL++K1t3oAmQ3pYMM3JwmH8nPPCWERb5por79t66bxQ3KqjSTaBRURajuoffxNIGfF
SYqAdz5UvXVTDDAPPodjIsrvXtDYtti4i0jJNzMn276tuX+0oKoDUzkmjR0SK9i2vmkeM9vR/Qbu
PWIkA/8axuqa+j5Pw5sGmemzN43Jmr32KcAIaY6tuh0fIUYYO1DMbMvCkLEzptnRqaIEzgMU302d
wy21HGshIzeovQsyNv3VN6YQRv45zdwRhnvn+U0BkL0kDYdMe+y60HyS8KdjpzZfjWbKN0NDcV4u
DUTabFbhBUFF6ZdKJsF3lRJQ0Fh9c0swx9U492LZlVWv7rG6T189Z2p2NZfUlsmLcw5F0rxaqK72
dmOi4yHtllCKIejvIhiIGJSVK12cBKjrvEurR7uQwSYy5bDXxoCP/KQw5CFOjYCpubudKl1feQxi
dyOd/D3HOoqhaMw+TW51NwemKg69IDZHLKSbmGSIH6a8zT+l0q8ecTuT6b4fGoYwXGDbqhT6VBlR
uYfTk28mrGPXRj/g2Juc9oFLp3tuvLrLtoWWzT7MzfZzBnOJR0u6CdIFb2xiH4uzm85nmJbmU024
VyB/5H3Qbyvw7gt7NcMjT9a+IWkscLeZCW2a0QrlwFb29nQpZN0ewkosWF5XTntcI9D2qWfdF0nb
HUx0zFvSWrpnGtYOYrU9+ccGLsC0W+pgvBGDm3yKusw/GFKXROegRMR7WYeIqH3/xsgGgYTMWy5w
D1mOs2FFOAGU826RPcljwIuxGJcCPEL6D1M+6W+mWRWXURghJmn66HdhIdDoPtQn2MDxH4vDiOSA
j9IH0dZOSDIvzdzQ9ReIq7BKmx0uIdeguWfQ114m7PJ/R96nEMNFF4k0VDfiQzAp/HshBok+C7LZ
i06CFu0FBggHQzfY1Bi/Lvg+EFbfP4eBCZaSVHvIgz5UX1MGQUFGaXJyy7XCCMyeM3tF+TyVcGD8
+w9DfcRghgIZyuAHfN5iDxspReAprJALtisaI+neYyMfo92vP+rnQhaqIEAhtbiJucBH12ORRkFH
bCd5Rf5i3TRrl+/hIAJGjFxErhYX//rzLPoQi2Vi+lDjPpDIsVVk21a1d9JI7Z7+vIIakkny2Gsk
1YjMSWH4zeP8MOvi3fHjsK5Y+YO8vI/F+lKn7hD1g3sCQ6O6IhGE4ocDlRu4UYTjwgLiT8VGPfHP
plFwffz6R3/gSK5fwENlhSMLvi+291FX1jauMFXFlGAc8zX7AaBAWfPvzG7/8VMQckW4q65szA+r
pkrsuUly6Z9SoKiLJQf8CcLfGoH806fQUIYosSJ4rh+3uT84tvAMfgtD83DrI52JAfT+P5YJ4g8H
Rindzkov/fu2LkUtgFcwrbET4EnsI1gU0wKxc7ckg3UzdGrSv2npfj6/ONM5TfhZ7uqs8uHxNfmU
LHPluycDrcKzBZR30uZEKTJiN7VrQFDtDWRtlsivF8fPJwsuD4hycQLHRfOnHRExDDB1RzRnObK7
k3aVM/urpK4As/71R/3DT2RxIDWkBsdR5eNhGcBU4qNqG7xtRXhqq73UcoD25rJgyrWDU+uq+fWH
/tPvw+ApxNzP+wcD8okpgJNFvnVC+Eq8U+06x8oMswONzm93+rvy9O9N8uoq4GFSGETBGkP093XT
ZmEfmpwnJ91LILrCqj30G4FZnbtJ9zctBMkG+gdlspqp62ZqLXkzCRgxe5ehHM1F670xmJDfsE5y
qDp1U2V3Yel3v/O6/fngZUyHAQLgv+0D0Kz77C8D+AZdSg4NhBVeO3xQngDqFsrgvsSmmKVWRJT1
v34T1s97l8kvu4rrGSZz+JPWtAIvSbjjTkZoUOuq0KF/IM8HtkpvcWVmXbKu9yK3bsRYiReATW1t
nTxSZyFtUZH1N2qxp0oC+WNel21//QX/6ZlwUr4ny/DuPpoMmQIO8hSy62sdUnSbXvFqpYZzwqq+
yUFKzd/BOD+tTR/5K7thFTJDQv74gSKXa9FPBurkJsR2MhMtNotoWKaqoxv/9a/7pw8DN3JMABqO
mo9rM9TkuqWCCGWFg+Zd0cCmZLZLl+OZHV3Srz/sp1fNLwtxP7dM1AYcZx/qoro0rE4m5kICtkdj
meYDK4uNSJf46w+yP5AJ7NDnuFyLBxSvXOkfKyOk2Lnyu2CmgugzeWfSw42xEcoBE0a87ORlV0wg
IW7KWCibs5q0sy5w+o2o1muwFeqc5SU4gTHTLMXSYlSpg76/MA0fKAvUy9mbRBXQnouS5ni20+Vu
aKCu1f/2IH438sZKlXvNYcy4rs6/7MgcKVoX1FKebERs25l8lUtmo/khNZd/XXXxUat+nrQaIL2f
HH4h1djDpBgY9SRSMYQp+P3430Y7XPJXla76LX643l5/ORiRDHEeEs3Gf1sewpWPx42uiS/uPffk
C+V+90lNPfVuEj29AyJ+QL7XVujKe2yVsn9zAdgfl4jLJ+NF4zt8sg2V8101/Zcn61bJkLuYmp7w
kChrDe0v9LFtXWAdOTYqgiT8Aj2kdLdTKy15E6UtO9Dp0xwh/sKkmJDJ5WyONSiiLle8RhAoRGMx
9vzz+9ylr31ZwB+0ckTVi9HwN805knTyjwuAy9Bp771CYs2xLi/cZagelqEnjHvql05umFepO29W
QGMyKcH9SoCjZJOLKV2dpvAuvSZ0suy3plXW9zNow03vD8ZBubl/RwyEoQ/E9aJQnAaYvWYA4ZRs
28IkpTbwxmiTuX13NZQuvNygwk1322KmRgOt8xNMCStmjOqNkBysTMB3HgUhXmDf5gTJ29FF07Jn
SCbREEmsyvo292EJKG7AqkAK2K1gKPTK7G7C6ybF31Po9oiTB6A3tHAMFbGopytqhObfahH8p/ic
ygTkJarWukZ07LWsQRf8A7QcSm1ppaSAbpZeReWRmCN17shCz+5wi63Iy03FNNxLR/JC7I4wpV1r
1V15bjVWM9t+HCyxxzRVnUvTDq9S32/Lc9BZ8puSJr8CIq2nvzvoc93rXlgrFDUT+7qBMMAf5Kd7
bx7ENxzmrciNdqVduFfTShUF0YDRS0jKUKq938Fq2YKDgFwh4gMID+vFd3aTk/A3jn6WWF/g7DZH
oYrR+IQpCB8tSs2tFZmNC4STVY60b5t58oazlZMxvS1ZLtkd/Sq8B2sJIHAaBmO2aeolOfAMQo1Y
dw3EA9/mCPc0/IxT00w0EnaAt8+VOyXWfMygCiTcq9aU37R9BaYVdqPUB1XRw26I2wZlTEdT9Q9W
g+wY9obHAsNHjrxaI++5G97rADB7Vh80CKCGzG/BzaD0QYwi7E8Rgkc6tvoRDTq5g+Sk7v6E4Lxq
5Ms4GaIft7C9tzzJsmQnRzl3F39uK9/mbDHXWeUcoCh6a/A0J5vbI8vEUlaWX4D2gs3bg8sx3vse
q0iE60w3qzyeqy1XzNwp5PhlyZHQ7FUODv/naIb0r7fEc9ZCInWp7cI2cN9qq1iR2B54ftPha34B
IQkE/v36C/wRkDEDuwquvIB5xKY0c4WRU1ia8rJGmqIPdWcwaagWlwfrImdz9kWEb869bARfxDLB
TvZdZeN5oC2hXkcVOAbU6sAry3PYogK99lSFBKooGjceETMt30ODScauCIXt3i9WBwqcLdTGBHpZ
c1BzHzMGyNpNBlzBWnGZ5pTs4MEJPlOYlwRLev0ASXRT5VMHTz1J9CrONSrsf6pegtaTZIp/Dwia
DoEkCjc51aapgNpAyIcQgEyPiPj/vPH/b0762zkpu+YvNctPpmnXedN8l+3w9vdB6fuf+u+gFOFm
uHJhGYc67/5n/zsoDf6wwWBQVb7PQt9nqP8dlEZ/oHh0YH+CCdG6BVy6/x2UOihBIwcdIciDF/E3
/xtRJ/r6tV77y/29GrZhzReAYfAFcWr70Ng4EI1qjKLNy8Y02kyMMLZ8YwvjLEFhY6luV7oOo/fF
mbp+rzA/R6TTDQ6pzhXcslrnDXOmRV5DQnCjFr53oT8rXbnukxVRXW1naX2BW5g+1gpWVJ763ucJ
gts1spThTmPQmOzztiB4oCXk7Tqd+Zfx5KuoO+BpVF70Q9FcBgVskVp591U/OF+MGY3CJdMohYrI
t4erqUDE8uiU+C5cSS00vMjKn0dYVLUzfiveh7e2VMzGWnMD93ivF6jnGpOtrdObTpwFzvhCFsPM
rGlE7XhdOjk8H9Hjpb4vebefUDXVaOHtpi2xw0zyRytbUH4z/9JxnxfAq6hz4aBBrP2EhZF9lMGQ
HWxVfKuoy3eYPaxqTZETHAOsfyjs/GGBQnLnF0wwL/ifONcoB5IacRpEmIGEhH7TuyRVD5bxpkpX
bUKzqGc4hwEXBQKaHXl0kYonWCFbgErh7TRt5tkyK+96iphHWcMYWMcxigRdv46SJ12Hwacu8BIc
BxY7PPbJgNFYITuvguLkcjIHfVI8T3A0dgbZdHGJRTnPoJs2gijykx+1FXZoAYPwsZ7ztbJJmA0v
y3w5jEMaxkba4S6S+/osGjTx5iFJmc6UFmqdoQctsocZN9NZN1vAoynDpgRnvXBJkgu3re3nDreS
eqOloR+iCtsUjMTmIL9wVzeyp7wn5OARWRry6d3IHauMHenekZQHZiOLKY9QsRpiFYvKy623VEIk
4c1V1sbzCAespRvbEOtutJfMO2Umzc6PGusIdn0Os8TfoUnB8qxs5yLOPVQobitqaFPRgBUprG88
HQyHkHrPRqxFaD2KjpA4JyN4KBVqFc8+pmN/7S1hsdGz3gR5e+MKLWII5AfYfMkpKJt9Q2X6aBjZ
vUKyven5mH2qFa5p0/JimbPeM0JI9sm0fAJNl0cBuxl/NFFcidowj53nlhhQCPsUYVe6KSlnd9LA
Nbx2VX5ygZL2c9iiQ6kWfTQFW9P2K/sxWuzXZghRgVlpsCmywYhdkuD3bRMMwwlBeXGkKvvSU02c
+txNLwWTia3WNZGasKkZn8US45G9q/FbYsC4zWujiVNhRMamgyQfp1n23YP8Ax0YYRXTB5zoTThy
bo8sB/k7hO9xSa8aT+F0jsD3AMvz05AbcmO1uYWhh5fEbl9Yd3z74rLwFqNn8Dh0Rwge43dYV8s2
zBweDpvtQnTTtgy4IJtUI5gW4tjM3ifhVOcyzK+0lVCXjiY6V/2Q+8OhNWV0CvAnxIQNRlNtY9GC
mx8KnT4lmjKc3EcpxCFc1HWBVA7W9ahwTKiw+0gYpqWJ++Q7jO3nppZbq66+Vy60SbuZ/S1wz/gp
N3ASF5YVRwM0Mgj1HIJ5eO12db8patKMTYJLN7izu/cmIsTd6o/HcHSaWVsdxsa8D/9A3SNjI4vG
i7CvvuoAg1SK/Ojkc1yexp6JGfGSBVYyQwFFCstWdoV1n2bifirkzgj5UbptblToFm/VepqVYxJ0
m7CQxmXX2e45t4V/arshi3lhlDT4ob8EIns2DUk5Y6sf2VBbF2kgaVFyUW2gg5NbweDyNC65s5Mc
6/eDM8Ms1X50LIvgnPj9PWNwc88xEV62hTEHsSz94TPnCp5zU5BMm84ZipvCHqdYDOVwMHlRe7MV
IxMtLzs7SkXXvTJhNxjD1i3qF+jMmKhE4+2i6n2DIHpDDFFA4p48S0LFeUKr1MEs9siiHL5e675l
Lv6GTsbtIMgELS0iJIvhoWpKf2/jLvVpLufrzhB9rKyheITW8ughDNhUxvQmdfTsp2jz0MWyjscO
fXKFOtCe99Afj61fHLDuwWcMgfWNbaXiMIdY7XmLt/N6LS/MwX7oCNBjAZdMMmpsAy89MZs3meWc
x6i7qmT25Jc2jGyEGiYOjxtO2p1vRK9uNDN6xZOwXM/SzgjvQukcZF6os+LV1ZtuwmmEYzR8LZPU
eq4I0d7iQMJWMzA8s4PpGh/D3STKE93xsPcmYV/2SEA3YupyxuZRm8XlUoWHSo36mLXDxdAVpylP
ygPMQZy3IqNjVGnsucyqWCdRsAlnaNn4UI7uV9fgfUHwxeZz0aZ7n9UruTXoxTXqOSNe5qndoTzO
vnTKd+PZHq9ULrgT5urRcqeLBv1jNGku1iKKdnY/fJrAQUUe1F8n1VxE4fJcBGW1m/g9EAfaMsYW
PL+cFmj8fW3tXTQsdpx6nr5RUI3RJSSi2450YZde7qX7xXCWjRxT5yVpx+4MelQ2G4PhbLcLS06m
qXaaO+z8JKrHHvo5bOG4Q4d/sbS4v1iW1e2bsRuvbHjisDxsmpfRREbmGI+ZMa/XM+KT1o82Rujd
zGZgP0HWaG7NtJvU1l0qF5nkoovx3BRGeIxkqU9qch5dZXZfiGQx0oukhhux94IZuq1TWWT0uG4L
k5971t5NQ/S1NqY7KwvyeHDn4Sy95g5zTYMG0rivl2y8LfF9lr3T70fltycky59Dieu9yrEnNCC/
AFxOWxt9ySvHK15+1pK8Fdrqd/Cg+iNpwvauaKfs4ENN3YQhebw1TnlxLqeXKCX6oTFD4zqFrfTU
IRLf4F0f/vCJLduOjPE33v+wd2a7cWNpl32VegEmDmcSaPQFyZgVoVmyfENItszhcJ4Pn75XOLOq
09norC7gv2ngBzIvDFsKKYLk+Ya9107N4r0GI/nozhpCktF7MyXQIHgD7gsS2izSYkeEhpvmT4jt
BXoKhqe+C4vbNEEdLdb1JuIDywOsogh92X9zX/PjJXQwmzL/3nTyQwnNffD9ano1+2kj2MRfELXa
kYK2j1al0TGLZJ2V0hR3VtCIrjj161ojfh4taoQqOetGsR9kLENMOwhFR79+QBzRYsHx0vEeX7a3
X12nfdVWfw8Hdnmaeujmup/5sEbxgN5AJfgOG+kbT+cCOKzjR/Rw43OW6yenMv1d43cqshF5bWL2
9Ge8fE40GGjGU9tg/KLVuYHSgkwd0hrbm1zv16AYenVTWrO/n2t9wXHZfisSAlHHpcjwIzaT/sgD
skcwNpqFFzjDnBY7q0rQVZSW5PDqteqtZXV5wqFgbwtqwRcxQwzFlVF4iBosZT7C5dU/GKg4H1ZW
4Tteh4SAuRS2LWPzDXMvuTUIo0TrhB3SKqejO64awm8RVaZxCwQJWzB0iA5SB96WqKTyCFMQJEka
lrHOXPLUoZHYynJKHn2NQlQ/U2iFJbaQzl8PjjF/Z40FIhD1b1SyL9uMKL8Rp9RGsC62H3BI7vjU
jnZugdOlk42Kuoa8ZY1fp8EaQmNtAJbCMYnsoo6DLoa2qoH8TK0K6XZ8BaB5erE3ERoEaZdPx0rM
m7gzL3mam8iECJ4vGsc7ZWmJjBCOLzk2PjKzdFtMbfcAEN7aCf1jLFIKJvQQZG/Hz0ydyqBojSjW
LDPCJ0HUkw32bspjlreq2rgtAQwV112JWzdgsaaHtVZBFbOmCH1Ry+MEoTcCyglTFX7xVaZfZ59A
Zgr8rfB4i/E5PS81fmBygFEGZeVpduBb5bqHiG6hNETbhjETBDNnYlEf6tp68BGX7PCkfiuq8RlV
DcALZ70fSvoUY7BRU6ODxBg8RI2lIOk1dnfWOqiZ3aoZLyzd+mAoyvJ5GXoGKOjxsZRoFsspeLRm
jTYkZaEaGHnNZK1cn8u2QRGFTivM6jj7Ljs90hd3vV8Rb26WwgmUIDfKWbz42dWLmzYdrUtnXVHI
bfWD4hepfNpv9Hytw1STBh/phNSxT8lrGMvnzsqzqLDGZNtalb+xCLmh6PbsQGl5cQbCcQ3ukeUW
zlF7cbz4Q/RdEvnEh+/SWS73rUIK6feOHqrCperRG/9WNPmlWtR4MUQdlnVL5HffXWcmQl0MaA2a
7glCCWsTg/7EAt535xu2vt9r+g1c62+Gt74njbNz9X68oc1VvBkSZc16iD05bVCl7Yr0h+a1xF46
vbjR+7zZt7K7I58cMEDK4zFtvRDxgtg2De0tYjpzBwNmBzZaZ1qVn7CXcoDm4iik94xencyEbH1f
3PFbPCYfdS25fmrzfhzObh0/19MKVnmpkq+ahmFuxImBJWANE9O9WX3vi9fUgFD9eic5HAMwGMBQ
MFoEWiX0G8tq7vOZ6kzrcxEO44pNXWJXvMi4ninPtDs82pMXyHJZORLymF+Xk6BFetCkW+UR8Nhx
BX9VXfppYs4PzHhWQWoafRfMFuQFnDHlW1HnJHdlmV6STmkQi7PUZkGBV3duBO+mup+RVe4nbWlJ
LHTkLs+0pAsbA7NgWEuWvsasI9Nj+EmT07TPMyhWBp3pdKCqlgffTaud5VfWtlFrcprF6Gy7anxS
HS58clVufW/M76pM03/YWT+e1jRzjqAlur1RKHmE96e29mx1T1YF4tnrjHd6+PwsK4sGPxG365pM
ODzq5MZkYheOKNjPjIxhDqzEy5kwcKN8oluaINcAgHOxB2GqjM0KzVdlWlGCbjAoW/Z1WT8kEbMN
jfWWADBDsrDT5ObGSIv41kEmTFqD+oDw4Qel4SLaLXjHKGrP1UgoUZerA3FtyBbn6YL8jrKiTxGi
Sv8rTKosaj0X3WeZIspt7IoyqFujWfLte39mnEiTBeCay7UEyWDgwiQhIWSHkm9TyCQH6saDW1Yo
tYty2vK4sjc8zRUfvV1tCkyoOSlsNFPew5hr1o5WmImLueRvk/T9q+VQyDNHNafQTLdwUb1/IozG
Cxqi8iIjdu2AdPRQY+Qd1LrRnlwFs9JBc7nvpaWHXdfkJIRB8x1kOxz72vzRrmBYkGEF197CWLOL
ztMdUnhS3uUdH2MtMfL5EoRSUcyg3TU9cOpsiCR67tNs5XeZgbhR1uU5cdyX2vP7HfV1CzWWyx/e
7bbSxS6ZmXcUg00vQxDclVzAt0K4ifBx+FzrBiXhcFbM74NOxUy4TTTBLX2WYVZhiWspmIeUXw9f
FG6oEG0xT2VbxPuUmKoNpjWbokUdZ+5U+J2M2sU48Iy09Q7uyvQxufkHdnCyT9s7HKLLIeuVEdFC
nnhEv5CkUgEGWTa0WlzJTPnDYYIoyN0gLqs+GjtvmRmjrBy6zHxRbesPKtcOXj5u1smRIdCCyqfR
WatXELWMTeZ59rYGM2aenQ+GShS/0TRspDPTeXlzmHS0g4MGnnTFCMdEINLjbD6mAAIC26o+qqH2
7/NE44P07F07t2mE4nB9RlFxRyA1CJ9GN7A6iu3QE49pdV1OCkyNL9zBJwlqzM2fyjj99PT20q/G
SXrOO0kOTMXfB73cjYP3o5vwWwkPuD05wnnYl37U5lWo5xDS13b60QwEKBaa/Jq2WgrlnNF/D55S
GnXNUAWip7vmfhJVFbOAVF8pW/KY3KP8rkt5QIM675wFma/l3uITM44aNX2DrJZc7XmiKZ9a1V15
6DRSkwQbIZp2U/VL1UXp4LLXd04NABvcVaGTL+xuFlmMW6Y4KHCK0Q7kqrstJ7Rqxxs2yt3OgjXj
B1gkukNWtCxAeKoNAbvDzi4pjdsUTS8V+fCkWU7Zb0sPtee20+TchSYrtvrk0CMoHh/GmG1zy9db
TMe8R3bcMHPAXSpuRiwwgEkXVw5g0PyeicXv6+b/6nn97rO+vJef/f+4fuNvFBc859Lhf/76R1w3
f7zudfr9yx821ZAN6n787NTDZz8WfCnfKPmsr//y//Uv//H587v8u0k8U+W/ncRfPud/nD+X7Fv9
yyj+9y/7YxSPYOE35JUsif2rUgJJwb9G8brwf4OuCHfxn36mf3mWgCiCMzBdCOo600U4gf8axZv6
byb8eHKeUaYyOUfY9c+34O73CfvfeZbsvwgroCry8jayNBtjFPapvwzicZEW7FGr/Kbj4lHvVn01
EFeWO0D5Thn6+YE5d3OuiB2t+1I71EZKPRj6yMb37KTFDgOM+t6Zycj9LhpwZ7ma1tNSOe5n2xVu
lCHg6tZ2Xw0Jo0h6u2JW1qOGNMYbEcGNdMP99wIrL2s8xazV3qDbz1OqsEwb3PupHieG/40zMBl8
hAUXD/C9GAO9sZQi3gITsXbd7HE+wYvNPG0OF8/VAmOCM4ZKPQEXt6Q3IKfbxntMYQhex60ChSVn
Ak9E5Ox51ZT9Uw8ZQ994uWUW4jVr3QGnYNVMngF6RZRsKjKW/TwzRfst1fpu67aNugOYUOEcUXPO
l5JLvX4Ftudmv7M5/qtvrXP2rav7+sfw68308+r433fa/0834FVg8fersL7P+I8k1F/uwN+/7p/L
MPx/XOPcZKaN++8X16D+G9vm33OA/mkXNNE5/bH1MsVv2AKR9voGimLHtf+jW40N269LL7TWNmxr
nQvJJDFI/FXExD6mtSV58Icyh0PoJlAFsIxz9a4lilN7wGc9tDZcTQxrVII61mormK6kSpI41PMK
c4uOEM8+aytJhnbg64rNvozR/zFGB4uoNNRGjexWA5xTRo5KnLlq5HBqDJzxA/BDF2oGPyVVhkqJ
m738BBqCU0Iq0mbgTLrU9LG7oZF6wBvlQgjDP+zNMxv5KwXhJzfRRV52rO2FFbhTYYTnx4RFEs9V
82761bpFoo1VGCrLQaHYp+JKLZrafaEaFhaPeryO2tGjzdFp0pA5f58SM3G2s+/SXoopTrJNCZe4
o9ZLNfstFb6q8d7R96anejBRvwQzTeV81xrumAZu4s3JZfW11NvWUunJw5wIB5EVmGQLTHQpKGd6
nhiRlgrTPujW9V8mYBXcL0snm2rH7gBJGRAVwhFVSukQ6z2eLn32VtMLoQHqSQaNwYkFJGPWTB/l
qpLbyVX1poYowIqGFIEmYGDrfVnHZdAoS+Zlg+YD2p2zRgN/uspfsDrn7XRx6dv6UIrE3BeIjGiE
DWDdcTx96Yia9/xiV3blFRHmoaXwt003eTmBkA4FH2V5a7XNXYvBiQumccFYjVkdasqP7ydHLc9U
k/KLSKFlu0WVhibes3DIpP2pVUv+gIxtCXCMt1Hla/42hShxGIDqvEH7ovJDJhBlblcdMr8ajlZc
7NF7FQ8pwU/304IXBbF54obV3ALfnB0q8Oqw+OqJpzc0f833+w/7Sk8oIaJEC2Oqg0ycciPmoTwh
Wu2BhFpsIdasoCUF29BqerpLltr/5kCoK5jKdPndhJ/tPZmof6nClbj4INjTYMh17QhzhK9SohL3
3ZWjNcNWfDGN4inXGuPNgTWUhKB6vmWGo784HjeVBU58S01tHRJmS2yJFhAq5vwZx733vjK+3/hN
LRRcz2R4Z8a+yVc0HcC5rUA282myUvu2kH2xNafVZEqRxPW+Qw1ywAHnnAH36W+LMXoX3a3gCBrz
cPBzCUPCUsRvYVl86rG43pqzXe+lWZongJ/LBesYi+WksYl4TvULRJr8S1ul+RufaLFbltE8jfVa
7Meqai6SNNJvTTI4cRh3iXvMOnO9a+1hYrKAwhmLmD7Bx/dcyvoBtYemsbfSAMuePdWZ9/4qCPeZ
uSX2xdLF7M+8LDtWTH9uR6aCN1NnZq/omIAImGoW50ZO2XlIZfs0ynF+JMawOWJTJH8AOO4bK4X8
pZuc4TTYNSmHbIvyo1jd1djqZVreYRqID826zLthFQnCON/bdu1k/7Cnrt2h6lOvSw6Fgm3AoZJN
CTAnPuP9A/dDoEEw/9whV8nB8JuTsoVir0Dak7TG72M1o9ORVbEXyE2DymZkoes9ZKqscrdGKhZY
wk77AUdrPIl2zrZkYGShU1nzfV4z+0kJRt/X3Wjeo4tXX8Y6I4MMc9I9b0h8uyDFemUNpoeTNZcR
98kQ1eWSA0a08l1j5aQclWMtn8nkLhDH6dwt2jWM2pXNd6Bww26Fw9azNRPmZnEWC2RLN9zB460M
1gPqisGd0sBjnvVjNSisAoFhmUuZaQJTvycYLNM5jcu7hmE96XBG8gX8drFbbb/dgo9CAwQ5Qpyd
TIqzP0j/orG+vlfLNHJQ9AoLda0XO79Ybot2bODicaPiz0gs0qB8hE6EDNA5ooM7NjV9PXYc8h9G
szqPLfNS1+RRw8oB8zOqH6O19EdHsWEOxaDFYd866hvm04WBjeZ1GV1fnu971bcfrOvZbOfyyFmC
2r+tja85c6tD0dvIq0m9f9K7vH9I3IHMOwbigQZ4CmWgku1zX40++xZ3PU90Z+9NPaKT0PX5ochq
RurcPe5NNc/qOzwl0rxQ6dn7qrLno5aU0y7u9ekyDZ1JfJJxNby17cts2/3dYtOEK/CKOzNb0ntO
tubN8cf6wxsq94dCbce2cehxGvvJd0aA+ZXswTCbdLC59saTWno7cnUxMG3n5wx9radd1mVOCFtf
TO9NyaAYazHGbjhzGiKp1Gpf4rEaNrWLOdGzyywObSeXPyoLASA5ve2rl1SOs7HqpPwwk8TbVe0S
n0c99k6TV2mwrdbukPoeeyEJqUUZnG+MtIfiMljCv829sj9LXQ2b0evZztTacI4HhF65JVkYFS7j
nKkaX4k4QLrXsFxhfw5hOejNebxvkt67WTVffQpzLMbAHzOOa5/3+FTMg/aUprbz1mY1jx7JhpPG
U8shLs9D49Djx4S+C68GA1OZFwKtKx5LgD2kVyg9yGPb27kDU2quiTkzQ8PXMMLraR0uteu9S/wZ
W5GZ71jA6rOWVPajxzYIndti3syDb/EYVMYd6lERwuE7Xz9ArG+mvluHMZxUlV1p08Z59Ib8kBj1
Naqpqu/qxDCfXW+YNgs5PtuWeLWd5lDHB8jjKcQ5HJlG9ZFWmw1eeNHfA7G1vg1pVwxwWZs1GufJ
f9RtVDlV2xsksHX6kx3nqcXAprHuZNwCNzGmxb8vEpi16KbrcBbmjRd3Mx97aZHUIdhRWM5y9AfD
2yC4bD/TMTMG8GTsYuKhdfdsf5uwL3oVVrHq75q1aO6kato9UEpjv4DDDQGZaOE8r/66i/XOfaUW
MJ4W088VVmaYdV6pjW8luPVtLJsvdlu4Gy33700DEBi/nxioO2av3xs88hKiHvIUakynHZzK6CEM
sLeIObTJW8yajtiIHozn0RiXyK453hRzXC5Ni5lCLu27mNp0q2cc1iPUoBxpR+fmkdmu1B/IgcYL
XV7L5Kl7ISO1vMWUbhEMwr52x3lXbSdrhB06MJvQMt3dG4B1bl3dXTgV3OyNAs1h5ZKzUWpVvB+b
PEbGISEguzoU64NdJHrIlY0ztm4Q6nTWktsYE2vKV4K6NpJ5x4PTdWkwr+Z8cITC0AuYhvsEpT4X
h++yW1hJ77GksZOCxwrqM4rphUqVoDlDzI+TKJJnIevi2TKoAS0UO1bIrre9beTgn1bpUK0kdnyA
JIyQK4HEgdio5gRjZxMfsnFiXIqfOD/mAxon9tl6NlJiEgDK8CXpP80yd3sfIzJ2ErQ60C9v4gme
IzLJ7mgXyCdol80zWwp18Vs2Ib7MkpCQj+WYVvO6SSj8v6ysmXLLeUociIGjkV0w1+j8ltaxlK7+
lYwAg0Ejyd5tjJ4ocEvsXetkHMgHJVpoTonmGCEDNeb6TrAZs0Pt3muYqPtwh6ICMgS7JNaj9VDN
O0EUcSiByC+0CKes0MtNkSfPfCzmdlQoeBgVjRGxQHGgFRm0q8w897b1pveoApZpAPArZRFJ6TGM
LwvemHJmGVcyn0Og2ARIZqsjshGTBbi3TZNKHdn63abKMl7MDs926C11GQqn6rY6ZsNw1RZwEnI0
o7VWDMGsEtcfeSFrlptvSjMWJv+ogkrf2/mx7d4uTirDxqkQHHP5vWsExAOwiJ+AcTj7RovVkQ2S
OKdlkUVTMlvh6nUcc32aHbLGxXvcD2uItYS0Rmucg6YekksFSGLry1zd2oJfLveKTbYOJX1C0zF9
aJA5/alr/WMq8+fkur+6GWDWGKieWJwDjyFR9i9WjTRmfpeNXnbIy562TlvAtnerx1PaBsb4aImq
/UYEOJwqhEYy+vsX/4uPh67UMRxhGFdzIiOOK6Tnzz4RpJSsItcmO+gLoP4174BRZUV660lfPvz9
S/1l2HR9KeCS/H/tfhnl/OWlMqSIDpQSXqox4PNyjyigCCqpP//+dX6iZ/8kL/35QrhRrpneApyk
c33D/+TQkLVSSMHc5DA2LG5w0VkHZwSsWFTZcNd2Eq/S5KfIUpRVvjduQkc9r7DOtDi9NtcstqvN
3/9I/+dHfJW6ghki85ye9q9JwaMYvHSgy0C+X61nceX9mvkV5mIVPmYVkaTdt2Wc+Jx1Qhp+vvZ/
z4/+3QAXMxccqP87cury+dG99/JXJfXvX/TH8Mi3fzN17Jd/5kr9kY7DUInxLb52RrG/S6L/OUKy
riNfbGqeA4kY2+afiVPiP5nWItL7dYQkqOCErVsmo9+rqfc6F/7zhV2Yoybgrk03Zrn6U3peZWcY
LG1MomJUdQP9xVK0VZh/U6oRVszE3sr5yfY659ATs/pYlN41T5kf/9zpuXNLHeHcLHgQkL5iJMIQ
UbAcNMwOpdaajV+svizBFbltHk2GP279wcsuBlZLTo0uQTUxkU/S4C4NkamZlwFoNlEuot2KySvv
pBTV3TDP44NfOWzU4B3JF2S58/FKURiDBQv7F7o1CEAi1TDuYHF4KFKvfCB9ig5ergdwsQubdDe5
c2CNXsGM3cMV6bGlRnJuSTBeNmQoDkfZ+Cv7X1OGk6MvGyuF+h9kTBWeRlRu765btvusr2MaixWL
R9s2/R2j6fS1JRKCrOA6byIzmYytn7r6o2u36YO9OPlmEtYE/lZUy02XzMaN1/bPHCbYJpC9o6Wz
JjxfwmzWp2oYZSj05UMuJOcE5Lki2dOm7KbNqlwiPrH7r5CnZuQzfIbPhczLizdP6VYb0vXYlTzM
glSZwIQmz706SpDSEDCc3Rl+n++1IrllU5tvkaUD1k5t9l54v/diruebJa3GG6CZGVJAUoaDAbjN
oxracStxPIUDFfGth8Rkr3junt1WzDdWX6k9z07znWFffUQsNTw6HvBBlsWa3FRGgyKvS9Fsl401
nnGjiG2ru1oECaO61wZhPg7KGt5wEhQ/FGfskzGNWeTIpbotYfBeTOIUElsMX3ivGhXy3PPv8NiX
X8wuI0rOa6qooipjTCaxQQpbQwDeLd/bue9vqdFxhC3DEvoQdlsSq1VCw8aE6duVOtyF1E6INbXV
BGq0oLnZWE6V3pO8JmTg+O2Ar75cg1LUrKlZNSCtsd6J8fNOP5EQmCCai9WRajxWgr0FVMAw7RNy
kHTNXzaT5uc3zYpPqUgaby8mp/jMqyS/Ew31ViaT9VbSOjQkU8Ya0dfXBIo46XU4rTNpSgEn33iq
WHzw/ErTYyY502ET5dHVVPMFiYN47UhXunF8KTap1Y/nzG1sRoRNO92DAF3fwPQaNhUXyWyAEZMn
oI32rcc4s/OaZDdNbnWXQZ15YKZgbKRtDnQL08ouUtcrlxy2Fu9RCvgpcvrBlQHJeBoR754THxCP
xIxX9O5gqxx+PkpiSsN4gXsb0CuULzxGmjtVMaGqklZsprG0N5nWiLOb6hSMDKua0CXzYkNt2d6W
SZncdqllkErgmF+LrKD65d5eXvs4dSm+vVE9Oo40k7CpCm2z5nq6t524PI7rxDyx1Nw5DidCd6Yt
CToCFhJoAeR1lSwvGu3Ji6uzuWE5WsfgoduWWKYqo4Fby/p7oQvAxaNTLmdzdUvFR2NnEP/VpL0k
U09keA5eImYTnCzYvvW8DnEftsZ2YZ2K5NVrlnujEPprR2DxGLLv7pp2Wzi1LZYzSzNvYexLQCGV
w7abmqT0CUBQjpcw8hh78UiglaGc58Qtm+FhMKH2ow6H9FAd18bAUhAOHoLsJrImQ86PXb4k3jfo
3XFaYf4oxGw/l/imWnfjNSimtto4Dvl35TaNLhn86l3HwcXh9t91wL+pA0yHKvDv6oDXz374B3YO
wH/ZL8XAH1/5RzHguqTeEYaOZQkiCaRHvukfxYBn/ObY5KlZFNCQISjn/7XLtcRvDopggdmJ6QM1
AWf6PxdM7m9X37Rgb8Aa9kqo/E+qA8f7aylP50B5iXbZ1fWfzq9fq4NEWRhPc/haPcClE1BtG9MC
+9UTJhcLldyAy5jWSn/odS2AI8PKNVuQzwl93su00/INAVAu1Cm/e/Q9/g2ZOf5L5g3FjpFlgsYM
xeupXux2y103SKYCqX3oSVNBN5yPMSBFzZodENJ2gWxR2k40+UpGdlMu+za2jpUnx4nmNemCBOT9
s171fgzXtYtD38m/+PP8ovcF2aoW99bzOkwrSPhCbRGOi2iw8vE+QeR6HOoqQ6pf9fNmiLViomuM
2wdbtdkNX6I3sJfdadfU2n0WN3kPtRvSa2e29XmdVRUsvSle166byKES6ilulLlVXZ9eD1rmvP56
/c1R9PekEzlZxIOjgJZoT1WQzqp8TFLb3hrm0oR5z19T7OgnX8+ea1nbQcJU6uxZautNBRPEVtRR
MtVUEH1mDY+S6JK7uNYZQsO14InvdJZOTMHIb1x42optJQbWxYJtYyDcZR3VFhE/s0QvM1ihVSOY
NzQcUvFivo5SNns9S29cSxk7fUwJ91qnITIQVBaRy9GAvotFBimhq3UzIBQnMLVyhsBzkAPG5bD3
52p4tnqV50GTrfpGQ2gYWrli09H1lc3nYY83AIchVIu3DANuNPK7bGQ8vMSVEsC4u2clFVMCdjJf
rzKBI0x1NyiVl0ZEaV/nGXbEQCF56K3KxMbu1sWZh2J7YTnFOMovytQNSF1wcBD3zp00tZg1nTu9
xV3MeJugdTIHnOWGBvUTHXSiaBdXh0Fzltytc94fF5+1Ue6YoUmdeFOQzosE0yFkpNLiewCcXxKW
VKHNKXhIOd+Q/g2imO4X3MPte8cs8quY2/EHbjr93ikb+0QIqvkoyX2LOITGG7tn+o2kquQtm7HY
nEdDfJ2RFV9YOWkbYxafVlV+dee57kNkcO0B3smIlxbxHopS1FG0et4bIO3xaYV3GkKPKDZOGxfX
te84lntBrFO+xSVIKVMw7/6aJmstIl2NGXxwre2XQOadjtCBjBvbHcpNdq1zUEasuMdEKm6algE+
fhPFDrAx7mZbf1t7/02g8cGa4wMsFSWWAydr/NBCH97tGKgZO5EYzqsde09J3HwKg2ynIMfOv0Gt
yY64mIgwTgsLx5nv4QdOHYOEC54dfAeAYWafXhgjnejAZuhPeJW4mK0UTGvSz8a59/s12Xnx0lFj
dc1bSQkxPuABxAUl+m2ujfEdEWh10EFcPqvJnKIe/+V2FD6cVDM9SLlO7b2xAh8kTkTn6KWSyOHr
s2wAQ0oxgb++thlGmfHGveZApQjJN22DuYBQOi3SUWu/Wl2pbCIDsZm62j4BQrhjcI3w0jG0rX3N
nPKv6VNgX2Hxg7T6AiuTGL+8nU8e5atVwS1ggqCPbG6ItJJdbt+ndYkd8xp45YD/wM8lrTDn2D/m
12Csehyb3WQxe530MjmjR515B/J1fWqvqVo2g8DzwlblBcdHOhYn5jlJVJLdVTBHrL0NXtdymzcn
drnE8S1OVHe9AXmfXC/7mvCFcLA+64XZZojtNDYycDaIA7N/RoNJQEs8qbr23vQ78wnECX4XhzVo
arPSDFWzEqz5M27MvyaPIYIbA2tx5xPxcah9u+lrIZGMp9M1tMwG0rk1rklmyzpdijVRP8Bwotad
XHdLQhOqcjdrxt0S98Q7EozmuCnFX+pUekQE2XiIS0CBoMC7m6wYv3KwsOMfCtw66zVzrYhr8teG
5prFRmzn8M34mdDmXsParGts25Tojwnjsr15jXTLGMmGXeXlu8IldzJdu33feIKC1/c2lVurUL+G
wxldJQ7iGhgX+zI9OLO1bBysyCdnIC8JI7S37RthoIfTfURKBNAtRoG1bFWh2ycM+hsf42XcZT9Q
Q40YkNHNBZR3mBf0qYh802gPra/TW+RsrCPWGHcdCV1avRjY17hFz+k1Ki8DaRDKAs0hGiQ/so1M
P9KOxdt5bE9LWbYbsS79d7vuljApm3mTE6F5A48+wUtPVF+3+h9EL5eHxO6+t34CQVLOH2VpjRuh
K6L+Ro4bvSP8rOuTPfBmk2R27zKxex969jRmaVSBN072PXTZEq1gf0lU/jBeIwbnNL9beF+P8WIz
SBbFhQJ23S6OpLlZMlq2gIgGZ2sjeidFxk+YQk7jcB3Iq2dSZVQwj7yvD+2Irfq45oNCgtuLpN4Y
nJw4FbOFwS/9oSLLwIJ8LzZY6VY6ndhv1kcSWn3ty9wbi0Jr4HorkeY9HfQkK4Ls2cgXhbVxB11X
e1qfR9vFZRat00op08vCukxS77isiIFCppzndSCwcH0qrC+AOsE53bJA0dKoybv11WzG5RVbw3J0
0Q+cMBRAf1AaGaxT6S7EhCg5HYUjZx79BcKVZUqHvSrFijSMJybeLudd5V4eUc9hZsMxZAag6soH
bx0zIAhoQU3T3jAFmrfK8JLvKDC1HakD9l2vvJYFSqtvzauZPCjZAMG0NnmDpAL3kYokebEwnkRu
XmL4bSTR3j4ZmvusW3F/CKjBhLeBcAg43daZSXhjovgdy3QDzBb6SGAo4hEDTi6xtfvrnscj15Kp
gDsCxZYgjxVuzyRavX4aD0hCxhONsnbQ2tah8IsF0eDCtPxb3WZ/zTpgbbOttKH2IINe0bKaowNB
pBVvvQ08Olpykd97adc+5H4+96za2K+TiWFjI4xxsHrC2bNcQEjQyoWIBUF6JFFVnRpeC9/3o7j3
9ZuSVaZ99X8qgj8ya+v0NsYGhE0BE/ZRBV4Ft6KVLFBRd0/7JNNmdptZn2ywmJUXSznQKamAWljG
DrMJC4DvK1FBOd2biHErjqZHjoeyKhwzchBhBr/3Cw/vFV5275yQbXxYrpTc2LYgmJB6qw0KKdhM
+51MN/OAsRv7NavvYXBYNFhOWt6yIyRZwZHpuEEFfv5f7J3HttxGlkV/pVfPwQUEEDCDnqTPl/m8
5wTriQbeBTy+vnekqlQUVS215jVRqSimh7nmnH1qOdY7TDTdeewRZruxz3yjZLx+3+aqJwNRltph
5aptwI92hcyiQT/OjuwraKD4c0DN/Uzj6J1Ch/ShdQJl/dyalGYbrJdRcF2gGl2L2XvrCrt9BdcR
ITyRzo4wZfQtkzSPSswLEuQ0dd/t2iGigUAMhUQTcX+Ri+A6T+f5G9kH7JZAV39wPU2uEsTv27lx
3LeByRT7dEAD4c5okviS8iNWUVeoHQRdvKRWZW+lO5JVSvYNLIYk2AcTKVlyGoYTyVAj2n3tcPYy
LZ8cp3UqceZUWR1/EIqKbwmlNb63pOq00bVW20YMHVaaKcH90TVbw42xyw6m9xWe9HSu22S58Zul
fqxHi8Acrufp96qz2qegNPO3CMBAtGFeEVxVM8xSII0YX+qw2Xkcr6g9IvfeXrqRDS37d4FEE7i0
NFbQ5+stKaMWtb/pbqUM+3UFIiHj0lyUu9Gt5T7NDTRM4ExWdZCPTzjS7Z1hqm1XN+ltErFuTMnI
vEmZ6J+4SAwbTkBOFm9Agj9w5bMzleBLaiBWEBq0hetSVOtsgNNQscuhYoAoXyfUKHlhNhRQXf4l
JgyHUKM8HrdJ07vfh64avzLEiP11nQfTNayGyd6Nyql2/+n//39CbjOAHflne4Dxvw4fRc3WT7Fq
+lUdfvz6P/99IYzxBx9t9z//bXh08sg3L0AV3eD/o/f3xCcp2U2y19FsT9gq/+r9WR+YLkMmCnDW
CNK2fuv9HSYGqKQR18EYBvhr2n+n9/95s8ZGiSfSXEpGXlxpf1p4OYY7oT4kawakPqq/xUWM5kYv
P3wp/2ZN+Yfxgn4R5hXoWPmcf+BtdtVg1JAYidDJwE1NXruA7B68NQKtbvvnL8Wa5kc+jKM/j9al
eyjSPS53eg/ywwKvKphIppG9HKYhAemdJ9lJCGxBVlXjqAT/dyiwG5J4KR2mDQgx//zl//B1YlYB
mYr2l0kPnLefFpXY5305ugKhRjk+icJ79VGT/PlL6Kf4cUXp65eQgfAgfDJXd38S3itlzL0ZWs1B
WuMTbccLt8dq3eMHWBG59u3PX8z2f2KlOrycwxRMOlD64CObHIg/fqF2xIV/glxyQBFJnk5WWDX5
XUZxlUmGsTlQCiccG+A1UdOZK2ljxwNpSB2wKrhRKCqgMFl5ImLIHad+dsStG5D+UA0BZqk8j6pV
2wbUOaKxYH8XZJYplkpHnGT2LyId98xjO/RQOkVDdaZ4wfsFjWwO+mKDg96+iZs+IK84szc9N+OX
OdVtgxuNDJ3YspAY0QTFk4tI5JX8uIpKSTFDiQi0lR0JVq7EPjfQ7ZEczAK/Jw+aAROMeQRdDUBK
BlZDvyxHBsrXWNOGnV0U3x0vf6gS5wvQg/tOoUIYHb+4qs3pc4QIkJfgem5InpPI3mWT1UuzzxqJ
bI4GR7bp+E3FQXP0yOysZ+BFSVCBhRTcJdnIuDcTPnS0Y254JSL7xSOs/iqNk27dtJ4GIQwA44zg
iRlWspmtNEXA3ERPnQsRpvdZIwVDBC8/QmQxhgNhbnm4TSGsX5ct4WwxHrEQFvJJonTOtiM4i1mP
pqMANW8KTiQhF+Kp8cDuxj46WkEze65J4YC3VFuhRSKlUu6zU3rGa5wN6pbMM57HB5b4VFnZcMpV
0h8QS7NBU4oeGEZyfAqLRl1XdLFkDRJUj9CDQ6Ro0rumov1Kx9LackcUuyHJzRenIt13HpoJa1ki
+vc+YUwWrc3ZOhP8ED0lcbNsy6Sy6MWZTcaNqwXIiYa+Gyo8U9Kp+3op1V2h2nMIqugdGVL35OA0
P2Dqsq6tyXYPBZUCZnQ32fVdOe3Lwn6PMyWptBMcwalnTwda8eDedKN0T0qoul4io7rr83kj2n6+
RntcN+uAwOsd06vmvXIleyY0r2z3JklCYeD0JyRThMYtsXuXeO0uDG1QnWHnWYgVI9SOtJk87HUa
oivqrAZ723hPqPIz5nz2hkNq7B1s7Cf0KBnZBANA3D4a70nMsPbCTsyDBS6VpqNzjrJum9NcmZpo
F8nqltmFLziiBRs9ajnz3g6b+aNF9aVjN9j2RqlxwlYj9vYU4LLLmVhh7oQvh37N2zRmw6tFmY3r
LUAWDDMALnBYxyBbDT9897OuXId+FOyjMBxPE93U2qv6ce2ipd8zYiKyOCuw0jgmS9OwZzMoyQe0
3Xy8QsNqnafA9ndhSnRLhdeevSEBiQwBPuzQfg2shfFf15kPyTSbBzHYnyE9nQ2mL49ZZToUZ3zT
mJavOqdC6hdSSWLl6TYhYXTYVAm1cJf02mgb3MdMyzYAFL8mkU93Dl6dRiGMhmNo0BlbhnmPWXvX
TVV0YLBEUERQj/uFAC80hW7zDKvPK7g8jcamblS169ERfrQDeRFVXLvbdto1dWQ/Scl4rLQy5O+l
N7R3vVHbH1y3/WNSjDbm/phVo963xTEuTaYv9XIT5lmHLJkJMu24n5+5IC3oaAKEREK+q4o2iaWB
sRr9sFoTJkDRaMbnyC/3MTcAIEzm0K0inceYF1Z50xb+MR/Ec1YghhahhR0X3ZijfAM4EpPRMDP8
6yjMvoVTkK6Xpt16vXA+epOE07S3h9uadX2wkkxxNlwS3NtkZs0IrDo/uoVQB9tnPVaNy/hWsSlf
UQ1pQjxaw3mdu5xAGL6n9HvAmvLVAk/8FHqLQ2WduijAAmtt5UXKmE/m9p7qtaOt5/iyUDt/LYrZ
uM0ahnJtW9JZeOmLjCX8kwBZKctahp2WMzEnQxe0zX3Qy/3iOWdiVscGwMAysDL2jQPSGRdDqvfF
s2y0BUPA796EMsWt6ntPeTtZe/iOxVYJh3nNMANUzRx8XG4QH7BB6NVELw+yk/LWTazsEBtR9NmX
24KgpX0+x7pmj6dniyvXBsuPz+Z9zp9sklfW0rQYwRldJh6dxt26AFNfO4wtn6fBjW9c5S6vDFY2
xDZBIUtrpW56q+4AVqQceVDUDg6ZIuTycZBx8/zO8kAQE64I8o3C9sj9cWQwbHPNaBDGuiecrLPI
NyJv+1/riv8s+f5iySdYyv1lkX/1TbXf5t9X+JeH/bPCtz+RFOdSezoMbi6cw9+qfEmVzwXNExSk
+I0pjv/JTbQ+oZtjVEUqnfjJrOl/0sYx0+S/4EEj9/vvFPl0Bj8VjYGJVlaSc+f7pINwOvy+ihMN
6Vk2xuNDMJAdTtSMjdIBvHB2IplMniYTqepjJFvsWWYS98chKbv7uDaGYp9hOM6w0A8wc5Ddog0O
mWaFPTYrUU/ROgI8ltwjHTdxwJckxAQNl5jJGG+izEJTynYhfJoEWyFO+4/couDgqZ4Gzs/HLquW
+1YFT1UdAQcoaQjYBuQh+bcWMyBF/XTdj9okxonM9hF0BpPfznwLiCciPcpIxENZjtlVq3CaVwX7
hovKcmSSv2XdOd0UU4XP3LCsh3Bh7VKAE/neCgWxpK5s5KHsZ9AADykMNJwI+NAGmEXL2AbrxWlT
3NB8UZdEAOXFv/D7J5BwWx7NVBclBLphf0+9HrCeKfrjAo5gDZ2RB7aSSSXcI23ud4ugCF6HdGmi
dZn75ptX4Khz6yFYS0afh8KEF9mNrToORs+rW9jmVhCb5l2bdAFxXJXdo8oIFKvRJCHFc2xpcFTq
UwOLOjLe+95GH98RZrVy2dKeld8G5p51Tv4yZznMiCHqrTdV6CI6mxDzc9eIp1u/zo3vSzwG68lu
wiuSyuOvBhfLmxoJw/7y/lr9rjiyFSse/nkU0AzK1SWf13OxLu3YFZX7vifFtfJJjk2YoW5bH8MB
SXnaY9clgtuWBYZ41XekJZ/h7sYxKVhWthwQmSiblQChY3t70eVGGoKmKY0qu1qc6jgoh7skAEAu
lUkk3mrD9N2dVc8+zJ6MLOm+KzgWgEZdpX3bbnh1cEltK5MtKefykSi3/EWRRvdIVuL81tRxe/ah
JT2l4PV3kESUu6EQta9KkrFOYePEr+kMrw9lpTzRsiZrHzcG1uOO6n0Ai7VOGQ9t5SLaci/NAK+X
bPTeCKKeBsAt70s5znvfaYN9ngv7++hCosN+VRQVeUpEvWwikSbZLkjNLr7J8ornCvq83rkVpCLW
rjZCaUKaVOWl2y7K2oeQOHry5MdsbXML2SydGV4XLvGQhESO/t7qAmun8th+yan+94UPMXmVuTGo
pKlLCn+fWWb72FXOm+xymDLSfC39aSbsfmjQk6XAlsicIpWqiEg1X7dIYnekZAM59ES9ZseECDv0
0Y2jMlbASvLqrnWX4r41bJYy84xzK3Gsq5649ZUFz2pbQCPQKKuOob6zXOFwyfJVhudlPebSfp4s
lyaRNe/ErsRtV+M0skkiSWhdCpJH1oh6sl0JE34rqo5FkRmm0L7H1gDgZLfXPdq9WzSE2Qldkrzr
ZASkLB4w5pge2eO0bnmYrnwjoESA39xvxsn03obFSK5Dy4q+zCpNGeKQQTjz0y91gN0UYjujcqsC
ATanwLjXJo/5WIiOpBZKFRi4qCqaxwZaQ7odByve9vEAXtPIyuUZz5CJNqmJbwaahKuFOSKxenLe
iwYP/hb/VcWMnhEz1s4ZgcGK5T7EErKooGqVqPNHLhTWqs9HczO47nwaw7q6jwlHew34/Dao52VK
jyy6vXbjLhHRyphN6H9dDYkeqcRZEECuXplNz1449irI6mWt1ioX8ZOLaRdtY44zVagiPQ1dmpEn
rNBAmKmAt2a7dbtWwTDtWSuUa0QKH7DLm61KZnGs6AVukBgYTyj1ufj3gtznYJxS8EVl3pH06y/q
DgY7aL+SjpHU3eVeuAi/Nq3bh++XK0uTdeF3RsDZVV5xhpKMaQFY02dR7XLRmhauUWosSNAxTC6r
gyYArbAeY9ip3HI/RVye2dkKh9NhFA+W1C+EH2fa4FPhneQDEcGjOQ41GgsjKG+42883UJeqeVNV
C+GLPbJp8o3l6TIZ+U+59Bflko3Wn6nX/z0T/bdyqF8f9M9iSX4SGmyB2InxkuD++NtI1Lc/oX12
UOBzffZ12fRbtWTDpgb3hjSPuZcrgGD8NhK13U88G/ER3HN8gW75b1VL9AQ/VUvMuQhw83hK3gVz
UT3l+2GI6A8ufekcWQffR9BIkVD5a2UGEpbx3JyTEadmGX6eS9RKKx11/mz2GIgdk2DQJI6wO1Wc
W4EabMCKoRWio5D+XTxH9QnZcv5UlTrMAUDHsQm7p3AI2fnOffOBGJilAIAnFT23yihfLqm0dTHS
NQ7CUF+ljqKt4ig4O/MkP0qzAeU/CeI17drlL+nYtpfOrYxvAFuwdDNwmL7pmDrMtknrjDdx5W0V
AFc/mtITgoia2/wQlk+j7URdipUdhFrfCcviElUZYGMkfLslLodtrYMlPfqSVVskjbPx0DHdWGrK
N2y/fNb/uS9ObTf4fC0VHjWLCIYzZMR+jREFxa0p7GobUtjIHYJgZxW22S9OsZSnSOdjSn9xNlI5
2Rumz3IrrdDZGJ4r13lojy9Cx14UbG6jI5pX4r3ror4LMSh7aAjIhMODbLx35N5veshLz7FJZGSW
pECZG7Qg3gtbIpZInjsR+bng9ALJk4YozcNLKietaiduIaiR6GOgWnhSDfz+viaLfsXEon6/JLYQ
XWQ90fvqb/kSjRnrKNMgA0SB63IEenRJlskBPbHDBgWCWo1F1E1r23AavK4lXcPmQkbyrBzQa/tx
QLAOwaEMXS4RKyynibG4/OuvGRdwHBXUALzcRFTFBY9BYpIxjtNpe5SNeHNlV4QvqePr1Lje9dGw
OVR4OTogCzCYDF5+TbktOwJOrN5Aeq58Jq8cmo71JHAxRniTSbqDIEWizNQF9tGOO/lRT3nT7h0k
Jwxdp3Y5BeXM6886KItJro4tgLDMjlZ/KfQWrKo6HShBntLMGxitZoq2XpSS5lMMIUEjlxSRKAR6
xDaOqn7jTzCzN75H2XMTDrjEdm0XmtGxq3XSWFSl3VdW9MY6yRb+PwICnjaumAfs8zQlxAPY4QAP
mJsG/8HxS8YRAF75d3/piHddLhGzatSkiUvSB/wjMrOnmJ9laYG+udCN1o5R8yFChFl3eMvc8+UV
AUqzZYclQDBEbnFsNohwkTHptOFRZWQ42I4kj8IZBU5hpSznw5xnsh4cZoIn10Sz1HCXY5ktJ/Jo
k1Q691FKollmN3F1TOxEtduQMt1eNyLh+SM752PNhU8sUJi7rwCvZ+Pl8i6x+/cR+AvQmQCbmPKt
ZO0ixTToaW8ChdKQFXRrg6p2RzgcgAoIC+lGOLU74kl0rLWpvx9fI8dvuhkJZuC21Wmm/SFdZk5g
hfhBBFsHmlSyzyqDAyJAh7z/NYcEUrE6OAT5oqNs6vz7QlYsVDTX4LVKiKbVKpKGX+yrnoCWk2eB
zIcUnU1rTYsaN10glkO7uOODOfpEEVNav9scaTaeid6CUh6XBXMNB/5w57NgpeuYUUkYmCZbgQa7
L8rIXqOv9G5c0wtPaTAHL8S2uDHiCc96SOO5g2Kq2vq9c/o2xOAgpkds8PYe7GCxW2jGkYdE8r5P
uvZLasBfWuXcdF5y7O6PvgtpzBOKA1uoUfFh+ALOQJcMPl2R0WkuFVmM625ktbuRQQmbl69sYLXE
eg6QbeB9aZBl2lurrHyNbhtJLxIA545RlDpHorr4fmcd76iYAZzdvqkocEUx3o6WdLa4Q0S0NTob
1nwDWmtVKKc+wl+w9xhgY4ys3DHuS6suH/KBWgh2c45qxcti8RxUi7czRjV/c7zCvgpVlxzSwbe+
5rjiX/yon7wdWZLA2JWbfLObaXzqpZypI8tiO6c5WbuJ8axSQ73EwmmZkWaEJuTo9faE+NDYk9xy
tqYSLGUwlQBDC4hp1JLftA+HM2DM2xOLLo/dSerNCJ2WEJNllranDkAfg3Ghaf6Lyq5hAUi4tKNC
Ozd1AtECot+zjJob5SK/YXISO1uslQOyvLmZr8pu8m/y0XiwCjybWzxNNqAaf2itc35R9i1a5Iei
Zt9p2d8yaAGglgKOWhSYaXlgOSiuJggGoTKiHbTK8s2ORnYI3UVbiNnEPtdZaYrnkCjvF6i26jEf
nbtYDs0D4dRY+qKWeQHzn0e48/Eq77Hh3jZa3YiCoN7iuTPfIjFOJwcR5KLVkL3WRaJvrtSeyJ5K
z4OBwR8GcoM48ccDFHN4bmgs25aNF3rRmHGmlmBSM+frOWR3dt/GVbWdBJEBuZZtUt0qGN9DF9db
2oPS3MRhPH4O66nIGYpq7ad50YEi9WVMalgOnGqkyhhjze5J4AJ6T0RgEuajJaW9FpcWplEfB9fm
qB7t9PPE7f005n1/g53mM2lKzXXdLphnwc7ULkV+2J3p9jBwOYF4nAPDgXGQWveEJHTfB2dSn+eL
Gna6KGOTi0q2U0Azozwr14zM31CbhPdxbIWbTAtsKQWn89CRYp3jIBk8l3amtY1bVkWM0y8q3dkr
vuXdOJ0bjLvbUM7iPk264d1P0OZGBbuUoA7k7dSPBARkFy0wXrv6xjPC7NoMG1GijjSNewdN9cZz
evITitxjxYffvm6L8nPSo8nDxP4c9rV5lZnqpdPS5FiLlOGUvlsiOqYIhM/GLJ03+Cdomr0Mbh+R
4dY2BOx+As0MmsWv+uveUwe/Hwk48PDvx6bVY5qv6sk5j3EHgslD/SNiyGAAGUXfcfMzbmDuIaFF
fV2QIXCAl/gapo63inIX8bSoHCg5XQb5MM+RoiLlbkXtbOMJyHdkB+GyiRgzr9AIof8mwBP9iRC1
fY8Z373zSXd9rBRQ25Uqh4rPg+QkW6ad4SEuZ9onV3UfPbts1E6lMpKNpcXoeKsl9ryieEwgcYOf
1LJ1AeFng8QRaD+LTYPhjSub1dzG8R25APYOPe38ZGop/KxF8UhAuUC5UXXNFWg4JBP4rU1XwBvo
TAT1ZU+oVCec+oT9sHmIJYKY9axl+P1FkR9rcX6vZfpJ4pobFbpHxln+ucqi+Rl4BsJ+WfQvcR+/
ETsCJENafojwdoiehxo/vddO4GCb1r5ytWNgQqG8cgKc+m7v8jt0KsVcUBQmTj/f613UStp/MFys
CLV2JTgXg0IeB6AwiT7a16x0X+qADz7Uk3oM08rbtVMTpltuh+OBuAKQqNqy5IcsQiZlPZDLQbC2
SmPAKXPUnioHOfLqop6btCJnvIhzeMx07V0kOx7Xm6+p1vH4F0XPRdxDbgLQHs9rDjqybJtfVEBa
D5RrZdByEQmxTHFxVqEcSgkwR97s99ejRmOGM84BBjs6dQLVETbB4WZB4GU/c3/Lrkk6t+MBB/wE
47RjCtxmsnroiylyH3LY2dqEEagVQwLKgnJ0fskwSUe7wC2xhg0mtSBAq+w24ibLBHc6s6pot3Of
EeySkt9431IGXIu8RsdfznbElHMoq81CRhYA1+CdEWT1sIRjWq+KKN4RYjgjkpfyBoJRo9hvNMam
r2R/BQq6O01AzCDLJNOdJbv2KR6Lq2ZsTrW/TJsmEBjI2qr94nK13A9do66sQYZ7FfkvFGrjzkOB
OnjKuU8HeAfIULMs24HUjPIrTH1kUiXBsqBHJY4uXVd5CfC7EO7y0NuA8aesQOnNJQ+ef11CRrJL
ZNylHS7nrFdG8WUepvYOLMpyC/1UJduoTmT/i9/VT3U/lxlK9aR3QrEvQDYYR7TY+ya2vQc4O6+1
nU/xCRq+F57t0vzoxqC+njCtYbLjWDhmY4KucElnlupEsHkP+GuZ2SUF/6bGlSJO/K5i27vTMx9l
5GtZj69L7FSMDpUfeXeRqJs77n5HUjIKYzz80Mn/GyHPz9oTJCfStwPLRsqELOlntVAUjP0sIupa
T+GMH206UZnE4mmZvfZroKy/zMxlOfI7sQvuJoz/UsA3MB1KhZ/kPFiKZxJE24q8XBWcu5jSveXC
/JEZHfliouq/xLnpODfR4PcwapVrhzNTTCMurlOZ5lz5OLG3blM66rZQg3VTQCyvr5Swghc0uwGz
z4oC0FlKTfoq3ParGZl2QEMP4fFRuAYBac2UIZFEnv9OMoX8qOQwdo+YNmW7W5Abk48Bosd2PrOF
Jr0g9Ccatoj8N2r9iF4k44rxVHh2/Y4hqf2qgbnfsduUj3YQUdF3Tcvfx4hWv5uE40xMy2HT6Gun
SYNlYUZZDHLrGBnTOOx9HQk58xfVrVPVlrtXseVO29byq/dLL1y4jXXz5z+6nnb8KDgKdAaow6QG
EZDJcOYniVhGhRy6rVkd5AxReS2TlOlFb+W0a3/+QvqJ/vBCgetQBpBChjjhp7GLooPD7FAd8jjn
J679oth2ZcPvw7lHLG3i01tHFd5vIj5Iuf+7r+5DsggCtHA6GPhn6VZtzJaHgghMW1qLJ3cc/Q3c
iZn6MVeHajJ4VbfzaAKMEXba6s9f3NIyqt9/dh8jHwk76LRwPv/82Ynzwl4RqurQWjXPTq5H71x7
WSOeyrSlbXYsUgAoY2bysaKaGtWEQk7jV0ZefoicyXq6vKH/jDf/YrwpHKSbP/x2f0jRu4XY9Ls9
8K8P+Mdo0zc/QVmAiM6yV3IJ0LrNf6g9feeTb6ELlB5uy4vX87fRpmN9Yt4ptD/Ug6nCw/412vQ/
aWYD5kxOCB5OzvzfoPZaP19PmfVZrJslM0/GrnBjfn+K0aJGgDsltQ8RMOFGpEsGpbEOr0BGDGt7
luwdWLrCjgTpSRsQXvlM+t+D1pyeZekzDHPT9tWkg3iNJhYcP3yTd78e7n+Gs+HdCZOPzxsUzHgv
dJYf5q4BOyZyQwPnmA5O9SHhjN41ZlzqOC7GGE2Sz/ugNuFs1xWL4j9/bTAbP52CcIXYkDOYZprg
uxeT7o9TXwguBHX0SXMMo/CtaEJo/GOfBNdZwCpig+bbO3MCo7u3tQR/cgJy9VKVfJ6WcvnqXbT6
+KTsqygntiZz+5wAI63qV03l3nsXrf+kZf+hNgBYtV3vHLMmH4ZskxW1CToZZ2iL2xgbJk55a7DW
pt80VClICDZ9v+BT93sU4yu7cycab1e8IwhCjESZz1TLZwSj7QqqyvsHFkwl9lDtZmDCgLMhagDp
r0nBTdfYJ3TBrgxKDO+pnxZsMc7ScE3x3LokQoPhnRFr/4TSVorZoODOICas0ovTYvHGgTDBkEiy
OoYUWmhPRnmxZxjaqSHHNNy42r3hMwtACGjSva5QQWlSJOlQB9Z3846u291PAftawxFjC9VQNA9B
b6T3ZkuYwwY3pUm2g4mPrfRMRaoanfTYg4DYDfbEoAhSmPuALSJik3gxpixO3D1ZfRVvy84b+6MG
ooJqF2X3MLG9jNeWPbZkGbuWuSusLPRX9LcZjiPp1hZqgWjRGRrKJJoiSsQIQxaTG2YgPDU1oQQH
OQgBcA8w2mqU8s1LZ38bS7e8y0o17dqoEQryGkNj5+LbiczJ2qGcVLiiWVXOuTD2mBKx+sRi2JHv
Sss1DBvO1ICUGqxBi8DNSJQVhqFFW4d82XkfsdfVh0Ubi4K8xmKUqGrZEWgRgaJPsYKsG/pwXEna
oETHZJ1Cwwcs51vhi50KQtrGWIPOPBl/c0ZzuLUudqekpMtGJ6IzO5YG34xMSCNElYg5EAi3tFd4
AXFPce49xpGR2jdEF/QSbkVYuOMjvqlkYjDqlQy0QrSF0TqdQpSzPuiPr2UahwkkEZUyfsSgkGUD
Y74hiws2e4QGD+Z12wQq+UDuyYgkKAdH3LYt8KKlX+xjbtrp8ObiJwvOsxTVB1mGIP3CoJ8UZ0Vj
dF/KsE/ZOwRdg9aP3Xay7UigMLYV0tbrYbZKSkDT63C7DcaSPM42VKcDfRGDeCPUo+KqVEVEPnMc
1Z8JOIOygSoSXQNr/1Khh83MA1qNmFtBV55VzIYCTaRdfbQVodEWCDUQG5hIj3PWZg/4TvTFECQu
gP6kvE2XHmRlT4o5fJCAV1P6s80xchcVLta4bZDZtAx2nPa1S9wUNkcy8O6nCBV+UyEFIU+YMjeU
1fsIOgfDlBxIEoxHTuQtW27djZtT/4tJUIVJ0pOSsG5DPQCuRV19qDYP5KY2cpa1+lIe8MmJr0x7
saWl5jpK7TzcTIlYXnL6E/iE2WiTLsouhaiJZcOdwJo/ZN8rs77yiZLhf7IowJG0gtwYOcgkrWUc
3kp8rwmzaLSjH/3cFRw6cHBPlVrcm4YqZtgwV6mM3dh3BImC9iBM0Rf57VzGw6TDNAjoaa10Yjob
CapZLO2rJPTzWyVz4izLCJzGhujN4YjwDRkIise4OBcGGkEuicvIsQtg5lhivBjIrwSMslpsnDqb
slXeZ2NAiQH+RWXBGhu7tpb67myu+nj21SpuvPG9sozqJnZnNH3IPKpVSIUGDhDaVza21S+t1T2j
EHKPQxCkUistxvvezZnlGASUDXs/1lwVy0/AA4sKWogj03BnoZm4ju2BLs4wACvFxB49iayf3JUX
9/ILMACwugPxC7tqzLapwMy6zi05nR2muycITTEe0wUMUNcQRDM1ID7QVyvrZBs5kGAhFjgtbchS
nvsMmw47mDdOQELTymoKT6xd2SJ17dnBMXzuvHLe44ybufoNbqqQzOMEI9PQ2U3aHdZqn9h/Csf/
n1cIi88PJccfCkcizrv4v9Yf3H+T8uN3JSQqQB76r+04na5Ln+VqcxDlyI8lpC20i8ikTNHQPzqk
f2gJ9QocqwZeQbqYX1fgv8FC7E/8VYvWgq7G1EXp3ykhMdH8VCdRuwqbolTikySlwtN11A9VmpdN
IIpzyFJMxelJLPzSxLNzAxw3YlBgkLqhNqsV2/qYoDWCYDhJ8Wj76LIRY6zF6KbTDjEUbvhKVlED
oaqyRp2JUhYUCrHdfi0S6Z/BlTlHuIrWDcph59g5PZ3gLFDbU6fZSBQtlrEjPjwu3zlSPsBm/jmI
w+q9ZOj1XpsLzTupo7RTWAz8s8Wq4wPgOEOAQMfCVlxiXH2m+PVe5F6stm2m+31ShNitZqCj7kTT
BS8o6njhEQ1Psupaf3q4rFaLxJoeVCrsY5gVXOXtevKIs2fuXl1VUlU+2TkMRVqf7j9nn4QxIC4N
zOa6h67Z31MSTHpp1yNWxkPo0F8KEamDyfTlSWdvfHhimu6qyugP9hDbz4veopU2AwAmrmwBiXSx
biLR8PkhEbIIdnOeumkSpgpekBI2DNms/UqJyjdQOuBhkzZnBRc25rCabMVfo2+sTmzW5cfMvZ9U
nog3IK2RdzsS4Xdn2pF4SkPIBeuevRsL8WDiUzsZr+lTO73nqclnD3LJwrMfTZvpNklyZezFN3Zm
pGfopxaRUgmJhGEyHO0qyI4l8ZqaLau/T0Kj9BJ6Yiyz4bjmT379QRkuZKQYJSyuRa9/YQwi0x0/
adu+uXM1T+dR4xU2U4ZRaMOEOEvujULwEao55VkAwfJPv80RSMi853sZU0MzCFhshatxdgy59gwv
SvZNV0jiLrVy/hVFmmPv8mJBRDeMy/c47PkmzKEMXuZ8fOiWVuJzjUkSJVSbjGoUSPceyxEHDnNj
rGuroF13OAB1RgFHbcGBnoH8CHckGPBMS6i3S14Mm413wiKyM+3pLkb7jUWqGzgahGKsCT2nY61I
NWIffcdiEJB7HktveMwcfIbI4004EKey8sa6+4qWZoy2ZldbN/HYcBJ6wcQPXAE5QGZwWe9maQ0/
tSTPKllnAVqu7cAh6qLYK+F/14xkDsR520cjHdAgzOyGcALhVAeEloXTg402LCQzteCICa2+/TpN
Di9ZwrCOELRxnMzBVL/3+ifybbKiCsmwzLfY6GAjNpM9HV+w9ZyS7eIwBNvasep3Jq/hy+UQTgyP
7zdjMV3pkx24WP0eusP0QEnDVzKKaL6bIk6FYhHVyYkB3O0uShcbaDSnZFWzS69znwOmB/t7ykuX
P76cEkgrkz2xhnx5M4zlfWNy4SCPpXmHPKQODXwh7C89og94A+GLkZoDoHv6KZSoTVSsc+VxcrrV
jHAELxTpe5K2aEwKPo6ZOCRqTfygDVQ+zgfT5AAzbE7yNmN+QwgkKotBdHxqc+EKwvjnf9k7sya5
jTPK/pd5BwOJxDoR81J7Ve87yRcEyaawr4n918/JIiWTLZmy3uUIO2wruqu6Ckh8y73nyqOHboSl
Xx5cLo2e6HTJzG9glMekMIeRTnqfp2J5mzYDIgOjVTPnabQEGzOvvYPrtCYBFSlj12YyNnKMyZ+e
qoy/V0JMGXeLmvt4G3BTsG1rC94QSRTTfWFVY3w/q6m+OmsREohHezlzL4NpsI90kUhjCpHze85K
CWp2cuc6jgwTq+Fj59Q9nyDjyfuaC500dTj/HzLWbYcAs9I+7JgBe5Jr3iWlJ9z5MX3TgwqIDTpM
PUekXPiDpyzjijICiy+Kbkg8hiZJYKeo8giAlwza4xOsO7LgTMQIvW0hMxlGvqU8CfXwz+JoFuHM
NYUglQt8BkbUrKl2nU/mGHCHT5SCj00/i0dyuUdI4y3puuw8K64XoZj1Vlo5M6JUZxekx6SJlvAU
9IIt5qc6CrdDoK8cwiSr+WSnLb/ewoTxijAg2Sexw9WtBS/o44Jn4jVFemHXfXvomRs2u/M1b1s2
P2R2/M2ESerrH3iJuO6TIXhmZ+Xxd54VGQMSme5uINVlgnKuON9a1fkbdLz6egy0nKRu/OCZpQxf
5LcjLVUiKTa1N3IpAd9p+2Pqq8ZAn2KP7ZYWVtzaLndXnmd4fPqRj5dlw+58xxWDbz/DbJqIxmic
Nt6dT9aqYngMotxvnkVCoiBomWjOXpxRck7ktj6lxDAmexpr51OQj2Dx+qa4E3FvoSArX0t68mNb
02pAAzT1w5kIFlDqoKKvx8XhIAO0xx3sIw0HBhPTIsU31hzPB44fWYwbEfWUEIx0sRGu3WoJLopS
sXC3vHBihYkBL79bUhiKZoKKfQ0iPHrmUdqSCYWG+GSXpp6v9xNnLfck5AmOmGpljBaMS9m07mtV
Fs9VJNpTEE49nf3sj2jtXElJjvquCvSDSGlJHrqG+oJnjH8LB9EMuXcR77UNMt9GiO7a0dI+QsWi
9aDlfonXoPxDxPex6aytYVUNGAbkgW3nrU2PHI9x1X9bv3RsYlTc16R+B3imbk29qgmC7qUEsYn6
CMkZpoJbUAyrlB1PeN72zC4AGJ4TFckxRyGqglMVzpC0XTTL0uytTW3WSP9dayGgXaGCXrmNna7r
yioOQtC5rhK7JoTczljUltZARhzjPDrHkZjbOCOF2BtBGOFOIJVwdsFNHQKexrS+hNOxUIbHc9FJ
e7nxp847KbAdd14ygUGdDPSAxSiebDGA5Ye+fZMsmX/yrJCrV9gUJbFfbSM/rZH81ZO1SjOAcmTA
goGUbFZWynCmT7ldpU9s+p/sFCDHJWIz+67JiJw3OjWipFraAAyaHH5Tcxt8jsHIQaIE+L5wkdE+
e8nGR8BNunYKxlTvO+cJulXh1xONrg0ytZcqvfLbOJ2v+Lzc17Tzy93Sg4uFl21uo2R8oqmrdxmh
NXsvHD+iwdSLDe8zRPWZ/fRcbgT5uzuZ0W1andPeAaqJKX9KcBBTMX2hnX40Ug8Z56jUlZ/Eyx3h
Pg6Ah75g8EaIZRhA58BDYG+jRj02era1al0qo60qAMp1S8gRRc7t2hlReETUDae+aMXJQvp5cIJK
HbOgty8rScQBH1rJqqpBMI00lVC/xt8aASllKScW3vYiu4Xji+/XPxlLJm54CAA8s0l4jHzDPeat
nO8iYmclLLWDZah2D0uNmnWmS5+ioD8QLwXdPZkN5g6E/KR1G1wtMKv6pLA25PeY9xl+k8uKDfMT
HbJxORd1Tovre/wca1T3czfkWElD+tNTN5UNtPWuep9qLDoaw2LA+1ZY2aPVhv7BG6VxbbqNuebJ
65EIYe+Yi867tMqK48gK6pORFe8nQ1sHBFHdKNZbhYaBywb8CsPEmUHk3gyzeO34GWqjPIFWg8V7
HxIZeBxK57WOI0h4nRjXojZzfVqJ45y28lPIVKPZhJWa3lMRb6muWyrBxCw3c2Zm266x3cew4UTh
5G8hplUCpX9ieQdTTXJfxBiAlYXt0UEcOF7GvYGdt5Z9yqxQuZBym03nmPfDmOWCQIC8nanFiXJN
75NQQEoVaWHnB29RQ/TK4R/t0J00kHZAD4aMLBBjxCHW+SqS4b5zY4ODqU0YmRKp82xgDfR57IWW
ix1DxJsWeiiCg2aLkKa6ShT3RSK78RmAWX5cSKRC6Dlnu2XpFjwLJv8z9ZKdC7n0aYwmn0tcFpVt
nBJM8ANhpn2RBF+CQEaXUVNcozxSLwZD0Iui9a/cDNEQD6/woUAvCeAPcNCKHPMQgDJD6uRFuXVv
HosML8zJaMSih48yDXYykH0Dp0rogTLhxjK8CRmlUM1qJSpe6cr/EDY5h3qYpmM9c3zPhAFhAGsX
7KJoMhdnbeU2uaGRMkygaICmevnBj+Gi7CyoOy7h676MdnhHnOKiMVv+f5zCaGBNp0CvObRW0G6d
nho0bmOqrXIEGwOryubZpIWN88kUy4T0CxkvtSiEoGakLMfM/Hdrvj9tOIXt0NjrJZPl0Ua/2XDi
v8+TmnHYIazInt0UFR60l8VeevXenhcEyHYRUI1UJU5cdzWiBtj/MHL4iw3LnwH3erXKhkpAc2AF
Yr1ZAI2xK6qF+fHBmQIfTV6pImTTgQita0G4QUSxGdZ7VKpxdNHV4VLi01DhdVR24tE3e3GNP5+q
8tfv6i8+FpT+0jEp28FMeG+2/KXsQ+w3dnQomdfuSbhhAzElFTWpdvISQ2ZR+fTFQnFkDNHfLX41
Vf3n3SufhwRLwr8pwaGw/jzQKEEVEU2z8JnMOa1QKpoZS69q/CLlC4lniEAkh/jyMfNC4yh0+V3a
xDtdDHZTM7p0Z0woKzProvjQ6Q66bgjG/I0JLj1MCcD5bz6uv/gSNanV0Yti0wRh/ubzGgLwVhJH
/KEMB4yLwTz1ah27GfSB1gmcZk0wZbl1J9V8KgCv3Tcds4omppdP2J7fF2Wz/vUX+CfHBKFl1EA2
jgnbk9hV37wjw2mMpaduYHmOKXPlgpW57xhJPStGPATUG7r9RQKlXm3238d6oL8oR6BJez1OT9ZK
1boH45P99RuTb5d6+o25thO4ro+17EzU/2lYNZjE17RNfKjdiAoVOzXrMTIBx9abqIqkKh9qcqXt
41xRtm4mWansxEZiuO/tgdl7PIzBs2liF1vZ57pYdLSxZ1VJZC+U70mEVFkzCanh9aynDEzubHZm
TEsyr51g3DEYfP3WlAIEmO571OkcQnM9IRrTGmGcodOtruM+JSUBEyW7PEBjqBrpgH79cVh/8gEL
12Ox47JPZoQYvNVyxAJsF9QwYy9jhzPQqpYyhjOmW51y4t1z8LN2sfzBeCitRbtLipi3NRMJ+TAh
Hi8fIinoTpwF7REOC/4rHxb/iZ5/jrbn8ZC0tD5hJFF8umSDGiWHKmICtoZVPkTbaEBUvswFr+5Y
SNQAv8/QAHwagtfzH/uvhOFvJAycYOKXEoaHqv8vk+jvP/r7JNp/5/CrPMjVJigji0Hw71oG+U46
3PH6duf+0v/k9zk03i5uM/giUKVsC7HDf6QM1jsTjbTjObhoWPCTQfEPpAwY4d8e25D2HBOvGHAH
pPvmm2ObyCw2r2lSgXryWKsFMIDGNdHcwT6G/L4jyMpGyR+l/l2AuYd2B4j39ehO1WYgKcLftLJn
VBAm8sVV8XyLFaV8GJQbfgQwxayRI7+mVF2cQ93qMxw0knORGMhqsblX03qcMrfYdMaEvhF5X0DG
V27E15moDGwZtiMh1Td5s22ChD1NO8+jYNjrxuQNDmn5myrA9DKnne1dZij7JmYVdpuR6KOZoIOx
NRtDntpwZjHLV1BCFZaxhfJ9UsiAqtm9whAG2b6zmNv1hZSncfHlMZgoZbfYdwbUZLwp7M1h95VX
EWzz7RKNQdiXSrKpBd/HL87nb2NG1rcuOnu2qUBysdYeEqRK3pbeo/gt4Qs/ODzMbl1C9KKtWJLw
dUEOTEYI3c9LvVAEr0Pe2YtNVMVLOZrZfZCZ0204JfHN2GMwq5En3HS49OcLEgMiZ2NTRcYrUP8+
U4IiFyEBGA0GUNxZ/h255/O2cWs+yFSEIbhFCSlyZaeTR+jpUn8Uke/fhjmHOYzZ1hSbMGC8uGFG
Ue08Mu9WzuIdJ2xiN5loglsHflt8mZL+c1B8fruB5SzI56TZL3Gsq/gAtH88MPUn4K56oIX27wxm
CdcpW2sY1b4DNYxxYBGS9haiPTnSKckTwVaYinqvusnahhNzsbFJuF4qTrYaxzVFbW8DKbUcdViM
ouNvFnKHLaT5PC5F86Fl9fBSm8iE18HSOK7ey6lXYRREJKB0dFf+OAd3U03fSSpR8GCRiH43sTiJ
tsHUGsADYOOA+lWcnhB86NMQbXzy6cfXGfLEy7qWXrTrZxO+0JSWyQFnRrccMetb8z4Je+PSoucA
foj6gLkUDQEtIAbr7hg7mYMMYsQ9gTzByS5jOTGk8A0MNKJ13adSzPZV/K0cl+fa3P9WqLvnqj2C
3EMJb3wv6M/V/Xyu9Btd9Bvn+h+EDr1Adu4LqM90k+B7PgG77bl5CCvgVKfu3FXk5w7DqhW9hcO/
2lWpmxAvjIyHeWzV2spCVNXFcJHopiWmeyH/M7rMzx0N0jrd3ljfmp2oML0S+yJNkCNRYSQLfZKp
W6RQN0umbps6aebHZonG56Szko0RxNUVQ+Fmq+i4Ut16JeRssNFNLXxMGdfQs+uGkXvg9jYecS2F
+6pt6eN6nmo1Mh7aOyjokI51y2d0lqL7K3kPSDkTusKht/rN3E3TheGb6ZE8S2czB+V9teDpS1WI
HkqodeBX02lM0n7rkS+xtbuYQJhq2o+Gbbw6CydNHhJwEuLk80W6nxOLnOSa/ExmyA/sLuCCRaNW
iTjPotVAh77vVwuw4pvRN+8FRkXAAwtfm6KRx2WgZ/shcWxUTjv6BKihTnlhlrX6ms7etblY4Qf8
oHhbxiZ/KF2o3+kAyxz2DRqYXA23uCHkTifzMTGP573tLtdJ4wPUscnIjGPCcWeRMRg0+CkB3Bbm
alvVzAOWD1UIzZO51M1St1c42kK0DWjXcbS2+yYk8y3F+nfVtuF446ocmC0Le5bgzb5MhL9Nwjnc
UXWlxCc6CtYsQL6lqhhqDoNB0lwiLuacAVjvRR+1DmFDqDObEY+pD1FFGKEIpnwB6zUezCLqnsiN
6bgwRmMftdNvfeti12O0tO1aGsYBdexHmTmwpc8CXAQdBUhsuI3H3mXFf5CF7VyUbNd2QYDnYlVH
TJPrPrNPPhEE68kwvLu+joN9svBoIsgt2XeOXXBVuIsHLrUh7YT+AjeM3yTdfaCa8DloHG5Zpwi3
AIZjEHB+87kkRiBbLVOSva8ZmqBEGNpVmFj+rmD4va+WgZ3oGJovQRsZ7GhZxVZjuVyXPlsV4Kvt
oZCFfyf5B1cKr+yN0iEqFITmWgRMK8k8dK9b4FLTCj9UJk7OlEaXQVb4OFNKmo68S3pvnWH0ZWrq
JgsWSSRrDpguQk8FbGnYbCt6ONjjRk0R7aHX2Xu1l52MNkLPQ8j3qjF647mrTfXCFVc2m6Qf6wtT
tvcuFoy7CfzFtUyzcuNDPUNhx2VgwyDBAr2eRGwfLOZLq4EI02MbeulXqeziK0M1ikwm66wTunB0
eA66LMM8ntjrdG6IunES8VQRwnIPhtx/nfw+2mIq8S+b0PpoBDD+kzJ6j24TzNVcmmtlO0+l7RiM
8BRgBQnQfYBJwq3UhE9Ra+8nvFU4PL/4VuPsl8rGQh0uqCuT+f08zMGmyytr43ntp6aAJTZI8wh6
BZ2gsOqvUegNYPuNamMxPjkMFra2tbXMmOTcUNzmjF22mRqzu1K412WEPgmATb8tOoswaisCerke
43YkAADWOOzuLtzWhXrt0/iRxGBKKeqLZIEnNcqBQRRrp40TmlA5yWtklOM0uphp/HVnI0HBdiu3
cRkmn6wsezQst2Ll1JgfY8ujqE9872sr2vt+EL+B+FvhFmYWZ3gfSsb+G5Kmk/2Umd4pmHFO1Cjq
gf9DyotIdgV6ciK+KeTsrOvtgP1w40eDPKTTXBzlUJMxxPIydcVTQobFZc41j5vPFTvRqmBvpR3a
QzPd4xqsT1U3PdhLrHYCozo+GY05TJdX5tf2upN99YAif1gnauGzDgso/fmMn91xAXPgQCp2Uw+W
rzX8LyGEGYbn4QezceQNAggGQb5z14iO68r5UliFOLIVxRAVJ/VFjcEKMLj11StGCC+CTX/WxORc
5DVLfoVHqAZFomzMW0kDW2Tw3XhPxeLdC2MG4Z+P+PeoHm+s0gtv27A6tXzpVd6yaTKv41nhUvNq
LlHhR5s5nqxNK1JxLev0CU6Rex9Ocb+vR5wnK88q8fHEOiMCFrg3MKLGibWyeaRfEgPhguNYnjs2
a7rYbER5g54KXMEYXKAX+81JokNjFfkqNsybcFQ3OpgeShtgEOVBLCs+tjmA90VNj6Pqb2vR3XRG
eUW1Rtuu+fd5x/B8xghEDdhHawicMYZ+rBsbRyYOxmzPdi4RiGKBLRoSjBgcwqgGEcmUd7kFvJ/9
i+b4Rhb+Hxo/2q3/jub41vhtPmVV95MASbd9/OD3ti9w3+H2YG4CYhjgBrmif/R9QkcXojzC4h7Y
3jdt0u8wM+ddgEY9QEVNmhHgjD/6Ptt6Z/ta0eTiHDp3kv+k7zvL8X8c15m60WLuJYQrmH+xNf15
XIcvBqBB2BgXCBWHO0wrxXaxW+dY5Eu29epewcAfrHuZu4j0KhTRgkP36AuiZdjkjo8zfduFVFax
ZgnrH7LEHJwVw+dyzRoSkiWBcFtmefdRLYHz4SsMba2QttmP9tntyIoX8k7Eei2z4pVAzLQOlR1g
nNcUQzuDednYufWAcwW9a21564UosGt7HNRjKQNqbA8E0Ny3+atpkOTuy6cUarmsu2YFWu1uDmaK
TMig+2Z07HIl0764T1CVnpB0gPn0GMyzASqy/SCXZJPmBAzOAM+ORTQV2xSR9sluicHoFE77FMCa
C3TKNPFbY6hmV0PI+TDRG628qZG0FiZxfgtD8y1idMosp3EuzdY/wK+6r02gwhLE1FWR4RgNp2KT
Tmw6Ip+1ZxZD02QRFe46tpFrLphq65eCYJEoIzOOCT8EUVjzRKFcLJ2d7TzH8E4F6Pk1ThdwQrZX
7ybcZOVhKqEbrB1FZ5Ply0NDGs5mnONn2lbraSwc9zjZ3vChFBVBh4iHNyaa3vAaphcxgHkFjjJY
a7areTGUoVweylZmWb9NiGU3vqANEwREMPYzll3vqpSyvKzUsjadirWrwca+W3UOiJFGlv51ELEK
3RLAICea9qEZ9wUbuYOFSGHvFSXFWMJs/WYq0JVjqzV5iiQGaHfIE0oOqy5KnEvo9kCOBKXY1sgW
uthuCDhg097Oro05kbXBgHCCbQTKhDYBOC6oDCNGx1b5kK3pwgblBWxIiHwtT15Ydm77obJC575d
OPIzHtb499lzthSq6XiHjr3Yl03le/iSvWUYxh1Kf0It9mA6Wl0z0vK5T6Opw+cMLHU+Cv8gzYsA
gUPRk1JnIi7UoXUZoltzuhoTxpPNrjnH2+H0Ei+s8Kc7AP1LASVLR+FZ51i8TCfkJeewPKNXTEKZ
LhrPcabj9FCqUv91AOqJoIeysyqDhj4lagi7aazwvsxjckM5SYjpA0UTP4ffwvvS2RLrQmf6LcPo
Drv8HPXXQ88oV0xfy9OsswBJPTJIV2arvB51VmB7jg2UOkEwS7Qz19G5gk1MwmCuswabmNRBV+cP
Ik+s126sQwl5A+bVYipN+iSzcNLphYnOMXRVWz4HjCp4ujY66NA+hx6S4QYDTychxjoT0a894hEd
1RGVGOnUREQYIClMnaVInhixiqmjIxbFmf5qqo5ayStvG53F6CEejnGt3gTpED2G58TGc3hjo3Mc
/52E/i+aXClNPZr87w/Ex69l+VWpr19/lON+/6nfHV2CgD62LVpuqx9q3yeggUm+ryOxa2Hqkhpi
9Z8RqPuOZQMofdsyGZ8yOf3jUSjtdzwgXYBLJNlhpMV/9Q9GoKxW3oxAfQu/og7FFtI1IejzpP5p
uwFLx4hHpzwaJHMI8qMYiaQDlIJxhJtYMHjgAeVZ42Wnd9aFauaN0Hts5KLeoSnsZBU6oSq2zHFB
FendNxV7tnX1PjyKXJDhYyu5N9zpPedV02xm6chPJPuIo6X36n3gMOfSu3Yv9F77smb7LhGE4SeJ
NqTwNlAT2NKzge6R/pkm807JEn8JJrVzGNOA/PRZ8qdz9d5G8IQ6VxXHnoMRVZS76xXGJ7MbzPWQ
JtEN+db+oZyT/NGKCXfVfR7iAmxz1ftY9M3ewu1xAs+spxeW634Oz+KE6SxUKEhsA4Awd08ZWhBy
ixfzvh9ba1Pm3t3Qi+DKTGWz8Qu4v3msWJXT1sEx7PHSJzQfYWq2e8SA5WFMyL3Xeoqqrrxji7J5
5xo8CRfaoJvSC05RSW5hNWW3oLKpxpF8rsQ8+ltcYdWq1xqOFv/cdmxsc20utn0ZpJM69moxDqGx
MDvMYuOUq5JgEKtZiAihRQNMUV2hF0Q80vgGQpJx7B9FQm8Bxcm7jMLC2dvIT3dWIx1+q1ru6sFS
V15i0GP11qOrNSsz4+etGnGLhV6m7paMBoVYUjIK+2raGDXKF1trYHrqeQSjH80iUXuMaumhh1Wz
p/gLnwc/qXYcgO4rRI5svmKYmF5FTsHI+yy/mSaUOL7OO0mYsR9oV9td4zJEm1kawr4iOYrqgV2Z
Vvb4bTn+FjHl3C3EJPvMrlhbct/Yd/Y8qvxyTuunuBfpkz9V8ycD5xaxlItjXgEIHS58gx6xKkwU
KEmAhKYG8r0CLwq7XmuSQq1OklqnlCNYQviLdMmQdgOwo8rupqoxTpj6hxsLZ/mF3SS09zVL3Xad
MIL1Dr3RJ/OuVXrbjQ4H0dSi9VPMNXbpWVK1aAxGrHVW1lly1Wj1FQoyhk5LgCSL7YNZrnMLHKIc
KUg3KEq9DW15spqspbjFOHNgV0vwWV82V61rfarOWIDmjAiogQW4Setp7hnRa74wjuobVSDvmIAA
ZCCDMfhCcFgDgCCERbAwgL9VveUXX4IzrMAGW1D6Xf/k1BNpY3gHGRTkmfdIRma6DdoehUpeBqex
Akq0CkKFtqWO3RqNp1Gko44Xig61TTHzZMHHyaaNY2ZlF4PM9CrvRKCAr4xN4aSWSdXh8rkXAwjY
0E3ZJWyJIDBBQDZkZpmo2a4b9F7eC3WG1SC0d2ZxV1JKhq9p2BABnizBihOOJ6Jt2FuTrp0r1wGv
ERQ9iQooackMHRBPrMwuSD9De5mNg18OmLCcClzQiryGPtsMfcvqUbfG9tVIjsNzMdc4yfHVcqUQ
IRAdRQyQZFVqgQc2QfuV6XuX7ZmiDyx7Zixtm8FIqB469g7BtnQyXnLJoxbJqN6PSiIW8QaonLWt
OSIu5uzjFbssRAFsBQqFAszwVK6GJCirG8+frcrVcL9YdhfoAh0TKiUa48ibPETbpDjdTJpj5GhB
tUnAJBoxh8947SJ1fcxHoHrU7Yo8oKpFL7UUwbhPWcNflYHdHLMk4L6fnJDMTEJa11YvvT0uiXgP
iN7fV3Gb3ZZWfrlEAYV8K5yKwG8dyACjA/tRZ8M2IlGFm2pIUEX1ZS+g7brWyUcW5xglREDGxZxf
kZtsWwRkxs5EK/UABCndupZaBCgo1BGuUZbX2Juqex+oz3Xnsn7CDGUxkZLBxYz0Y5UTvL3JJjva
dy1zs9Wy9Lm5KtQyf2nm5jPPqPaabSNQWTQW6wTbmb+yzMZ8gGUX7iYz9Z8cO1J3tm2EPBzKHDS6
p26qzjcoEIkUHUoz/LLQst7Oodgoz42OHJ3hAemZ+T7zoNlAuPc/DLDpqlUXWvUhRUN94S3ecoUf
x1+h/Ms29TinjLck001oXdcw3XYMO+zV1JlLyjgpBuGaDtLepgy1bt0gTbcwsfcKdPUTTILuOMM/
RdNQLntnKCDmpIJN0KKMAf5tFd8g1nfSTTtZ/gWK2xqltsSr16JTHnl9Vuy2s7IEq7kITPJtPUfj
elh0SnkaRHuXP2BXIy5HFjfaMUfjYr+XCF15FjpB/Wnwre6KXkd8ZaFQ7ZxukduM1I6Dqxr5Yky8
HqTqaFOj2d6lCZO3tuzy68wcm+ee+/CKOXd7i045uPRJzwYnW6aXjCaR5ACOuYaohFjRyt1Dvgwf
gSQml7Mdxy8h+4rrEIIZv0S5VAJQl1e9T9hEVUjzWk1x0a0T7vxbJ/WmPfCD9pPvlQSauMTTMtO9
axWaypVd+O6xYA55B8B4uRD0rp9HbEUriFfmNiPf4gil9iVssWCTG0qWBUNc7bKTW1bBrU/dbbwH
zGlubYi7V06SmJjmFF0NT3/iNYjx2NhMidPVJLonw+pRXPcqYn1mI8wODJaJaoCztG5gqa+Zqc/J
qowsklcK3/JcBD6uiPht0OwWqYmdMMc3pNs4n6yJ4daEMwFXrplyErTYDgvuKpZJ3oNEORnxyIuK
JIoflTvXyd2/9f3/VN/bTN1/Vd8/dZ/in0r7bz/wvbQHIfsOBYGvc68YKWlBwu/lvRB60GVagcPI
K2AqzpDp90EXMgbQb4JG/D91vfcOLK0p9TQKyYOG/P+Duv5MYfgBBgJwNqAJkcSBS5twb6kFaz84
7CpGq3E1Y2YO8Ngs2dpHFznvsF7zQCtsecymSZsjIjTryrHZGc8zs3YqmNu5KdtD24BjZLQ73bLi
w9eRoP6K59m5LbjzKaGqfMJom60kAwFwhkXhwi5kmDGj26WkH/zAfopJCiHJsi+wkZKmhIV4Zeah
cRMU9lCcmDowiKfwEZXP5MpDH3QY0YtMwzHyepGEx9CbjPQUeH4zPNQDH/KDUVJnbGsbF942SseW
O9xzbHnjYzFam7wsh15tutwmFvc84irGYG1h4zwb8+QaS168bzxr0YxUN3wsC/jWS1fJA39UtQGU
aXwmVTd59FO7RVxaxCk1nnPdTW1zXJhx7+Iq7D8FwgRpqvCZrJKMAD6Xsn8dVAOrxnUwLUzSTylL
FMfDrJWNWIHHEYH5heUtRSnWKez06zjKBuM4jZW2mDD/mB8gx/SLucGylrIpRQNheXvCTJnPD6FZ
dc1BmFEo9DmUDURc3ru5mbRX9UTANN8ChESrGL6hdP7VPv3dCJxwOW7V/97xv8xVQfP506Hw7Wf+
OBS48x3kuS7ICX2jIzv63vOT6cY/onX/z4j79zPB4UwwLQSkyJGoU7Uxl81rF/+//2Ob7wgp9fSA
C4mSPhv+ydGg5bk/nQycV8LGxyss2+aU4Aj68WQI+1GwUmnG6754jVTOGunzD5/GXwiE9fD8Vy/w
5uhpJ5kXeLzGa598jdhnTBt8SobrJFjH3/V5X6b/G32t/uKlzvCun14Lmg2EHJRiVD1gzN4IuGah
RI6zV4DqymdTc+EA2yLAIJjPok/+qNIp8r9w3/qduTdrS2GVr3JnTsoTRzH+vFdOSj3zhJUUk+S4
D9vI3M9+2X9NyFxMisu+tRXUStOtl2NOzFzYcj6Y8wWgqSp8nJtul1qJc1KQM3DcVZhs2F41JZV0
aUUrX7ZOt7IG1wBQMg4yAOCYF02cEQbAqrVdu/BVvGrDmyCJN3FnS2lhyqkF4fQ0Tzm5uWHDSnzh
eBl3FKK5LC48Rs0bZ0IL4QtUNh8J5SJgwqA4WDFVb/EP6UPRNrx6uUi7IDYeRqw5drmVQxQGDEw7
JhhTSJBSS3f+bx3xP9URKM+5zf/7qfH8tS2qsvvp1Pj2M99PDU+8YzoneVYzxtAAJ8aB308NT76z
kUkio4TRpaeBvNKPxwbHO+XjH/PF348N651nBeT1wLxnmOhQgPyDiuLNsUEZQ9EeeLxDhpi2bep/
/kNB4QtCDDFaOAffVxi44tgnhryRqx8+k7+4ofW08Yf7GWCBkPyN1EuSLFNpvplGhj2IFUnff+jT
EhoKkF5/5U9h9VEHetwWLsLvHM4Q/oal+zsRv/6+/vTikJt8M+Bj8/iwf/4TY8zvk8z84BDZAfxr
r1Ujey6EnAVTi/tUQJKJqGgCkGmJ3NB3Jl8ng23C1gUauMkRna3mnh05CPsc86DRnPqMhk35KYZe
iMnOuptbZBVRRCSR8sL7Ajj85tcf4F/+ER4lHwsTSsk/UeDMlthnsoGCA5YhazvZwH4KA3J5gl/v
qZGgr0KRYQ03CrJohHm2s/Y+48YI61mXBFqiacEMUD7d0ICXAujTshuYsR6nYMgw1aFYKkDgYmMH
lL4yCnQ4v/4b9BPo7UXgewDOKKsRB1tvDnUM9AgMvTEgVLoeN61JLzgN7YzaJ/3t16+kH0V/eiVo
F4RIOFC73w6/HTRx1H680oCz8IDHmy/P9ZtT28nmznTQa/769d7cROfLGxYiY30ucSt4Gy1rCQWK
38h5vShp7zhRmGL0UIp+/Sp/8fkxzrclbQRrBXqAn6/joOW4YKDlH1oL94/Pp1bLIDlkyn/89Qud
zUZvPj/Hoi4hNINz4U+HQoofIhi5Bg8WISzHxVMkFAZcM/PMFzcXEiySiF1y+6ouu58HiBx1Tsdu
I8m9Z2a5XBSO09y1RJhi+BjQc9SCVTpaKMKpIs2UA6yK0JRr8wkvO1Am1MQ2o690RBlpR7zIVNvW
Fl5dclCWq15Gd0kOv/4jyQB5e5XguxeCj9MC6objXBc8Pxx9mmnUQ2mdDmOK6qnAAHJk+6FIsydj
r8JSt3KJ3SMjh/w9ncTHxZseQOz2O0Rd5PTVbXtdn8P7OmL8Grc0XwSBANcOYpqPHsEGLywa0W6N
1oOAnU/vjzNw3RLH8WiZWbCLYUJtOp0eGEcl+wadKJhFO8HW7yPHWXZwO1IHo95yDoNOIuTpEtPT
hIQHMXU7GGUwryudXUjfJPZKVv5jq5MNUwPvRCkaNs9olr7EPHhY8GREZOhUxBp3YrMadFZioVMT
h9B1tqwEbGqWul+DPCBesRNRdcjaKnvuCF/MdQpjqfMYmSXNrzOhBuiKSWuMsk7undBG5566sbVe
kB9tDJ3w6MTSfERwUbx4UZz9Vou4mlaZGbBrClp0Y6ux0u0mPvH3HoyBjaezJJ0gyI/pnE4QEAL3
xtWZk52fECAli2S86dFNfC5T7eonptLQeZUxwZVGRoKlwc53Y0cJ22uvPdG38q5d0bAoCY7TYJTX
1f/n7tya00a2KPxXXHmH0v3ykKk6No6N4ziJZybJzAulAEECWQKJm/j152u1cJDAnjidmqM6Sl4S
7EZqde/el7XXGszhPYC3HnFMoZPZcRMcx+mtmE+wVVPKzUJVMxf6mvqD+ZcN9wYkKKHWR9j44dYS
epydUppTh3PtDs0MkjmFqN5qnC9ovKHnCdeTB7e9ZQbQVOcf0MDMk/6SAPZi4eb0iFlvEqDNl2DT
6ENemGaAbEX6BtZ++BrmWzzq1EiyP5MiR/Jgtt3wamCuyoUG6QYx0jA0PxoDtICxbes+SMHivOhA
tHOehcaITNJDL3P0+ccii99FAxS76aok7T2JV73VACVUUm0rpGq0m7kBN4c2sSxahLeT35Pp5B0A
5b9DoakaLpca9PborE4z53OxnAUGwIYeQOrpRUeosi7hF3hjom1x60K0jjoa6q3peoeOK4Qw56sp
rANU5eBwoUUSE4Xyq/6QTOEYSwWCeeJfzfJtclEIrdiOUI2dC/3YEMnNC3o06F+mQ1O0/Kw3bo9j
aEYPlecgQLuJaEWcoEqb5XnnrQ1i93YpNGszVLaC6SbXaEfOXXAEpbytZkzn73el6C2BBMCYQrf6
YbKNr3WhjuumbBenQ9YQuMTC2IEHQWEtPKeGBsHyMhxckFROhtnamsAprq9GjpsXX8x1trlBimPd
n619hEQnc+s2gzUfmhgwyCAl1/2Vzv7qFDPYcuKimMDxPXVzHVYb390tevrCoRNdm4AG7uy2f1pr
LXlDlTrsa7PJ/NKK4XefFhA++iZ0JDrExLfRlga5RCOCsFP+OU1WM9DiznZx4881iODTVXHVcSht
LXJthmruuvi2Bnmc3mnQ8fYGc5wCAgwNskaD/LWBlFaEps6VvoPh0NBWyBWsN8YlT5zduA64HVQj
wGaEREGgafPPO39jvTfYqHdFhIhYbzag7/hcm6frMeyWG3oqtN11AY/hMHQBr8Pb5n4qefESasZ/
dDT8izidh+/R9sM7WePypSkt2s4EfElvAC/O4nxF6Hy5RXD6PgZW/mU6NWe9mbbb9Oim2X7o2HMg
4TMdvRXE4t7MaUf/lKLm019EtEPsOqF2HU9hFphmPCSCuygnxilkgcjLXReFOb8zw93gxs0zTq6N
SSeKY9qz3jQV2fVszZPPaELxNegm7JUJfcByZyANCYP/zp0P8nPQ6vyO4ceQ+DkO4NHM5E5gZYJY
fL3kkSg7UuABVoOAxGxqXwLhst/rGAbUoMBqz5eonGhwL1347mpwg69iX8wHsPXjR2Y3awSrUP4L
i2/4wOtPEb3Il2ZqLG6mRUwaH9/GuNK1h8XVIOnYbxET79wXfAF9rjEn746ODW67CO2/6W0WEhpO
uLzXXPo8YW9b3WcaPQWZG+pfNM9+m6NLdOWuF+lVPjV2m3P8RfOtvdWuADgho5utTETqFtabebjY
0qiNFsc6nkJDZw5CqFGoJw86xsVmuYzO7dnGvqTQAyw18YEjh5P1VTZfF+EV0+/OhpnlLcJb0mgL
FBELYmQ6/ldAfR4yuPtNMNi3PhXpOZa1QMoagLkV3m03xvZh93+W5qrydYIL7rIMRD+uxllxP4Yq
ZJnv4znx6YcUQdU/0p/7oecHOhv/SAgMiARPtBYBl/dU3vBzQ8TBMlquRuPXrwC3CK8YKIxFxksk
vV6dxZCoVR+jsQqUpuzFJU4TFzEyX3gwR0/NwvMPKKfz+Z957gnk/PRHr1+BUCXIUJsEhHvB9tCX
CKayesjaJGg2TZX49g5YnnY9PdCdI2W/F68BF/5rA+AwrDXlRQ7g8PFdr+uIcgrs0/Jzuej+/TUw
TFfJUmzFSZQmh3kd8qo/tgQaIxzsA79rE5W6pFrkEuBNH86BT9VJFwvAr/aJ/MJ/fw6CEanwXoTI
bjRc1ubAIFT6sVlojPF9FuA0p86hm6Ri5CyQsGnMAnktclwsh/L6X62ExhN8twaExnKPyoz2o5l+
iUkki4fJg4+zYQs9B05OjZY6Sozyaps1oK9T2meFp4fxXrxegJLyGRvGwKcxgJYAGjbbugRoAuOe
lQ4EsQ+QArAhl5frnFk93AcuS6TEj1IzbtmBQCpXpFOUHt/kQDBceGaEosXhc3sQBXiuizgLWRlx
tc4K2qxa9ac36KAhG4okhLgaL1/X/S4UVyL9X52HbVsDHmxBqpPAeaeREgbKJN80s3q4Ely7y+pA
cEHHWoirdRsB1j1HdRYss0tZmOcU8O/yqs8CWlpdUerRq/lukTuA3pOyGcAtBkTjUSCqP7YLckZ3
BMilevmtMwMgqDV8FzUrKKp57AHKFCdfvocZoDBI0FBFDTIMadEa0MFWq86CAZ+MqEQC+qwvAk90
CLpgnQREQlyti41AfKpbAAMLgF6b8Pr2T9mwgywBDVNTxQXtWwTcntyfCk6h0cWtMDwo6OQsNI5E
FOBBtlClppS7n6V2xcm09wn+MyWDYFldDB7hz/7cb3hHAn/o2L7pwpfUNpeAnltL+fmNLm4Pb9mt
dnxjFYCncIA6maZH4NSy1w8mQ/U4tOyuYOuFBKo6EBrhoeN30XmAiRA8eHm17lQEryLwHWqbQOsC
Y4MS06Z3TVyNTcCpyNeQrn88Ntu3FjiyFGfBBCBIJkRzaOSTV/1w9HWiaIrgBtCW8mrjWvBUfQPT
7xIk+S6dFo9m//BwJGFCYhmgNhIm5dW6WQAxqpw+JVlAQylwrcoZbu4IzKINsAYKhsputM5Rwnep
TPbPuwgQRmD46LoFlFJePOXhWvBNEqxsGFDj8vP2OUqObqgGjKaHUwzJBrA9+ZSNI9JHGdIjkUyq
WdqF1p2UxDPKa4FZQB3E5Rnra8B1uqhiUm/aJ9FbtxNMWFWk7/bzO8EEVkpkDBvLaWeZUoJJOMES
qdLI8khuUdxIC4ivWlPDWfbwFGkWqU7Ipp9gk0IF3422qdwJrbMHBvk91RPScvAZ4e0GoXTaHlhd
4MLU9Csoc6sWAUG/qpuEuXNcKgVQKpQXA9YOBXIIAJzp5K0WQfviJt31VBPKFukyKgk6dKZyFhpH
o2hpwzkAOiwSbe0KnOjdEP0qSiEDbiLEwxaB0+mQAVIo4mabsBEvSVzyFG7TXjDpKVKcBXqKdCD2
os1AroLGXnBJHpBrpH1J2sP21VZYCwIeorQWyKg7HtkyuqDkLDT2gnCWqT4bTNTjLLVtR+jKSVVQ
NxbsmVSQqjp7YxYgounq9J75kL20zyIca2a+GHECngYNEffRIjRSKS5JBLrMPEFiXl7tcw5QA1FO
KGldi0I6DsJpzAkZdpe2RNg19iahdWuBthfpwyu4y6wF2GEIHeWrbpZbfYrRsg2zQifJ47hNpwNV
INVZ4HTw0LvYu4lHRWdKbrSWQN/Oiiiv1gUNpxQMXmwXqLdqRIcEIHIxNOyiJ2aJIgOoxJYGDRUr
p9oZyemAujCqQ9WKb1hH5qaL9SGuqHJXLdoLUCBUmBgli0C/ls/hVwVNDU+JtCItkaBTDk7PdvkI
1AmOOC5evBfwmim24AtVhrExCyUy1yXFDC1a284F4BJHHf0vfX4Siuxx5vEJIBo4RLAXOmGFVpnE
1s3CiQ7lF88CxAbk1/nTMIVA0Bwmx3fwEsurdaEzjoulmk8ldLbKRkDvCVNYAnAE5K3KMLTOXTaB
B8izWsEgAsAuZXnInZZX40DgWKSLG2Ux+CzKS3ojbToWkPKSuY2fnwUyisCviZ/h6pBXPZlE5RHM
IlgV/+WAlB+YqsfWj4swikeXoj8jGuenekOe+oF9t8Px51Wng2hnEFD22g8K8hT53RLlLP79Ww3/
XHZjHHy4784ov6f69eoBj7+69l37p9r/53U0zgKaxIryg6K6zbvggc6R/8TB1+AhOISgs/pYed/v
5PWr2n2W9lm+/38YOJ81xhXFe+Vxs2iXJvWBywYa9YFnQZIH+f4WxWuUSGzVkS+COPqWZklUu2uJ
cVUeO43TLBilh3cte2nUR4agd7iMhqtlbfASl606eG8cB5sgGx+OLPGuyiNXTRVn6bczKGlWD1/r
0y4RlarfQmNlFo1q77OC6amOfDVOs0n9lsGnCuyX6sjXzHgU7ccpl7cJ9HH/HyfpnR4joOe2en8U
hLUFWMG0VG+4H8dRkkb1HSnBL8pDJ6MoaFgRyxNQCuWR0019WciqvOqwb49tkyx0Kw/MAKvhrNg/
ebkuZPeB6tC3KU3hR9Psl7gd1bHfIchZsx6Cr+cXHC/vAkRPg2R0OB1VMV39lvM8GIarfLxc1tZ0
hepTHj8ahtEkqLfUyRqw+tCCrL0hXVJVVtXHzvOIv/N5zTZV2O9fMXq6yppDi5qo8tDQUjVsiCHr
jKoj342/ZkHDewKEJhoD1YdeB/Vzq6oNqg+8ObsOHuY5kh+1jVnVm37F+DfjLB/XLBXgcFHS+xWD
vxtvo2HtGGNwUSP6FYP/lWaz/UhlfCBB7cpDo6QXnl0EWcpJWTt2DFKP+v4bf/5ovyu/4Fi2iOGF
frnq/b8Po/qMy3qM8rCzGI+kHtUg/C6KHMpDZ+NJs2u57FBSHfgDehg5zBNBI0wwZFlCdfj7MB2N
z/r50dkmoZOqw//+j7rGTzMh/JCPKb/geCHu9bMUh39WjUR57G09qqzgaapz/hTDsuLtPkO4qDpy
RGTTWN4V84HqXHwOOHfQXKxvzSp3qTz4OF+efTp18zIrqDx+lA9TCGtqnpspc23KYz9Nuvvs2zyV
aXokDDnOP+2JQE79Wj25Jn5iGI+D7Lf/AgAA//8=</cx:binary>
              </cx:geoCache>
            </cx:geography>
          </cx:layoutPr>
          <cx:valueColors>
            <cx:minColor>
              <a:srgbClr val="CCDCE8"/>
            </cx:minColor>
            <cx:maxColor>
              <a:srgbClr val="365B76"/>
            </cx:maxColor>
          </cx:valueColors>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54428</xdr:colOff>
      <xdr:row>1</xdr:row>
      <xdr:rowOff>127000</xdr:rowOff>
    </xdr:from>
    <xdr:to>
      <xdr:col>28</xdr:col>
      <xdr:colOff>533414</xdr:colOff>
      <xdr:row>39</xdr:row>
      <xdr:rowOff>45358</xdr:rowOff>
    </xdr:to>
    <xdr:sp macro="" textlink="">
      <xdr:nvSpPr>
        <xdr:cNvPr id="2" name="Rectangle: Rounded Corners 1">
          <a:extLst>
            <a:ext uri="{FF2B5EF4-FFF2-40B4-BE49-F238E27FC236}">
              <a16:creationId xmlns:a16="http://schemas.microsoft.com/office/drawing/2014/main" id="{4447287D-8A0A-7518-AE6F-BEEC98372CD3}"/>
            </a:ext>
          </a:extLst>
        </xdr:cNvPr>
        <xdr:cNvSpPr/>
      </xdr:nvSpPr>
      <xdr:spPr>
        <a:xfrm>
          <a:off x="3093357" y="308429"/>
          <a:ext cx="14458057" cy="6812643"/>
        </a:xfrm>
        <a:prstGeom prst="roundRect">
          <a:avLst>
            <a:gd name="adj" fmla="val 6299"/>
          </a:avLst>
        </a:prstGeom>
        <a:solidFill>
          <a:srgbClr val="CCDCE8"/>
        </a:solidFill>
        <a:ln>
          <a:noFill/>
        </a:ln>
        <a:effectLst>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290285</xdr:colOff>
      <xdr:row>2</xdr:row>
      <xdr:rowOff>163286</xdr:rowOff>
    </xdr:from>
    <xdr:to>
      <xdr:col>28</xdr:col>
      <xdr:colOff>326572</xdr:colOff>
      <xdr:row>37</xdr:row>
      <xdr:rowOff>113600</xdr:rowOff>
    </xdr:to>
    <xdr:sp macro="" textlink="">
      <xdr:nvSpPr>
        <xdr:cNvPr id="3" name="Rectangle: Rounded Corners 2">
          <a:extLst>
            <a:ext uri="{FF2B5EF4-FFF2-40B4-BE49-F238E27FC236}">
              <a16:creationId xmlns:a16="http://schemas.microsoft.com/office/drawing/2014/main" id="{9366F242-108D-4528-8846-2FE640416A8C}"/>
            </a:ext>
          </a:extLst>
        </xdr:cNvPr>
        <xdr:cNvSpPr/>
      </xdr:nvSpPr>
      <xdr:spPr>
        <a:xfrm>
          <a:off x="3329214" y="526143"/>
          <a:ext cx="14015358" cy="6300314"/>
        </a:xfrm>
        <a:prstGeom prst="roundRect">
          <a:avLst>
            <a:gd name="adj" fmla="val 5004"/>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417286</xdr:colOff>
      <xdr:row>8</xdr:row>
      <xdr:rowOff>45358</xdr:rowOff>
    </xdr:from>
    <xdr:to>
      <xdr:col>11</xdr:col>
      <xdr:colOff>154214</xdr:colOff>
      <xdr:row>15</xdr:row>
      <xdr:rowOff>18144</xdr:rowOff>
    </xdr:to>
    <xdr:sp macro="" textlink="">
      <xdr:nvSpPr>
        <xdr:cNvPr id="4" name="Rectangle: Rounded Corners 3">
          <a:extLst>
            <a:ext uri="{FF2B5EF4-FFF2-40B4-BE49-F238E27FC236}">
              <a16:creationId xmlns:a16="http://schemas.microsoft.com/office/drawing/2014/main" id="{B2C50206-A11E-D449-D4BA-709C85BDF766}"/>
            </a:ext>
          </a:extLst>
        </xdr:cNvPr>
        <xdr:cNvSpPr/>
      </xdr:nvSpPr>
      <xdr:spPr>
        <a:xfrm>
          <a:off x="3456215" y="1496787"/>
          <a:ext cx="3383642" cy="1242786"/>
        </a:xfrm>
        <a:prstGeom prst="roundRect">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432129</xdr:colOff>
      <xdr:row>15</xdr:row>
      <xdr:rowOff>107207</xdr:rowOff>
    </xdr:from>
    <xdr:to>
      <xdr:col>11</xdr:col>
      <xdr:colOff>123701</xdr:colOff>
      <xdr:row>36</xdr:row>
      <xdr:rowOff>143492</xdr:rowOff>
    </xdr:to>
    <xdr:sp macro="" textlink="">
      <xdr:nvSpPr>
        <xdr:cNvPr id="5" name="Rectangle: Rounded Corners 4">
          <a:extLst>
            <a:ext uri="{FF2B5EF4-FFF2-40B4-BE49-F238E27FC236}">
              <a16:creationId xmlns:a16="http://schemas.microsoft.com/office/drawing/2014/main" id="{68B81365-844B-444D-B3E3-CD85CE92E082}"/>
            </a:ext>
          </a:extLst>
        </xdr:cNvPr>
        <xdr:cNvSpPr/>
      </xdr:nvSpPr>
      <xdr:spPr>
        <a:xfrm>
          <a:off x="3481800" y="2864444"/>
          <a:ext cx="3351177" cy="3896416"/>
        </a:xfrm>
        <a:prstGeom prst="roundRect">
          <a:avLst>
            <a:gd name="adj" fmla="val 9104"/>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317499</xdr:colOff>
      <xdr:row>8</xdr:row>
      <xdr:rowOff>63500</xdr:rowOff>
    </xdr:from>
    <xdr:to>
      <xdr:col>20</xdr:col>
      <xdr:colOff>517072</xdr:colOff>
      <xdr:row>22</xdr:row>
      <xdr:rowOff>63500</xdr:rowOff>
    </xdr:to>
    <xdr:sp macro="" textlink="">
      <xdr:nvSpPr>
        <xdr:cNvPr id="6" name="Rectangle: Rounded Corners 5">
          <a:extLst>
            <a:ext uri="{FF2B5EF4-FFF2-40B4-BE49-F238E27FC236}">
              <a16:creationId xmlns:a16="http://schemas.microsoft.com/office/drawing/2014/main" id="{A45063F8-E3A1-4C5E-A024-B8E22ACC1101}"/>
            </a:ext>
          </a:extLst>
        </xdr:cNvPr>
        <xdr:cNvSpPr/>
      </xdr:nvSpPr>
      <xdr:spPr>
        <a:xfrm>
          <a:off x="7003142" y="1514929"/>
          <a:ext cx="5669644" cy="2540000"/>
        </a:xfrm>
        <a:prstGeom prst="roundRect">
          <a:avLst>
            <a:gd name="adj" fmla="val 5182"/>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308427</xdr:colOff>
      <xdr:row>23</xdr:row>
      <xdr:rowOff>27215</xdr:rowOff>
    </xdr:from>
    <xdr:to>
      <xdr:col>20</xdr:col>
      <xdr:colOff>544286</xdr:colOff>
      <xdr:row>36</xdr:row>
      <xdr:rowOff>154214</xdr:rowOff>
    </xdr:to>
    <xdr:sp macro="" textlink="">
      <xdr:nvSpPr>
        <xdr:cNvPr id="7" name="Rectangle: Rounded Corners 6">
          <a:extLst>
            <a:ext uri="{FF2B5EF4-FFF2-40B4-BE49-F238E27FC236}">
              <a16:creationId xmlns:a16="http://schemas.microsoft.com/office/drawing/2014/main" id="{7B87A92F-C869-4030-8B8F-4B9BD05AE757}"/>
            </a:ext>
          </a:extLst>
        </xdr:cNvPr>
        <xdr:cNvSpPr/>
      </xdr:nvSpPr>
      <xdr:spPr>
        <a:xfrm>
          <a:off x="6994070" y="4200072"/>
          <a:ext cx="5705930" cy="2485571"/>
        </a:xfrm>
        <a:prstGeom prst="roundRect">
          <a:avLst>
            <a:gd name="adj" fmla="val 5182"/>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63499</xdr:colOff>
      <xdr:row>8</xdr:row>
      <xdr:rowOff>72572</xdr:rowOff>
    </xdr:from>
    <xdr:to>
      <xdr:col>28</xdr:col>
      <xdr:colOff>154214</xdr:colOff>
      <xdr:row>36</xdr:row>
      <xdr:rowOff>172357</xdr:rowOff>
    </xdr:to>
    <xdr:sp macro="" textlink="">
      <xdr:nvSpPr>
        <xdr:cNvPr id="8" name="Rectangle: Rounded Corners 7">
          <a:extLst>
            <a:ext uri="{FF2B5EF4-FFF2-40B4-BE49-F238E27FC236}">
              <a16:creationId xmlns:a16="http://schemas.microsoft.com/office/drawing/2014/main" id="{F199CC77-FBAB-4176-AC9B-85BD0CE3B0E9}"/>
            </a:ext>
          </a:extLst>
        </xdr:cNvPr>
        <xdr:cNvSpPr/>
      </xdr:nvSpPr>
      <xdr:spPr>
        <a:xfrm>
          <a:off x="12826999" y="1524001"/>
          <a:ext cx="4345215" cy="5179785"/>
        </a:xfrm>
        <a:prstGeom prst="roundRect">
          <a:avLst>
            <a:gd name="adj" fmla="val 5182"/>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471712</xdr:colOff>
      <xdr:row>8</xdr:row>
      <xdr:rowOff>149935</xdr:rowOff>
    </xdr:from>
    <xdr:to>
      <xdr:col>7</xdr:col>
      <xdr:colOff>298557</xdr:colOff>
      <xdr:row>14</xdr:row>
      <xdr:rowOff>76348</xdr:rowOff>
    </xdr:to>
    <xdr:sp macro="" textlink="">
      <xdr:nvSpPr>
        <xdr:cNvPr id="9" name="Rectangle: Rounded Corners 8">
          <a:extLst>
            <a:ext uri="{FF2B5EF4-FFF2-40B4-BE49-F238E27FC236}">
              <a16:creationId xmlns:a16="http://schemas.microsoft.com/office/drawing/2014/main" id="{7F098462-DD66-4430-BC67-B5AAEBEED842}"/>
            </a:ext>
          </a:extLst>
        </xdr:cNvPr>
        <xdr:cNvSpPr/>
      </xdr:nvSpPr>
      <xdr:spPr>
        <a:xfrm>
          <a:off x="3510641" y="1601364"/>
          <a:ext cx="1042416" cy="1014984"/>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367392</xdr:colOff>
      <xdr:row>8</xdr:row>
      <xdr:rowOff>149935</xdr:rowOff>
    </xdr:from>
    <xdr:to>
      <xdr:col>9</xdr:col>
      <xdr:colOff>194237</xdr:colOff>
      <xdr:row>14</xdr:row>
      <xdr:rowOff>76348</xdr:rowOff>
    </xdr:to>
    <xdr:sp macro="" textlink="">
      <xdr:nvSpPr>
        <xdr:cNvPr id="10" name="Rectangle: Rounded Corners 9">
          <a:extLst>
            <a:ext uri="{FF2B5EF4-FFF2-40B4-BE49-F238E27FC236}">
              <a16:creationId xmlns:a16="http://schemas.microsoft.com/office/drawing/2014/main" id="{113685FF-8831-4370-A90F-CD158B1AEB02}"/>
            </a:ext>
          </a:extLst>
        </xdr:cNvPr>
        <xdr:cNvSpPr/>
      </xdr:nvSpPr>
      <xdr:spPr>
        <a:xfrm>
          <a:off x="4621892" y="1601364"/>
          <a:ext cx="1042416" cy="1014984"/>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281215</xdr:colOff>
      <xdr:row>8</xdr:row>
      <xdr:rowOff>149427</xdr:rowOff>
    </xdr:from>
    <xdr:to>
      <xdr:col>11</xdr:col>
      <xdr:colOff>106401</xdr:colOff>
      <xdr:row>14</xdr:row>
      <xdr:rowOff>76856</xdr:rowOff>
    </xdr:to>
    <xdr:sp macro="" textlink="">
      <xdr:nvSpPr>
        <xdr:cNvPr id="11" name="Rectangle: Rounded Corners 10">
          <a:extLst>
            <a:ext uri="{FF2B5EF4-FFF2-40B4-BE49-F238E27FC236}">
              <a16:creationId xmlns:a16="http://schemas.microsoft.com/office/drawing/2014/main" id="{FCD1200E-28A3-4FEA-AD92-8E40F84B87C6}"/>
            </a:ext>
          </a:extLst>
        </xdr:cNvPr>
        <xdr:cNvSpPr/>
      </xdr:nvSpPr>
      <xdr:spPr>
        <a:xfrm>
          <a:off x="5751286" y="1600856"/>
          <a:ext cx="1040758" cy="1016000"/>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435427</xdr:colOff>
      <xdr:row>4</xdr:row>
      <xdr:rowOff>27215</xdr:rowOff>
    </xdr:from>
    <xdr:to>
      <xdr:col>12</xdr:col>
      <xdr:colOff>36286</xdr:colOff>
      <xdr:row>6</xdr:row>
      <xdr:rowOff>145144</xdr:rowOff>
    </xdr:to>
    <xdr:sp macro="" textlink="">
      <xdr:nvSpPr>
        <xdr:cNvPr id="12" name="TextBox 11">
          <a:extLst>
            <a:ext uri="{FF2B5EF4-FFF2-40B4-BE49-F238E27FC236}">
              <a16:creationId xmlns:a16="http://schemas.microsoft.com/office/drawing/2014/main" id="{67A4A56B-6CB7-BA90-39DF-0B0EA4066946}"/>
            </a:ext>
          </a:extLst>
        </xdr:cNvPr>
        <xdr:cNvSpPr txBox="1"/>
      </xdr:nvSpPr>
      <xdr:spPr>
        <a:xfrm>
          <a:off x="3474356" y="752929"/>
          <a:ext cx="3855359" cy="480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385F7C"/>
              </a:solidFill>
              <a:latin typeface="Calibri" panose="020F0502020204030204" pitchFamily="34" charset="0"/>
              <a:ea typeface="Calibri" panose="020F0502020204030204" pitchFamily="34" charset="0"/>
              <a:cs typeface="Calibri" panose="020F0502020204030204" pitchFamily="34" charset="0"/>
            </a:rPr>
            <a:t>FURNITURE</a:t>
          </a:r>
          <a:r>
            <a:rPr lang="en-US" sz="2400" baseline="0">
              <a:solidFill>
                <a:srgbClr val="385F7C"/>
              </a:solidFill>
              <a:latin typeface="Calibri" panose="020F0502020204030204" pitchFamily="34" charset="0"/>
              <a:ea typeface="Calibri" panose="020F0502020204030204" pitchFamily="34" charset="0"/>
              <a:cs typeface="Calibri" panose="020F0502020204030204" pitchFamily="34" charset="0"/>
            </a:rPr>
            <a:t> SALES OVERVIEW</a:t>
          </a:r>
          <a:endParaRPr lang="en-US" sz="2400">
            <a:solidFill>
              <a:srgbClr val="385F7C"/>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453571</xdr:colOff>
      <xdr:row>6</xdr:row>
      <xdr:rowOff>36288</xdr:rowOff>
    </xdr:from>
    <xdr:to>
      <xdr:col>15</xdr:col>
      <xdr:colOff>244928</xdr:colOff>
      <xdr:row>7</xdr:row>
      <xdr:rowOff>136073</xdr:rowOff>
    </xdr:to>
    <xdr:sp macro="" textlink="">
      <xdr:nvSpPr>
        <xdr:cNvPr id="13" name="TextBox 12">
          <a:extLst>
            <a:ext uri="{FF2B5EF4-FFF2-40B4-BE49-F238E27FC236}">
              <a16:creationId xmlns:a16="http://schemas.microsoft.com/office/drawing/2014/main" id="{32D26C83-354A-41BF-AAAC-2A995EC20AB9}"/>
            </a:ext>
          </a:extLst>
        </xdr:cNvPr>
        <xdr:cNvSpPr txBox="1"/>
      </xdr:nvSpPr>
      <xdr:spPr>
        <a:xfrm>
          <a:off x="3492500" y="1124859"/>
          <a:ext cx="5869214" cy="281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A</a:t>
          </a:r>
          <a:r>
            <a:rPr lang="en-US" sz="1200" baseline="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 Summary of Sales Performance, shipping trends and regional distribution across the U.S.</a:t>
          </a:r>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6</xdr:col>
      <xdr:colOff>127000</xdr:colOff>
      <xdr:row>8</xdr:row>
      <xdr:rowOff>136074</xdr:rowOff>
    </xdr:from>
    <xdr:to>
      <xdr:col>7</xdr:col>
      <xdr:colOff>72571</xdr:colOff>
      <xdr:row>10</xdr:row>
      <xdr:rowOff>27217</xdr:rowOff>
    </xdr:to>
    <xdr:sp macro="" textlink="">
      <xdr:nvSpPr>
        <xdr:cNvPr id="15" name="TextBox 14">
          <a:extLst>
            <a:ext uri="{FF2B5EF4-FFF2-40B4-BE49-F238E27FC236}">
              <a16:creationId xmlns:a16="http://schemas.microsoft.com/office/drawing/2014/main" id="{5BB21FA3-CB5F-4624-A0AF-E051794DAF12}"/>
            </a:ext>
          </a:extLst>
        </xdr:cNvPr>
        <xdr:cNvSpPr txBox="1"/>
      </xdr:nvSpPr>
      <xdr:spPr>
        <a:xfrm>
          <a:off x="3773714" y="1587503"/>
          <a:ext cx="55335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Sales</a:t>
          </a:r>
        </a:p>
      </xdr:txBody>
    </xdr:sp>
    <xdr:clientData/>
  </xdr:twoCellAnchor>
  <xdr:twoCellAnchor>
    <xdr:from>
      <xdr:col>7</xdr:col>
      <xdr:colOff>498929</xdr:colOff>
      <xdr:row>8</xdr:row>
      <xdr:rowOff>136074</xdr:rowOff>
    </xdr:from>
    <xdr:to>
      <xdr:col>9</xdr:col>
      <xdr:colOff>90715</xdr:colOff>
      <xdr:row>10</xdr:row>
      <xdr:rowOff>63503</xdr:rowOff>
    </xdr:to>
    <xdr:sp macro="" textlink="">
      <xdr:nvSpPr>
        <xdr:cNvPr id="16" name="TextBox 15">
          <a:extLst>
            <a:ext uri="{FF2B5EF4-FFF2-40B4-BE49-F238E27FC236}">
              <a16:creationId xmlns:a16="http://schemas.microsoft.com/office/drawing/2014/main" id="{460F020C-5340-4A1E-8F00-900C1F0AA9E0}"/>
            </a:ext>
          </a:extLst>
        </xdr:cNvPr>
        <xdr:cNvSpPr txBox="1"/>
      </xdr:nvSpPr>
      <xdr:spPr>
        <a:xfrm>
          <a:off x="4753429" y="1587503"/>
          <a:ext cx="807357" cy="290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Quantity</a:t>
          </a:r>
        </a:p>
      </xdr:txBody>
    </xdr:sp>
    <xdr:clientData/>
  </xdr:twoCellAnchor>
  <xdr:twoCellAnchor>
    <xdr:from>
      <xdr:col>9</xdr:col>
      <xdr:colOff>515257</xdr:colOff>
      <xdr:row>8</xdr:row>
      <xdr:rowOff>136074</xdr:rowOff>
    </xdr:from>
    <xdr:to>
      <xdr:col>10</xdr:col>
      <xdr:colOff>460828</xdr:colOff>
      <xdr:row>10</xdr:row>
      <xdr:rowOff>27217</xdr:rowOff>
    </xdr:to>
    <xdr:sp macro="" textlink="">
      <xdr:nvSpPr>
        <xdr:cNvPr id="17" name="TextBox 16">
          <a:extLst>
            <a:ext uri="{FF2B5EF4-FFF2-40B4-BE49-F238E27FC236}">
              <a16:creationId xmlns:a16="http://schemas.microsoft.com/office/drawing/2014/main" id="{A3D01FB4-4D17-4AB9-9F66-2D21DBCAC8E7}"/>
            </a:ext>
          </a:extLst>
        </xdr:cNvPr>
        <xdr:cNvSpPr txBox="1"/>
      </xdr:nvSpPr>
      <xdr:spPr>
        <a:xfrm>
          <a:off x="5985328" y="1587503"/>
          <a:ext cx="55335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Profit</a:t>
          </a:r>
        </a:p>
      </xdr:txBody>
    </xdr:sp>
    <xdr:clientData/>
  </xdr:twoCellAnchor>
  <xdr:twoCellAnchor>
    <xdr:from>
      <xdr:col>11</xdr:col>
      <xdr:colOff>371929</xdr:colOff>
      <xdr:row>8</xdr:row>
      <xdr:rowOff>117931</xdr:rowOff>
    </xdr:from>
    <xdr:to>
      <xdr:col>13</xdr:col>
      <xdr:colOff>117930</xdr:colOff>
      <xdr:row>10</xdr:row>
      <xdr:rowOff>36290</xdr:rowOff>
    </xdr:to>
    <xdr:sp macro="" textlink="">
      <xdr:nvSpPr>
        <xdr:cNvPr id="18" name="TextBox 17">
          <a:extLst>
            <a:ext uri="{FF2B5EF4-FFF2-40B4-BE49-F238E27FC236}">
              <a16:creationId xmlns:a16="http://schemas.microsoft.com/office/drawing/2014/main" id="{2505CAE2-EDDA-4F2E-BBFE-EAEBB2D6BE81}"/>
            </a:ext>
          </a:extLst>
        </xdr:cNvPr>
        <xdr:cNvSpPr txBox="1"/>
      </xdr:nvSpPr>
      <xdr:spPr>
        <a:xfrm>
          <a:off x="7057572" y="1569360"/>
          <a:ext cx="961572" cy="281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365B76"/>
              </a:solidFill>
              <a:latin typeface="Calibri" panose="020F0502020204030204" pitchFamily="34" charset="0"/>
              <a:ea typeface="Calibri" panose="020F0502020204030204" pitchFamily="34" charset="0"/>
              <a:cs typeface="Calibri" panose="020F0502020204030204" pitchFamily="34" charset="0"/>
            </a:rPr>
            <a:t>Sales Trend</a:t>
          </a:r>
        </a:p>
      </xdr:txBody>
    </xdr:sp>
    <xdr:clientData/>
  </xdr:twoCellAnchor>
  <xdr:twoCellAnchor>
    <xdr:from>
      <xdr:col>11</xdr:col>
      <xdr:colOff>308426</xdr:colOff>
      <xdr:row>23</xdr:row>
      <xdr:rowOff>63499</xdr:rowOff>
    </xdr:from>
    <xdr:to>
      <xdr:col>13</xdr:col>
      <xdr:colOff>498928</xdr:colOff>
      <xdr:row>24</xdr:row>
      <xdr:rowOff>145143</xdr:rowOff>
    </xdr:to>
    <xdr:sp macro="" textlink="">
      <xdr:nvSpPr>
        <xdr:cNvPr id="19" name="TextBox 18">
          <a:extLst>
            <a:ext uri="{FF2B5EF4-FFF2-40B4-BE49-F238E27FC236}">
              <a16:creationId xmlns:a16="http://schemas.microsoft.com/office/drawing/2014/main" id="{37EE9CA4-7DA2-42A5-9ED1-45352DEA1D61}"/>
            </a:ext>
          </a:extLst>
        </xdr:cNvPr>
        <xdr:cNvSpPr txBox="1"/>
      </xdr:nvSpPr>
      <xdr:spPr>
        <a:xfrm>
          <a:off x="6994069" y="4236356"/>
          <a:ext cx="1406073" cy="26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365B76"/>
              </a:solidFill>
              <a:latin typeface="Calibri" panose="020F0502020204030204" pitchFamily="34" charset="0"/>
              <a:ea typeface="Calibri" panose="020F0502020204030204" pitchFamily="34" charset="0"/>
              <a:cs typeface="Calibri" panose="020F0502020204030204" pitchFamily="34" charset="0"/>
            </a:rPr>
            <a:t>Shipping Duration</a:t>
          </a:r>
        </a:p>
      </xdr:txBody>
    </xdr:sp>
    <xdr:clientData/>
  </xdr:twoCellAnchor>
  <xdr:twoCellAnchor>
    <xdr:from>
      <xdr:col>21</xdr:col>
      <xdr:colOff>136073</xdr:colOff>
      <xdr:row>8</xdr:row>
      <xdr:rowOff>126997</xdr:rowOff>
    </xdr:from>
    <xdr:to>
      <xdr:col>24</xdr:col>
      <xdr:colOff>598717</xdr:colOff>
      <xdr:row>10</xdr:row>
      <xdr:rowOff>18139</xdr:rowOff>
    </xdr:to>
    <xdr:sp macro="" textlink="">
      <xdr:nvSpPr>
        <xdr:cNvPr id="20" name="TextBox 19">
          <a:extLst>
            <a:ext uri="{FF2B5EF4-FFF2-40B4-BE49-F238E27FC236}">
              <a16:creationId xmlns:a16="http://schemas.microsoft.com/office/drawing/2014/main" id="{EFD0460D-019B-4F96-830C-A61FB69AB6C2}"/>
            </a:ext>
          </a:extLst>
        </xdr:cNvPr>
        <xdr:cNvSpPr txBox="1"/>
      </xdr:nvSpPr>
      <xdr:spPr>
        <a:xfrm>
          <a:off x="12899573" y="1578426"/>
          <a:ext cx="2286001" cy="253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365B76"/>
              </a:solidFill>
              <a:latin typeface="Calibri" panose="020F0502020204030204" pitchFamily="34" charset="0"/>
              <a:ea typeface="Calibri" panose="020F0502020204030204" pitchFamily="34" charset="0"/>
              <a:cs typeface="Calibri" panose="020F0502020204030204" pitchFamily="34" charset="0"/>
            </a:rPr>
            <a:t>Shipping Distribution by State</a:t>
          </a:r>
        </a:p>
      </xdr:txBody>
    </xdr:sp>
    <xdr:clientData/>
  </xdr:twoCellAnchor>
  <xdr:twoCellAnchor>
    <xdr:from>
      <xdr:col>6</xdr:col>
      <xdr:colOff>9070</xdr:colOff>
      <xdr:row>15</xdr:row>
      <xdr:rowOff>157517</xdr:rowOff>
    </xdr:from>
    <xdr:to>
      <xdr:col>8</xdr:col>
      <xdr:colOff>36284</xdr:colOff>
      <xdr:row>17</xdr:row>
      <xdr:rowOff>54433</xdr:rowOff>
    </xdr:to>
    <xdr:sp macro="" textlink="">
      <xdr:nvSpPr>
        <xdr:cNvPr id="21" name="TextBox 20">
          <a:extLst>
            <a:ext uri="{FF2B5EF4-FFF2-40B4-BE49-F238E27FC236}">
              <a16:creationId xmlns:a16="http://schemas.microsoft.com/office/drawing/2014/main" id="{969780C3-C0BB-40C0-AB54-FD654D59742C}"/>
            </a:ext>
          </a:extLst>
        </xdr:cNvPr>
        <xdr:cNvSpPr txBox="1"/>
      </xdr:nvSpPr>
      <xdr:spPr>
        <a:xfrm>
          <a:off x="3680525" y="2928426"/>
          <a:ext cx="1251032" cy="266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365B76"/>
              </a:solidFill>
              <a:latin typeface="Calibri" panose="020F0502020204030204" pitchFamily="34" charset="0"/>
              <a:ea typeface="Calibri" panose="020F0502020204030204" pitchFamily="34" charset="0"/>
              <a:cs typeface="Calibri" panose="020F0502020204030204" pitchFamily="34" charset="0"/>
            </a:rPr>
            <a:t>Shipping Mode</a:t>
          </a:r>
        </a:p>
      </xdr:txBody>
    </xdr:sp>
    <xdr:clientData/>
  </xdr:twoCellAnchor>
  <xdr:twoCellAnchor>
    <xdr:from>
      <xdr:col>5</xdr:col>
      <xdr:colOff>517070</xdr:colOff>
      <xdr:row>10</xdr:row>
      <xdr:rowOff>58368</xdr:rowOff>
    </xdr:from>
    <xdr:to>
      <xdr:col>7</xdr:col>
      <xdr:colOff>263071</xdr:colOff>
      <xdr:row>12</xdr:row>
      <xdr:rowOff>112797</xdr:rowOff>
    </xdr:to>
    <xdr:sp macro="" textlink="sales">
      <xdr:nvSpPr>
        <xdr:cNvPr id="22" name="TextBox 21">
          <a:extLst>
            <a:ext uri="{FF2B5EF4-FFF2-40B4-BE49-F238E27FC236}">
              <a16:creationId xmlns:a16="http://schemas.microsoft.com/office/drawing/2014/main" id="{5E6520B6-2F72-4D29-9F70-923224E3D85D}"/>
            </a:ext>
          </a:extLst>
        </xdr:cNvPr>
        <xdr:cNvSpPr txBox="1"/>
      </xdr:nvSpPr>
      <xdr:spPr>
        <a:xfrm>
          <a:off x="3555999" y="1872654"/>
          <a:ext cx="961572" cy="417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9DD896-5568-4C92-A952-26272A6EA6D0}" type="TxLink">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algn="ctr"/>
            <a:t>$742.0K</a:t>
          </a:fld>
          <a:endParaRPr lang="en-US" sz="1800">
            <a:solidFill>
              <a:srgbClr val="385F7C"/>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453568</xdr:colOff>
      <xdr:row>10</xdr:row>
      <xdr:rowOff>56699</xdr:rowOff>
    </xdr:from>
    <xdr:to>
      <xdr:col>9</xdr:col>
      <xdr:colOff>9069</xdr:colOff>
      <xdr:row>12</xdr:row>
      <xdr:rowOff>114466</xdr:rowOff>
    </xdr:to>
    <xdr:sp macro="" textlink="quantity">
      <xdr:nvSpPr>
        <xdr:cNvPr id="23" name="TextBox 22">
          <a:extLst>
            <a:ext uri="{FF2B5EF4-FFF2-40B4-BE49-F238E27FC236}">
              <a16:creationId xmlns:a16="http://schemas.microsoft.com/office/drawing/2014/main" id="{930CE11B-1EE4-4F73-A646-11CB9D9D1A4A}"/>
            </a:ext>
          </a:extLst>
        </xdr:cNvPr>
        <xdr:cNvSpPr txBox="1"/>
      </xdr:nvSpPr>
      <xdr:spPr>
        <a:xfrm>
          <a:off x="4708068" y="1870985"/>
          <a:ext cx="771072" cy="420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782B77E-340C-4CE5-A656-83445896CE01}" type="TxLink">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marL="0" indent="0" algn="ctr"/>
            <a:t>8.0K</a:t>
          </a:fld>
          <a:endPar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9</xdr:col>
      <xdr:colOff>281215</xdr:colOff>
      <xdr:row>10</xdr:row>
      <xdr:rowOff>56699</xdr:rowOff>
    </xdr:from>
    <xdr:to>
      <xdr:col>11</xdr:col>
      <xdr:colOff>27215</xdr:colOff>
      <xdr:row>12</xdr:row>
      <xdr:rowOff>114466</xdr:rowOff>
    </xdr:to>
    <xdr:sp macro="" textlink="profit">
      <xdr:nvSpPr>
        <xdr:cNvPr id="24" name="TextBox 23">
          <a:extLst>
            <a:ext uri="{FF2B5EF4-FFF2-40B4-BE49-F238E27FC236}">
              <a16:creationId xmlns:a16="http://schemas.microsoft.com/office/drawing/2014/main" id="{8A69082A-E679-4E47-B1F4-30DDF51796A7}"/>
            </a:ext>
          </a:extLst>
        </xdr:cNvPr>
        <xdr:cNvSpPr txBox="1"/>
      </xdr:nvSpPr>
      <xdr:spPr>
        <a:xfrm>
          <a:off x="5751286" y="1870985"/>
          <a:ext cx="961572" cy="420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D8F122E-1BD6-48D6-898E-5EB91C9BC5D6}" type="TxLink">
            <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marL="0" indent="0" algn="ctr"/>
            <a:t>$18.5K</a:t>
          </a:fld>
          <a:endParaRPr lang="en-US" sz="18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571499</xdr:colOff>
      <xdr:row>12</xdr:row>
      <xdr:rowOff>77106</xdr:rowOff>
    </xdr:from>
    <xdr:to>
      <xdr:col>7</xdr:col>
      <xdr:colOff>226786</xdr:colOff>
      <xdr:row>13</xdr:row>
      <xdr:rowOff>167822</xdr:rowOff>
    </xdr:to>
    <xdr:sp macro="" textlink="salesyoy">
      <xdr:nvSpPr>
        <xdr:cNvPr id="25" name="TextBox 24">
          <a:extLst>
            <a:ext uri="{FF2B5EF4-FFF2-40B4-BE49-F238E27FC236}">
              <a16:creationId xmlns:a16="http://schemas.microsoft.com/office/drawing/2014/main" id="{908E84EE-2C7E-4EB5-B437-09E0C45639D3}"/>
            </a:ext>
          </a:extLst>
        </xdr:cNvPr>
        <xdr:cNvSpPr txBox="1"/>
      </xdr:nvSpPr>
      <xdr:spPr>
        <a:xfrm>
          <a:off x="3610428" y="2254249"/>
          <a:ext cx="870858" cy="272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B34328-57CD-4707-8378-23811B006FA4}" type="TxLink">
            <a:rPr lang="en-US" sz="1200" b="0" i="0" u="none" strike="noStrike">
              <a:solidFill>
                <a:srgbClr val="000000"/>
              </a:solidFill>
              <a:latin typeface="Aptos Narrow"/>
              <a:ea typeface="Calibri" panose="020F0502020204030204" pitchFamily="34" charset="0"/>
              <a:cs typeface="Calibri" panose="020F0502020204030204" pitchFamily="34" charset="0"/>
            </a:rPr>
            <a:pPr/>
            <a:t>⬆️8%YoY%</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353785</xdr:colOff>
      <xdr:row>12</xdr:row>
      <xdr:rowOff>77106</xdr:rowOff>
    </xdr:from>
    <xdr:to>
      <xdr:col>9</xdr:col>
      <xdr:colOff>72571</xdr:colOff>
      <xdr:row>13</xdr:row>
      <xdr:rowOff>163286</xdr:rowOff>
    </xdr:to>
    <xdr:sp macro="" textlink="quantityyoy">
      <xdr:nvSpPr>
        <xdr:cNvPr id="27" name="TextBox 26">
          <a:extLst>
            <a:ext uri="{FF2B5EF4-FFF2-40B4-BE49-F238E27FC236}">
              <a16:creationId xmlns:a16="http://schemas.microsoft.com/office/drawing/2014/main" id="{D097C552-E7F7-421D-96EA-B9E1BCC4AB27}"/>
            </a:ext>
          </a:extLst>
        </xdr:cNvPr>
        <xdr:cNvSpPr txBox="1"/>
      </xdr:nvSpPr>
      <xdr:spPr>
        <a:xfrm>
          <a:off x="4608285" y="2254249"/>
          <a:ext cx="934357" cy="267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15C412-7656-45A2-AD9B-CCC4AB10ECD9}" type="TxLink">
            <a:rPr lang="en-US" sz="1200" b="0" i="0" u="none" strike="noStrike">
              <a:solidFill>
                <a:srgbClr val="000000"/>
              </a:solidFill>
              <a:latin typeface="Aptos Narrow"/>
              <a:ea typeface="Calibri" panose="020F0502020204030204" pitchFamily="34" charset="0"/>
              <a:cs typeface="Calibri" panose="020F0502020204030204" pitchFamily="34" charset="0"/>
            </a:rPr>
            <a:pPr/>
            <a:t>⬆️11%YoY%</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9</xdr:col>
      <xdr:colOff>281215</xdr:colOff>
      <xdr:row>12</xdr:row>
      <xdr:rowOff>77106</xdr:rowOff>
    </xdr:from>
    <xdr:to>
      <xdr:col>10</xdr:col>
      <xdr:colOff>562429</xdr:colOff>
      <xdr:row>13</xdr:row>
      <xdr:rowOff>163286</xdr:rowOff>
    </xdr:to>
    <xdr:sp macro="" textlink="profityoy">
      <xdr:nvSpPr>
        <xdr:cNvPr id="28" name="TextBox 27">
          <a:extLst>
            <a:ext uri="{FF2B5EF4-FFF2-40B4-BE49-F238E27FC236}">
              <a16:creationId xmlns:a16="http://schemas.microsoft.com/office/drawing/2014/main" id="{099EBE5C-C77C-487B-AD01-32AA613389D7}"/>
            </a:ext>
          </a:extLst>
        </xdr:cNvPr>
        <xdr:cNvSpPr txBox="1"/>
      </xdr:nvSpPr>
      <xdr:spPr>
        <a:xfrm>
          <a:off x="5751286" y="2254249"/>
          <a:ext cx="889000" cy="267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9E87EE-48AE-48F2-9DF3-6A2A842BB01D}" type="TxLink">
            <a:rPr lang="en-US" sz="1200" b="0" i="0" u="none" strike="noStrike">
              <a:solidFill>
                <a:srgbClr val="000000"/>
              </a:solidFill>
              <a:latin typeface="Aptos Narrow"/>
              <a:ea typeface="Calibri" panose="020F0502020204030204" pitchFamily="34" charset="0"/>
              <a:cs typeface="Calibri" panose="020F0502020204030204" pitchFamily="34" charset="0"/>
            </a:rPr>
            <a:pPr/>
            <a:t>⬇️57%YoY%</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11</xdr:col>
      <xdr:colOff>426357</xdr:colOff>
      <xdr:row>10</xdr:row>
      <xdr:rowOff>63499</xdr:rowOff>
    </xdr:from>
    <xdr:to>
      <xdr:col>20</xdr:col>
      <xdr:colOff>453572</xdr:colOff>
      <xdr:row>21</xdr:row>
      <xdr:rowOff>137885</xdr:rowOff>
    </xdr:to>
    <xdr:graphicFrame macro="">
      <xdr:nvGraphicFramePr>
        <xdr:cNvPr id="29" name="Chart 28">
          <a:extLst>
            <a:ext uri="{FF2B5EF4-FFF2-40B4-BE49-F238E27FC236}">
              <a16:creationId xmlns:a16="http://schemas.microsoft.com/office/drawing/2014/main" id="{C3F4C5B7-61BF-4C27-9A8D-499ADC58D7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381000</xdr:colOff>
      <xdr:row>9</xdr:row>
      <xdr:rowOff>163286</xdr:rowOff>
    </xdr:from>
    <xdr:to>
      <xdr:col>16</xdr:col>
      <xdr:colOff>172358</xdr:colOff>
      <xdr:row>11</xdr:row>
      <xdr:rowOff>90714</xdr:rowOff>
    </xdr:to>
    <xdr:sp macro="" textlink="salestrend">
      <xdr:nvSpPr>
        <xdr:cNvPr id="30" name="TextBox 29">
          <a:extLst>
            <a:ext uri="{FF2B5EF4-FFF2-40B4-BE49-F238E27FC236}">
              <a16:creationId xmlns:a16="http://schemas.microsoft.com/office/drawing/2014/main" id="{2E8A55BA-7756-4756-BE25-FE68AF19FB24}"/>
            </a:ext>
          </a:extLst>
        </xdr:cNvPr>
        <xdr:cNvSpPr txBox="1"/>
      </xdr:nvSpPr>
      <xdr:spPr>
        <a:xfrm>
          <a:off x="7066643" y="1796143"/>
          <a:ext cx="2830286" cy="290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3F77A9-F837-4977-A8D6-32D46A53B667}" type="TxLink">
            <a:rPr lang="en-US" sz="1100" b="0" i="0" u="none" strike="noStrike">
              <a:solidFill>
                <a:schemeClr val="tx1">
                  <a:lumMod val="50000"/>
                  <a:lumOff val="50000"/>
                </a:schemeClr>
              </a:solidFill>
              <a:latin typeface="Aptos Narrow"/>
              <a:ea typeface="Calibri" panose="020F0502020204030204" pitchFamily="34" charset="0"/>
              <a:cs typeface="Calibri" panose="020F0502020204030204" pitchFamily="34" charset="0"/>
            </a:rPr>
            <a:pPr/>
            <a:t>Peak Sales Month: Dec with $121,818 in sales</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11</xdr:col>
      <xdr:colOff>553357</xdr:colOff>
      <xdr:row>25</xdr:row>
      <xdr:rowOff>72572</xdr:rowOff>
    </xdr:from>
    <xdr:to>
      <xdr:col>20</xdr:col>
      <xdr:colOff>335643</xdr:colOff>
      <xdr:row>35</xdr:row>
      <xdr:rowOff>100694</xdr:rowOff>
    </xdr:to>
    <xdr:graphicFrame macro="">
      <xdr:nvGraphicFramePr>
        <xdr:cNvPr id="31" name="Chart 30">
          <a:extLst>
            <a:ext uri="{FF2B5EF4-FFF2-40B4-BE49-F238E27FC236}">
              <a16:creationId xmlns:a16="http://schemas.microsoft.com/office/drawing/2014/main" id="{8943FAE8-736A-418E-9F43-8C1C1DDB0B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317500</xdr:colOff>
      <xdr:row>24</xdr:row>
      <xdr:rowOff>90715</xdr:rowOff>
    </xdr:from>
    <xdr:to>
      <xdr:col>16</xdr:col>
      <xdr:colOff>108858</xdr:colOff>
      <xdr:row>26</xdr:row>
      <xdr:rowOff>18143</xdr:rowOff>
    </xdr:to>
    <xdr:sp macro="" textlink="duration">
      <xdr:nvSpPr>
        <xdr:cNvPr id="32" name="TextBox 31">
          <a:extLst>
            <a:ext uri="{FF2B5EF4-FFF2-40B4-BE49-F238E27FC236}">
              <a16:creationId xmlns:a16="http://schemas.microsoft.com/office/drawing/2014/main" id="{F03E7B68-0427-46E1-AA5D-42040037EBFD}"/>
            </a:ext>
          </a:extLst>
        </xdr:cNvPr>
        <xdr:cNvSpPr txBox="1"/>
      </xdr:nvSpPr>
      <xdr:spPr>
        <a:xfrm>
          <a:off x="7003143" y="4445001"/>
          <a:ext cx="2830286" cy="290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C43FF3-E3F8-477E-AF82-A54C5C3D4E0E}" type="TxLink">
            <a:rPr lang="en-US" sz="1100" b="0" i="0" u="none" strike="noStrike">
              <a:solidFill>
                <a:schemeClr val="tx1">
                  <a:lumMod val="50000"/>
                  <a:lumOff val="50000"/>
                </a:schemeClr>
              </a:solidFill>
              <a:latin typeface="Aptos Narrow"/>
              <a:ea typeface="Calibri" panose="020F0502020204030204" pitchFamily="34" charset="0"/>
              <a:cs typeface="Calibri" panose="020F0502020204030204" pitchFamily="34" charset="0"/>
            </a:rPr>
            <a:pPr/>
            <a:t>Most Orders (28%) were delivered in 4- days</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21</xdr:col>
      <xdr:colOff>172357</xdr:colOff>
      <xdr:row>10</xdr:row>
      <xdr:rowOff>72569</xdr:rowOff>
    </xdr:from>
    <xdr:to>
      <xdr:col>27</xdr:col>
      <xdr:colOff>553357</xdr:colOff>
      <xdr:row>21</xdr:row>
      <xdr:rowOff>117928</xdr:rowOff>
    </xdr:to>
    <mc:AlternateContent xmlns:mc="http://schemas.openxmlformats.org/markup-compatibility/2006">
      <mc:Choice xmlns:cx4="http://schemas.microsoft.com/office/drawing/2016/5/10/chartex" Requires="cx4">
        <xdr:graphicFrame macro="">
          <xdr:nvGraphicFramePr>
            <xdr:cNvPr id="33" name="Chart 32">
              <a:extLst>
                <a:ext uri="{FF2B5EF4-FFF2-40B4-BE49-F238E27FC236}">
                  <a16:creationId xmlns:a16="http://schemas.microsoft.com/office/drawing/2014/main" id="{206EAC16-9122-4ECA-9A69-19D1721876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973957" y="1935236"/>
              <a:ext cx="4038600" cy="209429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254001</xdr:colOff>
      <xdr:row>24</xdr:row>
      <xdr:rowOff>18143</xdr:rowOff>
    </xdr:from>
    <xdr:to>
      <xdr:col>27</xdr:col>
      <xdr:colOff>464912</xdr:colOff>
      <xdr:row>35</xdr:row>
      <xdr:rowOff>176893</xdr:rowOff>
    </xdr:to>
    <xdr:graphicFrame macro="">
      <xdr:nvGraphicFramePr>
        <xdr:cNvPr id="34" name="Chart 33">
          <a:extLst>
            <a:ext uri="{FF2B5EF4-FFF2-40B4-BE49-F238E27FC236}">
              <a16:creationId xmlns:a16="http://schemas.microsoft.com/office/drawing/2014/main" id="{1CC30432-855E-4FE3-B075-811230DBF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335643</xdr:colOff>
      <xdr:row>23</xdr:row>
      <xdr:rowOff>27213</xdr:rowOff>
    </xdr:from>
    <xdr:to>
      <xdr:col>26</xdr:col>
      <xdr:colOff>127000</xdr:colOff>
      <xdr:row>24</xdr:row>
      <xdr:rowOff>136069</xdr:rowOff>
    </xdr:to>
    <xdr:sp macro="" textlink="topsellingcity">
      <xdr:nvSpPr>
        <xdr:cNvPr id="35" name="TextBox 34">
          <a:extLst>
            <a:ext uri="{FF2B5EF4-FFF2-40B4-BE49-F238E27FC236}">
              <a16:creationId xmlns:a16="http://schemas.microsoft.com/office/drawing/2014/main" id="{92646C88-123E-4BEC-80D1-1CC83BF009D1}"/>
            </a:ext>
          </a:extLst>
        </xdr:cNvPr>
        <xdr:cNvSpPr txBox="1"/>
      </xdr:nvSpPr>
      <xdr:spPr>
        <a:xfrm>
          <a:off x="13099143" y="4200070"/>
          <a:ext cx="2830286" cy="290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98BD869-14C4-4711-9F26-D1D620FA6C31}" type="TxLink">
            <a:rPr lang="en-US" sz="1100" b="0" i="0" u="none" strike="noStrike">
              <a:solidFill>
                <a:schemeClr val="tx1">
                  <a:lumMod val="50000"/>
                  <a:lumOff val="50000"/>
                </a:schemeClr>
              </a:solidFill>
              <a:latin typeface="Aptos Narrow"/>
              <a:ea typeface="Calibri" panose="020F0502020204030204" pitchFamily="34" charset="0"/>
              <a:cs typeface="Calibri" panose="020F0502020204030204" pitchFamily="34" charset="0"/>
            </a:rPr>
            <a:pPr/>
            <a:t>Top Selling City: New York City (75,691)</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498928</xdr:colOff>
      <xdr:row>18</xdr:row>
      <xdr:rowOff>45357</xdr:rowOff>
    </xdr:from>
    <xdr:to>
      <xdr:col>11</xdr:col>
      <xdr:colOff>108857</xdr:colOff>
      <xdr:row>25</xdr:row>
      <xdr:rowOff>99787</xdr:rowOff>
    </xdr:to>
    <xdr:graphicFrame macro="">
      <xdr:nvGraphicFramePr>
        <xdr:cNvPr id="36" name="Chart 35">
          <a:extLst>
            <a:ext uri="{FF2B5EF4-FFF2-40B4-BE49-F238E27FC236}">
              <a16:creationId xmlns:a16="http://schemas.microsoft.com/office/drawing/2014/main" id="{CC53588E-7D4D-46F9-B5A0-2B238656B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117929</xdr:colOff>
      <xdr:row>18</xdr:row>
      <xdr:rowOff>163286</xdr:rowOff>
    </xdr:from>
    <xdr:to>
      <xdr:col>8</xdr:col>
      <xdr:colOff>526142</xdr:colOff>
      <xdr:row>24</xdr:row>
      <xdr:rowOff>99786</xdr:rowOff>
    </xdr:to>
    <xdr:sp macro="" textlink="">
      <xdr:nvSpPr>
        <xdr:cNvPr id="37" name="Oval 36">
          <a:extLst>
            <a:ext uri="{FF2B5EF4-FFF2-40B4-BE49-F238E27FC236}">
              <a16:creationId xmlns:a16="http://schemas.microsoft.com/office/drawing/2014/main" id="{BB018203-F1CF-4CC5-DCAD-7B66D730D3F8}"/>
            </a:ext>
          </a:extLst>
        </xdr:cNvPr>
        <xdr:cNvSpPr/>
      </xdr:nvSpPr>
      <xdr:spPr>
        <a:xfrm>
          <a:off x="4372429" y="3429000"/>
          <a:ext cx="1015999" cy="1025072"/>
        </a:xfrm>
        <a:prstGeom prst="ellipse">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163286</xdr:colOff>
      <xdr:row>21</xdr:row>
      <xdr:rowOff>9071</xdr:rowOff>
    </xdr:from>
    <xdr:to>
      <xdr:col>8</xdr:col>
      <xdr:colOff>517072</xdr:colOff>
      <xdr:row>22</xdr:row>
      <xdr:rowOff>108858</xdr:rowOff>
    </xdr:to>
    <xdr:sp macro="" textlink="">
      <xdr:nvSpPr>
        <xdr:cNvPr id="38" name="TextBox 37">
          <a:extLst>
            <a:ext uri="{FF2B5EF4-FFF2-40B4-BE49-F238E27FC236}">
              <a16:creationId xmlns:a16="http://schemas.microsoft.com/office/drawing/2014/main" id="{13C695E9-ECD5-4118-949A-72094294775D}"/>
            </a:ext>
          </a:extLst>
        </xdr:cNvPr>
        <xdr:cNvSpPr txBox="1"/>
      </xdr:nvSpPr>
      <xdr:spPr>
        <a:xfrm>
          <a:off x="4417786" y="3819071"/>
          <a:ext cx="961572" cy="281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rgbClr val="365B76"/>
              </a:solidFill>
              <a:latin typeface="Calibri" panose="020F0502020204030204" pitchFamily="34" charset="0"/>
              <a:ea typeface="Calibri" panose="020F0502020204030204" pitchFamily="34" charset="0"/>
              <a:cs typeface="Calibri" panose="020F0502020204030204" pitchFamily="34" charset="0"/>
            </a:rPr>
            <a:t>Ship Mode</a:t>
          </a:r>
        </a:p>
      </xdr:txBody>
    </xdr:sp>
    <xdr:clientData/>
  </xdr:twoCellAnchor>
  <xdr:twoCellAnchor>
    <xdr:from>
      <xdr:col>6</xdr:col>
      <xdr:colOff>1646</xdr:colOff>
      <xdr:row>16</xdr:row>
      <xdr:rowOff>166581</xdr:rowOff>
    </xdr:from>
    <xdr:to>
      <xdr:col>10</xdr:col>
      <xdr:colOff>404914</xdr:colOff>
      <xdr:row>18</xdr:row>
      <xdr:rowOff>90710</xdr:rowOff>
    </xdr:to>
    <xdr:sp macro="" textlink="shipmode">
      <xdr:nvSpPr>
        <xdr:cNvPr id="39" name="TextBox 38">
          <a:extLst>
            <a:ext uri="{FF2B5EF4-FFF2-40B4-BE49-F238E27FC236}">
              <a16:creationId xmlns:a16="http://schemas.microsoft.com/office/drawing/2014/main" id="{ED8221C5-76E3-4EB3-BE96-24E9485D5ECC}"/>
            </a:ext>
          </a:extLst>
        </xdr:cNvPr>
        <xdr:cNvSpPr txBox="1"/>
      </xdr:nvSpPr>
      <xdr:spPr>
        <a:xfrm>
          <a:off x="3648360" y="3069438"/>
          <a:ext cx="2834411" cy="28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1F1434-4041-4FD5-92CD-ED5AD5988021}" type="TxLink">
            <a:rPr lang="en-US" sz="1100" b="0" i="0" u="none" strike="noStrike">
              <a:solidFill>
                <a:schemeClr val="tx1">
                  <a:lumMod val="50000"/>
                  <a:lumOff val="50000"/>
                </a:schemeClr>
              </a:solidFill>
              <a:latin typeface="Aptos Narrow"/>
              <a:ea typeface="Calibri" panose="020F0502020204030204" pitchFamily="34" charset="0"/>
              <a:cs typeface="Calibri" panose="020F0502020204030204" pitchFamily="34" charset="0"/>
            </a:rPr>
            <a:pPr/>
            <a:t>Most Orders Used Standard Class(59%)</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567267</xdr:colOff>
      <xdr:row>27</xdr:row>
      <xdr:rowOff>0</xdr:rowOff>
    </xdr:from>
    <xdr:to>
      <xdr:col>11</xdr:col>
      <xdr:colOff>195792</xdr:colOff>
      <xdr:row>35</xdr:row>
      <xdr:rowOff>160867</xdr:rowOff>
    </xdr:to>
    <xdr:graphicFrame macro="">
      <xdr:nvGraphicFramePr>
        <xdr:cNvPr id="14" name="Chart 13">
          <a:extLst>
            <a:ext uri="{FF2B5EF4-FFF2-40B4-BE49-F238E27FC236}">
              <a16:creationId xmlns:a16="http://schemas.microsoft.com/office/drawing/2014/main" id="{D8BE268D-06A4-4620-A757-AA5B6FCCB27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twoCellAnchor>
  <xdr:twoCellAnchor>
    <xdr:from>
      <xdr:col>5</xdr:col>
      <xdr:colOff>526382</xdr:colOff>
      <xdr:row>26</xdr:row>
      <xdr:rowOff>25065</xdr:rowOff>
    </xdr:from>
    <xdr:to>
      <xdr:col>10</xdr:col>
      <xdr:colOff>317740</xdr:colOff>
      <xdr:row>27</xdr:row>
      <xdr:rowOff>136310</xdr:rowOff>
    </xdr:to>
    <xdr:sp macro="" textlink="highestcategory">
      <xdr:nvSpPr>
        <xdr:cNvPr id="26" name="TextBox 25">
          <a:extLst>
            <a:ext uri="{FF2B5EF4-FFF2-40B4-BE49-F238E27FC236}">
              <a16:creationId xmlns:a16="http://schemas.microsoft.com/office/drawing/2014/main" id="{7263AB13-8D5B-44B7-9349-D5D57B8E81F3}"/>
            </a:ext>
          </a:extLst>
        </xdr:cNvPr>
        <xdr:cNvSpPr txBox="1"/>
      </xdr:nvSpPr>
      <xdr:spPr>
        <a:xfrm>
          <a:off x="3576053" y="4804276"/>
          <a:ext cx="2841029" cy="295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DFED19-D885-4578-9F37-F55504B59FA0}" type="TxLink">
            <a:rPr lang="en-US" sz="1100" b="0" i="0" u="none" strike="noStrike">
              <a:solidFill>
                <a:schemeClr val="tx1">
                  <a:lumMod val="50000"/>
                  <a:lumOff val="50000"/>
                </a:schemeClr>
              </a:solidFill>
              <a:latin typeface="Aptos Narrow"/>
              <a:ea typeface="Calibri" panose="020F0502020204030204" pitchFamily="34" charset="0"/>
              <a:cs typeface="Calibri" panose="020F0502020204030204" pitchFamily="34" charset="0"/>
            </a:rPr>
            <a:pPr/>
            <a:t>Highest Sales By Category : Chairs ($328,449)</a:t>
          </a:fld>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17</xdr:col>
      <xdr:colOff>474914</xdr:colOff>
      <xdr:row>5</xdr:row>
      <xdr:rowOff>84220</xdr:rowOff>
    </xdr:from>
    <xdr:to>
      <xdr:col>28</xdr:col>
      <xdr:colOff>228600</xdr:colOff>
      <xdr:row>8</xdr:row>
      <xdr:rowOff>6572</xdr:rowOff>
    </xdr:to>
    <mc:AlternateContent xmlns:mc="http://schemas.openxmlformats.org/markup-compatibility/2006">
      <mc:Choice xmlns:a14="http://schemas.microsoft.com/office/drawing/2010/main" Requires="a14">
        <xdr:graphicFrame macro="">
          <xdr:nvGraphicFramePr>
            <xdr:cNvPr id="40" name="Region">
              <a:extLst>
                <a:ext uri="{FF2B5EF4-FFF2-40B4-BE49-F238E27FC236}">
                  <a16:creationId xmlns:a16="http://schemas.microsoft.com/office/drawing/2014/main" id="{B5B5C9AF-39A6-4216-AE9E-56515FADBC6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838114" y="1015553"/>
              <a:ext cx="6459286" cy="4811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558803</xdr:colOff>
      <xdr:row>4</xdr:row>
      <xdr:rowOff>118535</xdr:rowOff>
    </xdr:from>
    <xdr:to>
      <xdr:col>19</xdr:col>
      <xdr:colOff>575736</xdr:colOff>
      <xdr:row>6</xdr:row>
      <xdr:rowOff>29030</xdr:rowOff>
    </xdr:to>
    <xdr:sp macro="" textlink="salestrend">
      <xdr:nvSpPr>
        <xdr:cNvPr id="42" name="TextBox 41">
          <a:extLst>
            <a:ext uri="{FF2B5EF4-FFF2-40B4-BE49-F238E27FC236}">
              <a16:creationId xmlns:a16="http://schemas.microsoft.com/office/drawing/2014/main" id="{7D973954-CEDB-4E3F-B47E-A490FCBBC42E}"/>
            </a:ext>
          </a:extLst>
        </xdr:cNvPr>
        <xdr:cNvSpPr txBox="1"/>
      </xdr:nvSpPr>
      <xdr:spPr>
        <a:xfrm>
          <a:off x="10922003" y="863602"/>
          <a:ext cx="1236133"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tx1">
                  <a:lumMod val="50000"/>
                  <a:lumOff val="50000"/>
                </a:schemeClr>
              </a:solidFill>
              <a:latin typeface="Aptos Narrow"/>
              <a:ea typeface="Calibri" panose="020F0502020204030204" pitchFamily="34" charset="0"/>
              <a:cs typeface="Calibri" panose="020F0502020204030204" pitchFamily="34" charset="0"/>
            </a:rPr>
            <a:t>Select Region</a:t>
          </a:r>
          <a:r>
            <a:rPr lang="en-US" sz="1100" b="0" i="0" u="none" strike="noStrike" baseline="0">
              <a:solidFill>
                <a:schemeClr val="tx1">
                  <a:lumMod val="50000"/>
                  <a:lumOff val="50000"/>
                </a:schemeClr>
              </a:solidFill>
              <a:latin typeface="Aptos Narrow"/>
              <a:ea typeface="Calibri" panose="020F0502020204030204" pitchFamily="34" charset="0"/>
              <a:cs typeface="Calibri" panose="020F0502020204030204" pitchFamily="34" charset="0"/>
            </a:rPr>
            <a:t> :</a:t>
          </a:r>
          <a:endParaRPr lang="en-US" sz="12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alakshi Radhakrishnan" refreshedDate="45830.642911805553" createdVersion="8" refreshedVersion="8" minRefreshableVersion="3" recordCount="2121" xr:uid="{03F45B00-E7AE-47E7-BEED-C4747AA9A822}">
  <cacheSource type="worksheet">
    <worksheetSource name="Furniture_Data"/>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06-01-14"/>
          <s v="Jan"/>
          <s v="Feb"/>
          <s v="Mar"/>
          <s v="Apr"/>
          <s v="May"/>
          <s v="Jun"/>
          <s v="Jul"/>
          <s v="Aug"/>
          <s v="Sep"/>
          <s v="Oct"/>
          <s v="Nov"/>
          <s v="Dec"/>
          <s v="&gt;31-12-17"/>
        </groupItems>
      </fieldGroup>
    </cacheField>
    <cacheField name="Quarters (Order Date)" numFmtId="0" databaseField="0">
      <fieldGroup base="1">
        <rangePr groupBy="quarters" startDate="2014-01-06T00:00:00" endDate="2017-12-31T00:00:00"/>
        <groupItems count="6">
          <s v="&lt;06-01-14"/>
          <s v="Qtr1"/>
          <s v="Qtr2"/>
          <s v="Qtr3"/>
          <s v="Qtr4"/>
          <s v="&gt;31-12-17"/>
        </groupItems>
      </fieldGroup>
    </cacheField>
    <cacheField name="Years (Order Date)" numFmtId="0" databaseField="0">
      <fieldGroup base="1">
        <rangePr groupBy="years" startDate="2014-01-06T00:00:00" endDate="2017-12-31T00:00:00"/>
        <groupItems count="6">
          <s v="&lt;06-01-14"/>
          <s v="2014"/>
          <s v="2015"/>
          <s v="2016"/>
          <s v="2017"/>
          <s v="&gt;31-12-17"/>
        </groupItems>
      </fieldGroup>
    </cacheField>
  </cacheFields>
  <extLst>
    <ext xmlns:x14="http://schemas.microsoft.com/office/spreadsheetml/2009/9/main" uri="{725AE2AE-9491-48be-B2B4-4EB974FC3084}">
      <x14:pivotCacheDefinition pivotCacheId="825599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s v="Consumer"/>
    <s v="United States"/>
    <x v="0"/>
    <x v="0"/>
    <x v="0"/>
    <s v="FUR-BO-10001798"/>
    <x v="0"/>
    <x v="0"/>
    <s v="Bush Somerset Collection Bookcase"/>
    <n v="261.95999999999998"/>
    <n v="2"/>
    <n v="41.913600000000002"/>
    <x v="0"/>
    <x v="0"/>
  </r>
  <r>
    <s v="CA-2016-152156"/>
    <x v="0"/>
    <d v="2016-11-11T00:00:00"/>
    <x v="0"/>
    <s v="CG-12520"/>
    <s v="Claire Gute"/>
    <s v="Consumer"/>
    <s v="United States"/>
    <x v="0"/>
    <x v="0"/>
    <x v="0"/>
    <s v="FUR-CH-10000454"/>
    <x v="0"/>
    <x v="1"/>
    <s v="Hon Deluxe Fabric Upholstered Stacking Chairs, Rounded Back"/>
    <n v="731.94"/>
    <n v="3"/>
    <n v="219.58199999999999"/>
    <x v="0"/>
    <x v="0"/>
  </r>
  <r>
    <s v="US-2015-108966"/>
    <x v="1"/>
    <d v="2015-10-18T00:00:00"/>
    <x v="1"/>
    <s v="SO-20335"/>
    <s v="Sean O'Donnell"/>
    <s v="Consumer"/>
    <s v="United States"/>
    <x v="1"/>
    <x v="1"/>
    <x v="0"/>
    <s v="FUR-TA-10000577"/>
    <x v="0"/>
    <x v="2"/>
    <s v="Bretford CR4500 Series Slim Rectangular Table"/>
    <n v="957.57749999999999"/>
    <n v="5"/>
    <n v="-383.03100000000001"/>
    <x v="1"/>
    <x v="1"/>
  </r>
  <r>
    <s v="CA-2014-115812"/>
    <x v="2"/>
    <d v="2014-06-14T00:00:00"/>
    <x v="1"/>
    <s v="BH-11710"/>
    <s v="Brosina Hoffman"/>
    <s v="Consumer"/>
    <s v="United States"/>
    <x v="2"/>
    <x v="2"/>
    <x v="1"/>
    <s v="FUR-FU-10001487"/>
    <x v="0"/>
    <x v="3"/>
    <s v="Eldon Expressions Wood and Plastic Desk Accessories, Cherry Wood"/>
    <n v="48.86"/>
    <n v="7"/>
    <n v="14.1694"/>
    <x v="2"/>
    <x v="2"/>
  </r>
  <r>
    <s v="CA-2014-115812"/>
    <x v="2"/>
    <d v="2014-06-14T00:00:00"/>
    <x v="1"/>
    <s v="BH-11710"/>
    <s v="Brosina Hoffman"/>
    <s v="Consumer"/>
    <s v="United States"/>
    <x v="2"/>
    <x v="2"/>
    <x v="1"/>
    <s v="FUR-TA-10001539"/>
    <x v="0"/>
    <x v="2"/>
    <s v="Chromcraft Rectangular Conference Tables"/>
    <n v="1706.184"/>
    <n v="9"/>
    <n v="85.309200000000004"/>
    <x v="2"/>
    <x v="2"/>
  </r>
  <r>
    <s v="US-2017-156909"/>
    <x v="3"/>
    <d v="2017-07-18T00:00:00"/>
    <x v="0"/>
    <s v="SF-20065"/>
    <s v="Sandra Flanagan"/>
    <s v="Consumer"/>
    <s v="United States"/>
    <x v="3"/>
    <x v="3"/>
    <x v="2"/>
    <s v="FUR-CH-10002774"/>
    <x v="0"/>
    <x v="1"/>
    <s v="Global Deluxe Stacking Chair, Gray"/>
    <n v="71.372"/>
    <n v="2"/>
    <n v="-1.0196000000000001"/>
    <x v="3"/>
    <x v="3"/>
  </r>
  <r>
    <s v="CA-2015-106320"/>
    <x v="4"/>
    <d v="2015-09-30T00:00:00"/>
    <x v="1"/>
    <s v="EB-13870"/>
    <s v="Emily Burns"/>
    <s v="Consumer"/>
    <s v="United States"/>
    <x v="4"/>
    <x v="4"/>
    <x v="1"/>
    <s v="FUR-TA-10000577"/>
    <x v="0"/>
    <x v="2"/>
    <s v="Bretford CR4500 Series Slim Rectangular Table"/>
    <n v="1044.6300000000001"/>
    <n v="3"/>
    <n v="240.26490000000001"/>
    <x v="2"/>
    <x v="4"/>
  </r>
  <r>
    <s v="US-2015-150630"/>
    <x v="5"/>
    <d v="2015-09-21T00:00:00"/>
    <x v="1"/>
    <s v="TB-21520"/>
    <s v="Tracy Blumstein"/>
    <s v="Consumer"/>
    <s v="United States"/>
    <x v="3"/>
    <x v="3"/>
    <x v="2"/>
    <s v="FUR-BO-10004834"/>
    <x v="0"/>
    <x v="0"/>
    <s v="Riverside Palais Royal Lawyers Bookcase, Royale Cherry Finish"/>
    <n v="3083.43"/>
    <n v="7"/>
    <n v="-1665.0522000000001"/>
    <x v="4"/>
    <x v="4"/>
  </r>
  <r>
    <s v="US-2015-150630"/>
    <x v="5"/>
    <d v="2015-09-21T00:00:00"/>
    <x v="1"/>
    <s v="TB-21520"/>
    <s v="Tracy Blumstein"/>
    <s v="Consumer"/>
    <s v="United States"/>
    <x v="3"/>
    <x v="3"/>
    <x v="2"/>
    <s v="FUR-FU-10004848"/>
    <x v="0"/>
    <x v="3"/>
    <s v="Howard Miller 13-3/4&quot; Diameter Brushed Chrome Round Wall Clock"/>
    <n v="124.2"/>
    <n v="3"/>
    <n v="15.525"/>
    <x v="4"/>
    <x v="4"/>
  </r>
  <r>
    <s v="CA-2016-117590"/>
    <x v="6"/>
    <d v="2016-12-10T00:00:00"/>
    <x v="2"/>
    <s v="GH-14485"/>
    <s v="Gene Hale"/>
    <s v="Corporate"/>
    <s v="United States"/>
    <x v="5"/>
    <x v="5"/>
    <x v="3"/>
    <s v="FUR-FU-10003664"/>
    <x v="0"/>
    <x v="3"/>
    <s v="Electrix Architect's Clamp-On Swing Arm Lamp, Black"/>
    <n v="190.92"/>
    <n v="5"/>
    <n v="-147.96299999999999"/>
    <x v="3"/>
    <x v="5"/>
  </r>
  <r>
    <s v="CA-2015-117415"/>
    <x v="7"/>
    <d v="2015-12-31T00:00:00"/>
    <x v="1"/>
    <s v="SN-20710"/>
    <s v="Steve Nguyen"/>
    <s v="Home Office"/>
    <s v="United States"/>
    <x v="6"/>
    <x v="5"/>
    <x v="3"/>
    <s v="FUR-BO-10002545"/>
    <x v="0"/>
    <x v="0"/>
    <s v="Atlantic Metals Mobile 3-Shelf Bookcases, Custom Colors"/>
    <n v="532.39919999999995"/>
    <n v="3"/>
    <n v="-46.976399999999998"/>
    <x v="4"/>
    <x v="5"/>
  </r>
  <r>
    <s v="CA-2015-117415"/>
    <x v="7"/>
    <d v="2015-12-31T00:00:00"/>
    <x v="1"/>
    <s v="SN-20710"/>
    <s v="Steve Nguyen"/>
    <s v="Home Office"/>
    <s v="United States"/>
    <x v="6"/>
    <x v="5"/>
    <x v="3"/>
    <s v="FUR-CH-10004218"/>
    <x v="0"/>
    <x v="1"/>
    <s v="Global Fabric Manager's Chair, Dark Gray"/>
    <n v="212.05799999999999"/>
    <n v="3"/>
    <n v="-15.147"/>
    <x v="4"/>
    <x v="5"/>
  </r>
  <r>
    <s v="CA-2015-115742"/>
    <x v="8"/>
    <d v="2015-04-22T00:00:00"/>
    <x v="1"/>
    <s v="DP-13000"/>
    <s v="Darren Powers"/>
    <s v="Consumer"/>
    <s v="United States"/>
    <x v="7"/>
    <x v="6"/>
    <x v="3"/>
    <s v="FUR-FU-10001706"/>
    <x v="0"/>
    <x v="3"/>
    <s v="Longer-Life Soft White Bulbs"/>
    <n v="6.16"/>
    <n v="2"/>
    <n v="2.9567999999999999"/>
    <x v="4"/>
    <x v="6"/>
  </r>
  <r>
    <s v="CA-2015-115742"/>
    <x v="8"/>
    <d v="2015-04-22T00:00:00"/>
    <x v="1"/>
    <s v="DP-13000"/>
    <s v="Darren Powers"/>
    <s v="Consumer"/>
    <s v="United States"/>
    <x v="7"/>
    <x v="6"/>
    <x v="3"/>
    <s v="FUR-CH-10003061"/>
    <x v="0"/>
    <x v="1"/>
    <s v="Global Leather Task Chair, Black"/>
    <n v="89.99"/>
    <n v="1"/>
    <n v="17.098099999999999"/>
    <x v="4"/>
    <x v="6"/>
  </r>
  <r>
    <s v="CA-2016-111682"/>
    <x v="9"/>
    <d v="2016-06-18T00:00:00"/>
    <x v="2"/>
    <s v="TB-21055"/>
    <s v="Ted Butterfield"/>
    <s v="Consumer"/>
    <s v="United States"/>
    <x v="8"/>
    <x v="7"/>
    <x v="2"/>
    <s v="FUR-CH-10003968"/>
    <x v="0"/>
    <x v="1"/>
    <s v="Novimex Turbo Task Chair"/>
    <n v="319.41000000000003"/>
    <n v="5"/>
    <n v="7.0979999999999999"/>
    <x v="5"/>
    <x v="2"/>
  </r>
  <r>
    <s v="CA-2015-135545"/>
    <x v="10"/>
    <d v="2015-11-30T00:00:00"/>
    <x v="1"/>
    <s v="KM-16720"/>
    <s v="Kunst Miller"/>
    <s v="Consumer"/>
    <s v="United States"/>
    <x v="2"/>
    <x v="2"/>
    <x v="1"/>
    <s v="FUR-FU-10000397"/>
    <x v="0"/>
    <x v="3"/>
    <s v="Luxo Economy Swing Arm Lamp"/>
    <n v="79.760000000000005"/>
    <n v="4"/>
    <n v="22.332799999999999"/>
    <x v="6"/>
    <x v="0"/>
  </r>
  <r>
    <s v="US-2015-164175"/>
    <x v="11"/>
    <d v="2015-05-05T00:00:00"/>
    <x v="1"/>
    <s v="PS-18970"/>
    <s v="Paul Stevenson"/>
    <s v="Home Office"/>
    <s v="United States"/>
    <x v="9"/>
    <x v="8"/>
    <x v="3"/>
    <s v="FUR-CH-10001146"/>
    <x v="0"/>
    <x v="1"/>
    <s v="Global Value Mid-Back Manager's Chair, Gray"/>
    <n v="213.11500000000001"/>
    <n v="5"/>
    <n v="-15.2225"/>
    <x v="2"/>
    <x v="6"/>
  </r>
  <r>
    <s v="US-2015-134026"/>
    <x v="12"/>
    <d v="2015-05-02T00:00:00"/>
    <x v="1"/>
    <s v="JE-15745"/>
    <s v="Joel Eaton"/>
    <s v="Consumer"/>
    <s v="United States"/>
    <x v="10"/>
    <x v="9"/>
    <x v="0"/>
    <s v="FUR-CH-10000513"/>
    <x v="0"/>
    <x v="1"/>
    <s v="High-Back Leather Manager's Chair"/>
    <n v="831.93600000000004"/>
    <n v="8"/>
    <n v="-114.3912"/>
    <x v="6"/>
    <x v="6"/>
  </r>
  <r>
    <s v="US-2015-134026"/>
    <x v="12"/>
    <d v="2015-05-02T00:00:00"/>
    <x v="1"/>
    <s v="JE-15745"/>
    <s v="Joel Eaton"/>
    <s v="Consumer"/>
    <s v="United States"/>
    <x v="10"/>
    <x v="9"/>
    <x v="0"/>
    <s v="FUR-FU-10003708"/>
    <x v="0"/>
    <x v="3"/>
    <s v="Tenex Traditional Chairmats for Medium Pile Carpet, Standard Lip, 36&quot; x 48&quot;"/>
    <n v="97.04"/>
    <n v="2"/>
    <n v="1.2130000000000001"/>
    <x v="6"/>
    <x v="6"/>
  </r>
  <r>
    <s v="US-2017-118038"/>
    <x v="13"/>
    <d v="2017-12-11T00:00:00"/>
    <x v="2"/>
    <s v="KB-16600"/>
    <s v="Ken Brennan"/>
    <s v="Corporate"/>
    <s v="United States"/>
    <x v="6"/>
    <x v="5"/>
    <x v="3"/>
    <s v="FUR-FU-10000260"/>
    <x v="0"/>
    <x v="3"/>
    <s v="6&quot; Cubicle Wall Clock, Black"/>
    <n v="9.7080000000000002"/>
    <n v="3"/>
    <n v="-5.8247999999999998"/>
    <x v="3"/>
    <x v="5"/>
  </r>
  <r>
    <s v="US-2014-147606"/>
    <x v="14"/>
    <d v="2014-12-01T00:00:00"/>
    <x v="0"/>
    <s v="JE-15745"/>
    <s v="Joel Eaton"/>
    <s v="Consumer"/>
    <s v="United States"/>
    <x v="6"/>
    <x v="5"/>
    <x v="3"/>
    <s v="FUR-FU-10003194"/>
    <x v="0"/>
    <x v="3"/>
    <s v="Eldon Expressions Desk Accessory, Wood Pencil Holder, Oak"/>
    <n v="19.3"/>
    <n v="5"/>
    <n v="-14.475"/>
    <x v="2"/>
    <x v="0"/>
  </r>
  <r>
    <s v="CA-2017-140088"/>
    <x v="15"/>
    <d v="2017-05-30T00:00:00"/>
    <x v="0"/>
    <s v="PO-18865"/>
    <s v="Patrick O'Donnell"/>
    <s v="Consumer"/>
    <s v="United States"/>
    <x v="11"/>
    <x v="10"/>
    <x v="0"/>
    <s v="FUR-CH-10000863"/>
    <x v="0"/>
    <x v="1"/>
    <s v="Novimex Swivel Fabric Task Chair"/>
    <n v="301.95999999999998"/>
    <n v="2"/>
    <n v="33.215600000000002"/>
    <x v="3"/>
    <x v="7"/>
  </r>
  <r>
    <s v="CA-2015-149587"/>
    <x v="16"/>
    <d v="2015-02-05T00:00:00"/>
    <x v="0"/>
    <s v="KB-16315"/>
    <s v="Karl Braun"/>
    <s v="Consumer"/>
    <s v="United States"/>
    <x v="12"/>
    <x v="11"/>
    <x v="3"/>
    <s v="FUR-FU-10003799"/>
    <x v="0"/>
    <x v="3"/>
    <s v="Seth Thomas 13 1/2&quot; Wall Clock"/>
    <n v="53.34"/>
    <n v="3"/>
    <n v="16.535399999999999"/>
    <x v="2"/>
    <x v="8"/>
  </r>
  <r>
    <s v="CA-2017-161018"/>
    <x v="17"/>
    <d v="2017-11-11T00:00:00"/>
    <x v="0"/>
    <s v="PN-18775"/>
    <s v="Parhena Norris"/>
    <s v="Home Office"/>
    <s v="United States"/>
    <x v="13"/>
    <x v="7"/>
    <x v="2"/>
    <s v="FUR-FU-10000629"/>
    <x v="0"/>
    <x v="3"/>
    <s v="9-3/4 Diameter Round Wall Clock"/>
    <n v="96.53"/>
    <n v="7"/>
    <n v="40.5426"/>
    <x v="3"/>
    <x v="0"/>
  </r>
  <r>
    <s v="US-2015-156867"/>
    <x v="18"/>
    <d v="2015-11-17T00:00:00"/>
    <x v="1"/>
    <s v="LC-16870"/>
    <s v="Lena Cacioppo"/>
    <s v="Consumer"/>
    <s v="United States"/>
    <x v="14"/>
    <x v="12"/>
    <x v="1"/>
    <s v="FUR-FU-10004006"/>
    <x v="0"/>
    <x v="3"/>
    <s v="Deflect-o DuraMat Lighweight, Studded, Beveled Mat for Low Pile Carpeting"/>
    <n v="102.36"/>
    <n v="3"/>
    <n v="-3.8384999999999998"/>
    <x v="4"/>
    <x v="0"/>
  </r>
  <r>
    <s v="CA-2017-146780"/>
    <x v="19"/>
    <d v="2017-12-30T00:00:00"/>
    <x v="1"/>
    <s v="CV-12805"/>
    <s v="Cynthia Voltz"/>
    <s v="Corporate"/>
    <s v="United States"/>
    <x v="13"/>
    <x v="7"/>
    <x v="2"/>
    <s v="FUR-FU-10001934"/>
    <x v="0"/>
    <x v="3"/>
    <s v="Magnifier Swing Arm Lamp"/>
    <n v="41.96"/>
    <n v="2"/>
    <n v="10.909599999999999"/>
    <x v="2"/>
    <x v="5"/>
  </r>
  <r>
    <s v="CA-2015-110457"/>
    <x v="20"/>
    <d v="2015-03-06T00:00:00"/>
    <x v="1"/>
    <s v="DK-13090"/>
    <s v="Dave Kipp"/>
    <s v="Consumer"/>
    <s v="United States"/>
    <x v="15"/>
    <x v="13"/>
    <x v="1"/>
    <s v="FUR-TA-10001768"/>
    <x v="0"/>
    <x v="2"/>
    <s v="Hon Racetrack Conference Tables"/>
    <n v="787.53"/>
    <n v="3"/>
    <n v="165.38130000000001"/>
    <x v="4"/>
    <x v="9"/>
  </r>
  <r>
    <s v="CA-2016-103730"/>
    <x v="21"/>
    <d v="2016-06-15T00:00:00"/>
    <x v="2"/>
    <s v="SC-20725"/>
    <s v="Steven Cartwright"/>
    <s v="Consumer"/>
    <s v="United States"/>
    <x v="16"/>
    <x v="14"/>
    <x v="2"/>
    <s v="FUR-FU-10002157"/>
    <x v="0"/>
    <x v="3"/>
    <s v="Artistic Insta-Plaque"/>
    <n v="47.04"/>
    <n v="3"/>
    <n v="18.345600000000001"/>
    <x v="0"/>
    <x v="2"/>
  </r>
  <r>
    <s v="US-2014-152030"/>
    <x v="22"/>
    <d v="2014-12-28T00:00:00"/>
    <x v="0"/>
    <s v="AD-10180"/>
    <s v="Alan Dominguez"/>
    <s v="Home Office"/>
    <s v="United States"/>
    <x v="6"/>
    <x v="5"/>
    <x v="3"/>
    <s v="FUR-CH-10004063"/>
    <x v="0"/>
    <x v="1"/>
    <s v="Global Deluxe High-Back Manager's Chair"/>
    <n v="600.55799999999999"/>
    <n v="3"/>
    <n v="-8.5793999999999997"/>
    <x v="3"/>
    <x v="5"/>
  </r>
  <r>
    <s v="US-2014-134614"/>
    <x v="23"/>
    <d v="2014-09-25T00:00:00"/>
    <x v="1"/>
    <s v="PF-19165"/>
    <s v="Philip Fox"/>
    <s v="Consumer"/>
    <s v="United States"/>
    <x v="17"/>
    <x v="8"/>
    <x v="3"/>
    <s v="FUR-TA-10004534"/>
    <x v="0"/>
    <x v="2"/>
    <s v="Bevis 44 x 96 Conference Tables"/>
    <n v="617.70000000000005"/>
    <n v="6"/>
    <n v="-407.68200000000002"/>
    <x v="2"/>
    <x v="4"/>
  </r>
  <r>
    <s v="US-2016-125969"/>
    <x v="24"/>
    <d v="2016-11-10T00:00:00"/>
    <x v="0"/>
    <s v="LS-16975"/>
    <s v="Lindsay Shagiari"/>
    <s v="Home Office"/>
    <s v="United States"/>
    <x v="2"/>
    <x v="2"/>
    <x v="1"/>
    <s v="FUR-CH-10001146"/>
    <x v="0"/>
    <x v="1"/>
    <s v="Global Task Chair, Black"/>
    <n v="81.424000000000007"/>
    <n v="2"/>
    <n v="-9.1601999999999997"/>
    <x v="4"/>
    <x v="0"/>
  </r>
  <r>
    <s v="US-2016-125969"/>
    <x v="24"/>
    <d v="2016-11-10T00:00:00"/>
    <x v="0"/>
    <s v="LS-16975"/>
    <s v="Lindsay Shagiari"/>
    <s v="Home Office"/>
    <s v="United States"/>
    <x v="2"/>
    <x v="2"/>
    <x v="1"/>
    <s v="FUR-FU-10003773"/>
    <x v="0"/>
    <x v="3"/>
    <s v="Eldon Cleatmat Plus Chair Mats for High Pile Carpets"/>
    <n v="238.56"/>
    <n v="3"/>
    <n v="26.241599999999998"/>
    <x v="4"/>
    <x v="0"/>
  </r>
  <r>
    <s v="CA-2016-145583"/>
    <x v="25"/>
    <d v="2016-10-19T00:00:00"/>
    <x v="1"/>
    <s v="LC-16885"/>
    <s v="Lena Creighton"/>
    <s v="Consumer"/>
    <s v="United States"/>
    <x v="18"/>
    <x v="2"/>
    <x v="1"/>
    <s v="FUR-FU-10001706"/>
    <x v="0"/>
    <x v="3"/>
    <s v="Longer-Life Soft White Bulbs"/>
    <n v="43.12"/>
    <n v="14"/>
    <n v="20.697600000000001"/>
    <x v="6"/>
    <x v="1"/>
  </r>
  <r>
    <s v="CA-2016-110366"/>
    <x v="26"/>
    <d v="2016-09-07T00:00:00"/>
    <x v="0"/>
    <s v="JD-15895"/>
    <s v="Jonathan Doherty"/>
    <s v="Corporate"/>
    <s v="United States"/>
    <x v="3"/>
    <x v="3"/>
    <x v="2"/>
    <s v="FUR-FU-10004848"/>
    <x v="0"/>
    <x v="3"/>
    <s v="Howard Miller 13-3/4&quot; Diameter Brushed Chrome Round Wall Clock"/>
    <n v="82.8"/>
    <n v="2"/>
    <n v="10.35"/>
    <x v="3"/>
    <x v="4"/>
  </r>
  <r>
    <s v="CA-2014-110072"/>
    <x v="27"/>
    <d v="2014-10-28T00:00:00"/>
    <x v="1"/>
    <s v="MG-17680"/>
    <s v="Maureen Gastineau"/>
    <s v="Home Office"/>
    <s v="United States"/>
    <x v="19"/>
    <x v="15"/>
    <x v="2"/>
    <s v="FUR-FU-10000521"/>
    <x v="0"/>
    <x v="3"/>
    <s v="Seth Thomas 14&quot; Putty-Colored Wall Clock"/>
    <n v="93.888000000000005"/>
    <n v="4"/>
    <n v="12.909599999999999"/>
    <x v="6"/>
    <x v="1"/>
  </r>
  <r>
    <s v="CA-2016-114489"/>
    <x v="28"/>
    <d v="2016-12-09T00:00:00"/>
    <x v="1"/>
    <s v="JE-16165"/>
    <s v="Justin Ellison"/>
    <s v="Corporate"/>
    <s v="United States"/>
    <x v="20"/>
    <x v="16"/>
    <x v="3"/>
    <s v="FUR-CH-10000454"/>
    <x v="0"/>
    <x v="1"/>
    <s v="Hon Deluxe Fabric Upholstered Stacking Chairs, Rounded Back"/>
    <n v="1951.84"/>
    <n v="8"/>
    <n v="585.55200000000002"/>
    <x v="4"/>
    <x v="5"/>
  </r>
  <r>
    <s v="CA-2014-104269"/>
    <x v="29"/>
    <d v="2014-03-06T00:00:00"/>
    <x v="0"/>
    <s v="DB-13060"/>
    <s v="Dave Brooks"/>
    <s v="Consumer"/>
    <s v="United States"/>
    <x v="15"/>
    <x v="13"/>
    <x v="1"/>
    <s v="FUR-CH-10004063"/>
    <x v="0"/>
    <x v="1"/>
    <s v="Global Deluxe High-Back Manager's Chair"/>
    <n v="457.56799999999998"/>
    <n v="2"/>
    <n v="51.476399999999998"/>
    <x v="2"/>
    <x v="9"/>
  </r>
  <r>
    <s v="CA-2014-139892"/>
    <x v="30"/>
    <d v="2014-09-12T00:00:00"/>
    <x v="1"/>
    <s v="BM-11140"/>
    <s v="Becky Martin"/>
    <s v="Consumer"/>
    <s v="United States"/>
    <x v="21"/>
    <x v="5"/>
    <x v="3"/>
    <s v="FUR-CH-10004287"/>
    <x v="0"/>
    <x v="1"/>
    <s v="SAFCO Arco Folding Chair"/>
    <n v="1740.06"/>
    <n v="9"/>
    <n v="-24.858000000000001"/>
    <x v="4"/>
    <x v="4"/>
  </r>
  <r>
    <s v="CA-2014-118962"/>
    <x v="31"/>
    <d v="2014-08-09T00:00:00"/>
    <x v="1"/>
    <s v="CS-12130"/>
    <s v="Chad Sievert"/>
    <s v="Consumer"/>
    <s v="United States"/>
    <x v="2"/>
    <x v="2"/>
    <x v="1"/>
    <s v="FUR-CH-10003817"/>
    <x v="0"/>
    <x v="1"/>
    <s v="Global Value Steno Chair, Gray"/>
    <n v="340.14400000000001"/>
    <n v="7"/>
    <n v="21.259"/>
    <x v="4"/>
    <x v="10"/>
  </r>
  <r>
    <s v="US-2015-101511"/>
    <x v="32"/>
    <d v="2015-11-23T00:00:00"/>
    <x v="0"/>
    <s v="JE-15745"/>
    <s v="Joel Eaton"/>
    <s v="Consumer"/>
    <s v="United States"/>
    <x v="19"/>
    <x v="15"/>
    <x v="2"/>
    <s v="FUR-CH-10004698"/>
    <x v="0"/>
    <x v="1"/>
    <s v="Padded Folding Chairs, Black, 4/Carton"/>
    <n v="396.80200000000002"/>
    <n v="7"/>
    <n v="-11.337199999999999"/>
    <x v="3"/>
    <x v="0"/>
  </r>
  <r>
    <s v="CA-2015-102281"/>
    <x v="33"/>
    <d v="2015-10-14T00:00:00"/>
    <x v="2"/>
    <s v="MP-17470"/>
    <s v="Mark Packer"/>
    <s v="Home Office"/>
    <s v="United States"/>
    <x v="13"/>
    <x v="7"/>
    <x v="2"/>
    <s v="FUR-BO-10002613"/>
    <x v="0"/>
    <x v="0"/>
    <s v="Atlantic Metals Mobile 4-Shelf Bookcases, Custom Colors"/>
    <n v="899.13599999999997"/>
    <n v="4"/>
    <n v="112.392"/>
    <x v="3"/>
    <x v="1"/>
  </r>
  <r>
    <s v="CA-2015-102281"/>
    <x v="33"/>
    <d v="2015-10-14T00:00:00"/>
    <x v="2"/>
    <s v="MP-17470"/>
    <s v="Mark Packer"/>
    <s v="Home Office"/>
    <s v="United States"/>
    <x v="13"/>
    <x v="7"/>
    <x v="2"/>
    <s v="FUR-BO-10002545"/>
    <x v="0"/>
    <x v="0"/>
    <s v="Atlantic Metals Mobile 3-Shelf Bookcases, Custom Colors"/>
    <n v="626.35199999999998"/>
    <n v="3"/>
    <n v="46.976399999999998"/>
    <x v="3"/>
    <x v="1"/>
  </r>
  <r>
    <s v="CA-2014-133690"/>
    <x v="34"/>
    <d v="2014-08-05T00:00:00"/>
    <x v="2"/>
    <s v="BS-11755"/>
    <s v="Bruce Stewart"/>
    <s v="Consumer"/>
    <s v="United States"/>
    <x v="22"/>
    <x v="12"/>
    <x v="1"/>
    <s v="FUR-TA-10004289"/>
    <x v="0"/>
    <x v="2"/>
    <s v="BoxOffice By Design Rectangular and Half-Moon Meeting Room Tables"/>
    <n v="218.75"/>
    <n v="2"/>
    <n v="-161.875"/>
    <x v="3"/>
    <x v="10"/>
  </r>
  <r>
    <s v="CA-2017-126382"/>
    <x v="35"/>
    <d v="2017-06-07T00:00:00"/>
    <x v="1"/>
    <s v="HK-14890"/>
    <s v="Heather Kirkland"/>
    <s v="Corporate"/>
    <s v="United States"/>
    <x v="20"/>
    <x v="9"/>
    <x v="0"/>
    <s v="FUR-FU-10002960"/>
    <x v="0"/>
    <x v="3"/>
    <s v="Eldon 200 Class Desk Accessories, Burgundy"/>
    <n v="35.167999999999999"/>
    <n v="7"/>
    <n v="9.6712000000000007"/>
    <x v="4"/>
    <x v="2"/>
  </r>
  <r>
    <s v="CA-2015-146262"/>
    <x v="36"/>
    <d v="2015-01-09T00:00:00"/>
    <x v="1"/>
    <s v="VW-21775"/>
    <s v="Victoria Wilson"/>
    <s v="Corporate"/>
    <s v="United States"/>
    <x v="23"/>
    <x v="15"/>
    <x v="2"/>
    <s v="FUR-BO-10004695"/>
    <x v="0"/>
    <x v="0"/>
    <s v="O'Sullivan 2-Door Barrister Bookcase in Odessa Pine"/>
    <n v="452.45"/>
    <n v="5"/>
    <n v="-244.32300000000001"/>
    <x v="1"/>
    <x v="8"/>
  </r>
  <r>
    <s v="CA-2015-169397"/>
    <x v="37"/>
    <d v="2015-12-27T00:00:00"/>
    <x v="2"/>
    <s v="JB-15925"/>
    <s v="Joni Blumstein"/>
    <s v="Consumer"/>
    <s v="United States"/>
    <x v="24"/>
    <x v="15"/>
    <x v="2"/>
    <s v="FUR-FU-10000087"/>
    <x v="0"/>
    <x v="3"/>
    <s v="Executive Impressions 14&quot; Two-Color Numerals Wall Clock"/>
    <n v="72.703999999999994"/>
    <n v="4"/>
    <n v="19.084800000000001"/>
    <x v="0"/>
    <x v="5"/>
  </r>
  <r>
    <s v="CA-2015-163055"/>
    <x v="38"/>
    <d v="2015-08-16T00:00:00"/>
    <x v="1"/>
    <s v="DS-13180"/>
    <s v="David Smith"/>
    <s v="Corporate"/>
    <s v="United States"/>
    <x v="25"/>
    <x v="17"/>
    <x v="3"/>
    <s v="FUR-TA-10003748"/>
    <x v="0"/>
    <x v="2"/>
    <s v="Bevis 36 x 72 Conference Tables"/>
    <n v="622.45000000000005"/>
    <n v="5"/>
    <n v="136.93899999999999"/>
    <x v="1"/>
    <x v="10"/>
  </r>
  <r>
    <s v="US-2015-145436"/>
    <x v="39"/>
    <d v="2015-03-04T00:00:00"/>
    <x v="1"/>
    <s v="VD-21670"/>
    <s v="Valerie Dominguez"/>
    <s v="Consumer"/>
    <s v="United States"/>
    <x v="11"/>
    <x v="9"/>
    <x v="0"/>
    <s v="FUR-CH-10004860"/>
    <x v="0"/>
    <x v="1"/>
    <s v="Global Low Back Tilter Chair"/>
    <n v="161.56800000000001"/>
    <n v="2"/>
    <n v="-28.2744"/>
    <x v="4"/>
    <x v="11"/>
  </r>
  <r>
    <s v="US-2015-145436"/>
    <x v="39"/>
    <d v="2015-03-04T00:00:00"/>
    <x v="1"/>
    <s v="VD-21670"/>
    <s v="Valerie Dominguez"/>
    <s v="Consumer"/>
    <s v="United States"/>
    <x v="11"/>
    <x v="9"/>
    <x v="0"/>
    <s v="FUR-CH-10004477"/>
    <x v="0"/>
    <x v="1"/>
    <s v="Global Push Button Manager's Chair, Indigo"/>
    <n v="389.69600000000003"/>
    <n v="8"/>
    <n v="43.840800000000002"/>
    <x v="4"/>
    <x v="11"/>
  </r>
  <r>
    <s v="US-2017-100930"/>
    <x v="40"/>
    <d v="2017-04-12T00:00:00"/>
    <x v="1"/>
    <s v="CS-12400"/>
    <s v="Christopher Schild"/>
    <s v="Home Office"/>
    <s v="United States"/>
    <x v="26"/>
    <x v="1"/>
    <x v="0"/>
    <s v="FUR-TA-10001705"/>
    <x v="0"/>
    <x v="2"/>
    <s v="Bush Advantage Collection Round Conference Table"/>
    <n v="233.86"/>
    <n v="2"/>
    <n v="-102.048"/>
    <x v="2"/>
    <x v="6"/>
  </r>
  <r>
    <s v="US-2017-100930"/>
    <x v="40"/>
    <d v="2017-04-12T00:00:00"/>
    <x v="1"/>
    <s v="CS-12400"/>
    <s v="Christopher Schild"/>
    <s v="Home Office"/>
    <s v="United States"/>
    <x v="26"/>
    <x v="1"/>
    <x v="0"/>
    <s v="FUR-TA-10003473"/>
    <x v="0"/>
    <x v="2"/>
    <s v="Bretford Rectangular Conference Table Tops"/>
    <n v="620.61450000000002"/>
    <n v="3"/>
    <n v="-248.2458"/>
    <x v="2"/>
    <x v="6"/>
  </r>
  <r>
    <s v="US-2017-100930"/>
    <x v="40"/>
    <d v="2017-04-12T00:00:00"/>
    <x v="1"/>
    <s v="CS-12400"/>
    <s v="Christopher Schild"/>
    <s v="Home Office"/>
    <s v="United States"/>
    <x v="26"/>
    <x v="1"/>
    <x v="0"/>
    <s v="FUR-FU-10004017"/>
    <x v="0"/>
    <x v="3"/>
    <s v="Tenex Contemporary Contur Chairmats for Low and Medium Pile Carpet, Computer, 39&quot; x 49&quot;"/>
    <n v="258.072"/>
    <n v="3"/>
    <n v="0"/>
    <x v="2"/>
    <x v="6"/>
  </r>
  <r>
    <s v="CA-2016-157749"/>
    <x v="41"/>
    <d v="2016-06-09T00:00:00"/>
    <x v="0"/>
    <s v="KL-16645"/>
    <s v="Ken Lonsdale"/>
    <s v="Consumer"/>
    <s v="United States"/>
    <x v="9"/>
    <x v="8"/>
    <x v="3"/>
    <s v="FUR-FU-10000576"/>
    <x v="0"/>
    <x v="3"/>
    <s v="Luxo Professional Fluorescent Magnifier Lamp with Clamp-Mount Base"/>
    <n v="419.68"/>
    <n v="5"/>
    <n v="-356.72800000000001"/>
    <x v="2"/>
    <x v="2"/>
  </r>
  <r>
    <s v="CA-2016-157749"/>
    <x v="41"/>
    <d v="2016-06-09T00:00:00"/>
    <x v="0"/>
    <s v="KL-16645"/>
    <s v="Ken Lonsdale"/>
    <s v="Consumer"/>
    <s v="United States"/>
    <x v="9"/>
    <x v="8"/>
    <x v="3"/>
    <s v="FUR-FU-10004351"/>
    <x v="0"/>
    <x v="3"/>
    <s v="Staple-based wall hangings"/>
    <n v="11.688000000000001"/>
    <n v="3"/>
    <n v="-4.6752000000000002"/>
    <x v="2"/>
    <x v="2"/>
  </r>
  <r>
    <s v="CA-2016-157749"/>
    <x v="41"/>
    <d v="2016-06-09T00:00:00"/>
    <x v="0"/>
    <s v="KL-16645"/>
    <s v="Ken Lonsdale"/>
    <s v="Consumer"/>
    <s v="United States"/>
    <x v="9"/>
    <x v="8"/>
    <x v="3"/>
    <s v="FUR-TA-10002607"/>
    <x v="0"/>
    <x v="2"/>
    <s v="KI Conference Tables"/>
    <n v="177.22499999999999"/>
    <n v="5"/>
    <n v="-120.51300000000001"/>
    <x v="2"/>
    <x v="2"/>
  </r>
  <r>
    <s v="CA-2016-157749"/>
    <x v="41"/>
    <d v="2016-06-09T00:00:00"/>
    <x v="0"/>
    <s v="KL-16645"/>
    <s v="Ken Lonsdale"/>
    <s v="Consumer"/>
    <s v="United States"/>
    <x v="9"/>
    <x v="8"/>
    <x v="3"/>
    <s v="FUR-FU-10002505"/>
    <x v="0"/>
    <x v="3"/>
    <s v="Eldon 100 Class Desk Accessories"/>
    <n v="4.0439999999999996"/>
    <n v="3"/>
    <n v="-2.8308"/>
    <x v="2"/>
    <x v="2"/>
  </r>
  <r>
    <s v="CA-2014-131926"/>
    <x v="42"/>
    <d v="2014-06-06T00:00:00"/>
    <x v="0"/>
    <s v="DW-13480"/>
    <s v="Dianna Wilson"/>
    <s v="Home Office"/>
    <s v="United States"/>
    <x v="27"/>
    <x v="11"/>
    <x v="3"/>
    <s v="FUR-CH-10004063"/>
    <x v="0"/>
    <x v="1"/>
    <s v="Global Deluxe High-Back Manager's Chair"/>
    <n v="2001.86"/>
    <n v="7"/>
    <n v="580.5394"/>
    <x v="2"/>
    <x v="2"/>
  </r>
  <r>
    <s v="CA-2016-154739"/>
    <x v="43"/>
    <d v="2016-12-15T00:00:00"/>
    <x v="0"/>
    <s v="LH-17155"/>
    <s v="Logan Haushalter"/>
    <s v="Consumer"/>
    <s v="United States"/>
    <x v="28"/>
    <x v="2"/>
    <x v="1"/>
    <s v="FUR-CH-10002965"/>
    <x v="0"/>
    <x v="1"/>
    <s v="Global Leather Highback Executive Chair with Pneumatic Height Adjustment, Black"/>
    <n v="321.56799999999998"/>
    <n v="2"/>
    <n v="28.1372"/>
    <x v="2"/>
    <x v="5"/>
  </r>
  <r>
    <s v="US-2015-159982"/>
    <x v="44"/>
    <d v="2015-12-04T00:00:00"/>
    <x v="1"/>
    <s v="DR-12880"/>
    <s v="Dan Reichenbach"/>
    <s v="Corporate"/>
    <s v="United States"/>
    <x v="9"/>
    <x v="8"/>
    <x v="3"/>
    <s v="FUR-FU-10002505"/>
    <x v="0"/>
    <x v="3"/>
    <s v="Eldon 100 Class Desk Accessories"/>
    <n v="12.132"/>
    <n v="9"/>
    <n v="-8.4923999999999999"/>
    <x v="6"/>
    <x v="0"/>
  </r>
  <r>
    <s v="CA-2015-155334"/>
    <x v="45"/>
    <d v="2015-07-31T00:00:00"/>
    <x v="2"/>
    <s v="HA-14920"/>
    <s v="Helen Andreada"/>
    <s v="Consumer"/>
    <s v="United States"/>
    <x v="28"/>
    <x v="2"/>
    <x v="1"/>
    <s v="FUR-FU-10003274"/>
    <x v="0"/>
    <x v="3"/>
    <s v="Regeneration Desk Collection"/>
    <n v="5.28"/>
    <n v="3"/>
    <n v="2.3231999999999999"/>
    <x v="5"/>
    <x v="3"/>
  </r>
  <r>
    <s v="CA-2015-130890"/>
    <x v="46"/>
    <d v="2015-11-06T00:00:00"/>
    <x v="1"/>
    <s v="JO-15280"/>
    <s v="Jas O'Carroll"/>
    <s v="Consumer"/>
    <s v="United States"/>
    <x v="2"/>
    <x v="2"/>
    <x v="1"/>
    <s v="FUR-TA-10002903"/>
    <x v="0"/>
    <x v="2"/>
    <s v="Bevis Round Bullnose 29&quot; High Table Top"/>
    <n v="1038.8399999999999"/>
    <n v="5"/>
    <n v="51.942"/>
    <x v="4"/>
    <x v="0"/>
  </r>
  <r>
    <s v="CA-2016-110772"/>
    <x v="47"/>
    <d v="2016-11-24T00:00:00"/>
    <x v="0"/>
    <s v="NZ-18565"/>
    <s v="Nick Zandusky"/>
    <s v="Home Office"/>
    <s v="United States"/>
    <x v="29"/>
    <x v="15"/>
    <x v="2"/>
    <s v="FUR-BO-10004709"/>
    <x v="0"/>
    <x v="0"/>
    <s v="Bush Westfield Collection Bookcases, Medium Cherry Finish"/>
    <n v="86.97"/>
    <n v="3"/>
    <n v="-48.703200000000002"/>
    <x v="4"/>
    <x v="0"/>
  </r>
  <r>
    <s v="CA-2014-111451"/>
    <x v="22"/>
    <d v="2014-12-28T00:00:00"/>
    <x v="2"/>
    <s v="KL-16555"/>
    <s v="Kelly Lampkin"/>
    <s v="Corporate"/>
    <s v="United States"/>
    <x v="30"/>
    <x v="12"/>
    <x v="1"/>
    <s v="FUR-FU-10004091"/>
    <x v="0"/>
    <x v="3"/>
    <s v="Howard Miller 13&quot; Diameter Goldtone Round Wall Clock"/>
    <n v="300.416"/>
    <n v="8"/>
    <n v="78.859200000000001"/>
    <x v="3"/>
    <x v="5"/>
  </r>
  <r>
    <s v="CA-2014-111451"/>
    <x v="22"/>
    <d v="2014-12-28T00:00:00"/>
    <x v="2"/>
    <s v="KL-16555"/>
    <s v="Kelly Lampkin"/>
    <s v="Corporate"/>
    <s v="United States"/>
    <x v="30"/>
    <x v="12"/>
    <x v="1"/>
    <s v="FUR-CH-10001891"/>
    <x v="0"/>
    <x v="1"/>
    <s v="Global Deluxe Office Fabric Chairs"/>
    <n v="230.352"/>
    <n v="3"/>
    <n v="20.155799999999999"/>
    <x v="3"/>
    <x v="5"/>
  </r>
  <r>
    <s v="CA-2014-111451"/>
    <x v="22"/>
    <d v="2014-12-28T00:00:00"/>
    <x v="2"/>
    <s v="KL-16555"/>
    <s v="Kelly Lampkin"/>
    <s v="Corporate"/>
    <s v="United States"/>
    <x v="30"/>
    <x v="12"/>
    <x v="1"/>
    <s v="FUR-FU-10002918"/>
    <x v="0"/>
    <x v="3"/>
    <s v="Eldon ClusterMat Chair Mat with Cordless Antistatic Protection"/>
    <n v="218.352"/>
    <n v="3"/>
    <n v="-24.564599999999999"/>
    <x v="3"/>
    <x v="5"/>
  </r>
  <r>
    <s v="CA-2016-142545"/>
    <x v="48"/>
    <d v="2016-11-03T00:00:00"/>
    <x v="1"/>
    <s v="JD-15895"/>
    <s v="Jonathan Doherty"/>
    <s v="Corporate"/>
    <s v="United States"/>
    <x v="31"/>
    <x v="18"/>
    <x v="2"/>
    <s v="FUR-FU-10001861"/>
    <x v="0"/>
    <x v="3"/>
    <s v="Floodlight Indoor Halogen Bulbs, 1 Bulb per Pack, 60 Watts"/>
    <n v="77.599999999999994"/>
    <n v="4"/>
    <n v="38.024000000000001"/>
    <x v="6"/>
    <x v="1"/>
  </r>
  <r>
    <s v="US-2017-152380"/>
    <x v="49"/>
    <d v="2017-11-23T00:00:00"/>
    <x v="1"/>
    <s v="JH-15910"/>
    <s v="Jonathan Howell"/>
    <s v="Consumer"/>
    <s v="United States"/>
    <x v="9"/>
    <x v="8"/>
    <x v="3"/>
    <s v="FUR-TA-10002533"/>
    <x v="0"/>
    <x v="2"/>
    <s v="BPI Conference Tables"/>
    <n v="219.07499999999999"/>
    <n v="3"/>
    <n v="-131.44499999999999"/>
    <x v="4"/>
    <x v="0"/>
  </r>
  <r>
    <s v="CA-2015-144253"/>
    <x v="50"/>
    <d v="2015-05-09T00:00:00"/>
    <x v="0"/>
    <s v="AS-10225"/>
    <s v="Alan Schoenberger"/>
    <s v="Corporate"/>
    <s v="United States"/>
    <x v="13"/>
    <x v="7"/>
    <x v="2"/>
    <s v="FUR-FU-10002671"/>
    <x v="0"/>
    <x v="3"/>
    <s v="Electrix 20W Halogen Replacement Bulb for Zoom-In Desk Lamp"/>
    <n v="26.8"/>
    <n v="2"/>
    <n v="12.864000000000001"/>
    <x v="2"/>
    <x v="7"/>
  </r>
  <r>
    <s v="CA-2016-142902"/>
    <x v="51"/>
    <d v="2016-09-14T00:00:00"/>
    <x v="0"/>
    <s v="BP-11185"/>
    <s v="Ben Peterman"/>
    <s v="Corporate"/>
    <s v="United States"/>
    <x v="32"/>
    <x v="12"/>
    <x v="1"/>
    <s v="FUR-FU-10001918"/>
    <x v="0"/>
    <x v="3"/>
    <s v="C-Line Cubicle Keepers Polyproplyene Holder With Velcro Backings"/>
    <n v="15.135999999999999"/>
    <n v="4"/>
    <n v="3.5948000000000002"/>
    <x v="3"/>
    <x v="4"/>
  </r>
  <r>
    <s v="CA-2016-142902"/>
    <x v="51"/>
    <d v="2016-09-14T00:00:00"/>
    <x v="0"/>
    <s v="BP-11185"/>
    <s v="Ben Peterman"/>
    <s v="Corporate"/>
    <s v="United States"/>
    <x v="32"/>
    <x v="12"/>
    <x v="1"/>
    <s v="FUR-CH-10004086"/>
    <x v="0"/>
    <x v="1"/>
    <s v="Hon 4070 Series Pagoda Armless Upholstered Stacking Chairs"/>
    <n v="466.76799999999997"/>
    <n v="2"/>
    <n v="52.511400000000002"/>
    <x v="3"/>
    <x v="4"/>
  </r>
  <r>
    <s v="CA-2016-142902"/>
    <x v="51"/>
    <d v="2016-09-14T00:00:00"/>
    <x v="0"/>
    <s v="BP-11185"/>
    <s v="Ben Peterman"/>
    <s v="Corporate"/>
    <s v="United States"/>
    <x v="32"/>
    <x v="12"/>
    <x v="1"/>
    <s v="FUR-FU-10001756"/>
    <x v="0"/>
    <x v="3"/>
    <s v="Eldon Expressions Desk Accessory, Wood Photo Frame, Mahogany"/>
    <n v="15.231999999999999"/>
    <n v="1"/>
    <n v="1.7136"/>
    <x v="3"/>
    <x v="4"/>
  </r>
  <r>
    <s v="CA-2014-120887"/>
    <x v="52"/>
    <d v="2014-10-03T00:00:00"/>
    <x v="1"/>
    <s v="TS-21205"/>
    <s v="Thomas Seio"/>
    <s v="Corporate"/>
    <s v="United States"/>
    <x v="33"/>
    <x v="18"/>
    <x v="2"/>
    <s v="FUR-FU-10001588"/>
    <x v="0"/>
    <x v="3"/>
    <s v="Deflect-o SuperTray Unbreakable Stackable Tray, Letter, Black"/>
    <n v="87.54"/>
    <n v="3"/>
    <n v="37.642200000000003"/>
    <x v="6"/>
    <x v="4"/>
  </r>
  <r>
    <s v="CA-2014-164973"/>
    <x v="53"/>
    <d v="2014-11-09T00:00:00"/>
    <x v="1"/>
    <s v="NM-18445"/>
    <s v="Nathan Mautz"/>
    <s v="Home Office"/>
    <s v="United States"/>
    <x v="13"/>
    <x v="7"/>
    <x v="2"/>
    <s v="FUR-CH-10002602"/>
    <x v="0"/>
    <x v="1"/>
    <s v="DMI Arturo Collection Mission-style Design Wood Chair"/>
    <n v="135.88200000000001"/>
    <n v="1"/>
    <n v="24.1568"/>
    <x v="2"/>
    <x v="0"/>
  </r>
  <r>
    <s v="CA-2017-153339"/>
    <x v="54"/>
    <d v="2017-11-05T00:00:00"/>
    <x v="0"/>
    <s v="DJ-13510"/>
    <s v="Don Jones"/>
    <s v="Corporate"/>
    <s v="United States"/>
    <x v="34"/>
    <x v="9"/>
    <x v="0"/>
    <s v="FUR-FU-10001967"/>
    <x v="0"/>
    <x v="3"/>
    <s v="Telescoping Adjustable Floor Lamp"/>
    <n v="15.992000000000001"/>
    <n v="1"/>
    <n v="0.99950000000000006"/>
    <x v="3"/>
    <x v="0"/>
  </r>
  <r>
    <s v="US-2016-141544"/>
    <x v="55"/>
    <d v="2016-09-01T00:00:00"/>
    <x v="2"/>
    <s v="PO-18850"/>
    <s v="Patrick O'Brill"/>
    <s v="Consumer"/>
    <s v="United States"/>
    <x v="3"/>
    <x v="3"/>
    <x v="2"/>
    <s v="FUR-CH-10003312"/>
    <x v="0"/>
    <x v="1"/>
    <s v="Hon 2090 ÒPillow SoftÓ Series Mid Back Swivel/Tilt Chairs"/>
    <n v="786.74400000000003"/>
    <n v="4"/>
    <n v="-258.5016"/>
    <x v="3"/>
    <x v="10"/>
  </r>
  <r>
    <s v="CA-2014-129924"/>
    <x v="56"/>
    <d v="2014-07-17T00:00:00"/>
    <x v="1"/>
    <s v="AC-10420"/>
    <s v="Alyssa Crouse"/>
    <s v="Corporate"/>
    <s v="United States"/>
    <x v="28"/>
    <x v="2"/>
    <x v="1"/>
    <s v="FUR-TA-10004575"/>
    <x v="0"/>
    <x v="2"/>
    <s v="Hon 5100 Series Wood Tables"/>
    <n v="698.35199999999998"/>
    <n v="3"/>
    <n v="-17.4588"/>
    <x v="2"/>
    <x v="3"/>
  </r>
  <r>
    <s v="CA-2016-138520"/>
    <x v="57"/>
    <d v="2016-04-13T00:00:00"/>
    <x v="1"/>
    <s v="JL-15505"/>
    <s v="Jeremy Lonsdale"/>
    <s v="Consumer"/>
    <s v="United States"/>
    <x v="13"/>
    <x v="7"/>
    <x v="2"/>
    <s v="FUR-BO-10002268"/>
    <x v="0"/>
    <x v="0"/>
    <s v="Sauder Barrister Bookcases"/>
    <n v="388.70400000000001"/>
    <n v="6"/>
    <n v="-4.8587999999999996"/>
    <x v="2"/>
    <x v="6"/>
  </r>
  <r>
    <s v="CA-2017-144904"/>
    <x v="58"/>
    <d v="2017-10-01T00:00:00"/>
    <x v="1"/>
    <s v="KW-16435"/>
    <s v="Katrina Willman"/>
    <s v="Consumer"/>
    <s v="United States"/>
    <x v="13"/>
    <x v="7"/>
    <x v="2"/>
    <s v="FUR-CH-10000785"/>
    <x v="0"/>
    <x v="1"/>
    <s v="Global Ergonomic Managers Chair"/>
    <n v="488.64600000000002"/>
    <n v="3"/>
    <n v="86.870400000000004"/>
    <x v="6"/>
    <x v="4"/>
  </r>
  <r>
    <s v="CA-2017-144904"/>
    <x v="58"/>
    <d v="2017-10-01T00:00:00"/>
    <x v="1"/>
    <s v="KW-16435"/>
    <s v="Katrina Willman"/>
    <s v="Consumer"/>
    <s v="United States"/>
    <x v="13"/>
    <x v="7"/>
    <x v="2"/>
    <s v="FUR-FU-10000023"/>
    <x v="0"/>
    <x v="3"/>
    <s v="Eldon Wave Desk Accessories"/>
    <n v="47.12"/>
    <n v="8"/>
    <n v="20.732800000000001"/>
    <x v="6"/>
    <x v="4"/>
  </r>
  <r>
    <s v="CA-2016-155516"/>
    <x v="59"/>
    <d v="2016-10-21T00:00:00"/>
    <x v="3"/>
    <s v="MK-17905"/>
    <s v="Michael Kennedy"/>
    <s v="Corporate"/>
    <s v="United States"/>
    <x v="35"/>
    <x v="19"/>
    <x v="2"/>
    <s v="FUR-BO-10002545"/>
    <x v="0"/>
    <x v="0"/>
    <s v="Atlantic Metals Mobile 3-Shelf Bookcases, Custom Colors"/>
    <n v="1043.92"/>
    <n v="4"/>
    <n v="271.41919999999999"/>
    <x v="7"/>
    <x v="1"/>
  </r>
  <r>
    <s v="US-2017-134481"/>
    <x v="60"/>
    <d v="2017-09-01T00:00:00"/>
    <x v="1"/>
    <s v="AR-10405"/>
    <s v="Allen Rosenblatt"/>
    <s v="Corporate"/>
    <s v="United States"/>
    <x v="20"/>
    <x v="20"/>
    <x v="2"/>
    <s v="FUR-TA-10004915"/>
    <x v="0"/>
    <x v="2"/>
    <s v="Office Impressions End Table, 20-1/2&quot;H x 24&quot;W x 20&quot;D"/>
    <n v="1488.424"/>
    <n v="7"/>
    <n v="-297.6848"/>
    <x v="2"/>
    <x v="10"/>
  </r>
  <r>
    <s v="US-2015-168935"/>
    <x v="61"/>
    <d v="2015-12-02T00:00:00"/>
    <x v="1"/>
    <s v="DO-13435"/>
    <s v="Denny Ordway"/>
    <s v="Consumer"/>
    <s v="United States"/>
    <x v="36"/>
    <x v="1"/>
    <x v="0"/>
    <s v="FUR-TA-10000617"/>
    <x v="0"/>
    <x v="2"/>
    <s v="Hon Practical Foundations 30 x 60 Training Table, Light Gray/Charcoal"/>
    <n v="375.45749999999998"/>
    <n v="3"/>
    <n v="-157.0095"/>
    <x v="2"/>
    <x v="0"/>
  </r>
  <r>
    <s v="CA-2015-122756"/>
    <x v="62"/>
    <d v="2015-12-07T00:00:00"/>
    <x v="1"/>
    <s v="DK-13225"/>
    <s v="Dean Katz"/>
    <s v="Corporate"/>
    <s v="United States"/>
    <x v="3"/>
    <x v="3"/>
    <x v="2"/>
    <s v="FUR-FU-10001935"/>
    <x v="0"/>
    <x v="3"/>
    <s v="3M Hangers With Command Adhesive"/>
    <n v="2.96"/>
    <n v="1"/>
    <n v="0.77700000000000002"/>
    <x v="4"/>
    <x v="5"/>
  </r>
  <r>
    <s v="CA-2016-108987"/>
    <x v="63"/>
    <d v="2016-09-10T00:00:00"/>
    <x v="0"/>
    <s v="AG-10675"/>
    <s v="Anna Gayman"/>
    <s v="Consumer"/>
    <s v="United States"/>
    <x v="6"/>
    <x v="5"/>
    <x v="3"/>
    <s v="FUR-BO-10004834"/>
    <x v="0"/>
    <x v="0"/>
    <s v="Riverside Palais Royal Lawyers Bookcase, Royale Cherry Finish"/>
    <n v="2396.2656000000002"/>
    <n v="4"/>
    <n v="-317.15280000000001"/>
    <x v="3"/>
    <x v="4"/>
  </r>
  <r>
    <s v="CA-2017-117457"/>
    <x v="64"/>
    <d v="2017-12-12T00:00:00"/>
    <x v="1"/>
    <s v="KH-16510"/>
    <s v="Keith Herrera"/>
    <s v="Consumer"/>
    <s v="United States"/>
    <x v="28"/>
    <x v="2"/>
    <x v="1"/>
    <s v="FUR-TA-10002041"/>
    <x v="0"/>
    <x v="2"/>
    <s v="Bevis Round Conference Table Top, X-Base"/>
    <n v="1004.024"/>
    <n v="7"/>
    <n v="-112.95269999999999"/>
    <x v="4"/>
    <x v="5"/>
  </r>
  <r>
    <s v="CA-2017-117457"/>
    <x v="64"/>
    <d v="2017-12-12T00:00:00"/>
    <x v="1"/>
    <s v="KH-16510"/>
    <s v="Keith Herrera"/>
    <s v="Consumer"/>
    <s v="United States"/>
    <x v="28"/>
    <x v="2"/>
    <x v="1"/>
    <s v="FUR-BO-10001972"/>
    <x v="0"/>
    <x v="0"/>
    <s v="O'Sullivan 4-Shelf Bookcase in Odessa Pine"/>
    <n v="1336.829"/>
    <n v="13"/>
    <n v="31.454799999999999"/>
    <x v="4"/>
    <x v="5"/>
  </r>
  <r>
    <s v="CA-2017-117457"/>
    <x v="64"/>
    <d v="2017-12-12T00:00:00"/>
    <x v="1"/>
    <s v="KH-16510"/>
    <s v="Keith Herrera"/>
    <s v="Consumer"/>
    <s v="United States"/>
    <x v="28"/>
    <x v="2"/>
    <x v="1"/>
    <s v="FUR-CH-10003956"/>
    <x v="0"/>
    <x v="1"/>
    <s v="Novimex High-Tech Fabric Mesh Task Chair"/>
    <n v="113.568"/>
    <n v="2"/>
    <n v="-18.454799999999999"/>
    <x v="4"/>
    <x v="5"/>
  </r>
  <r>
    <s v="CA-2017-142636"/>
    <x v="54"/>
    <d v="2017-11-07T00:00:00"/>
    <x v="1"/>
    <s v="KC-16675"/>
    <s v="Kimberly Carter"/>
    <s v="Corporate"/>
    <s v="United States"/>
    <x v="15"/>
    <x v="13"/>
    <x v="1"/>
    <s v="FUR-CH-10001891"/>
    <x v="0"/>
    <x v="1"/>
    <s v="Global Deluxe Office Fabric Chairs"/>
    <n v="307.13600000000002"/>
    <n v="4"/>
    <n v="26.874400000000001"/>
    <x v="4"/>
    <x v="0"/>
  </r>
  <r>
    <s v="CA-2016-148796"/>
    <x v="65"/>
    <d v="2016-04-18T00:00:00"/>
    <x v="1"/>
    <s v="PB-19150"/>
    <s v="Philip Brown"/>
    <s v="Consumer"/>
    <s v="United States"/>
    <x v="2"/>
    <x v="2"/>
    <x v="1"/>
    <s v="FUR-CH-10004886"/>
    <x v="0"/>
    <x v="1"/>
    <s v="Bevis Steel Folding Chairs"/>
    <n v="383.8"/>
    <n v="5"/>
    <n v="38.380000000000003"/>
    <x v="4"/>
    <x v="6"/>
  </r>
  <r>
    <s v="CA-2017-125388"/>
    <x v="66"/>
    <d v="2017-10-23T00:00:00"/>
    <x v="1"/>
    <s v="MP-17965"/>
    <s v="Michael Paige"/>
    <s v="Corporate"/>
    <s v="United States"/>
    <x v="37"/>
    <x v="20"/>
    <x v="2"/>
    <s v="FUR-FU-10004712"/>
    <x v="0"/>
    <x v="3"/>
    <s v="Westinghouse Mesh Shade Clip-On Gooseneck Lamp, Black"/>
    <n v="56.56"/>
    <n v="4"/>
    <n v="14.7056"/>
    <x v="4"/>
    <x v="1"/>
  </r>
  <r>
    <s v="CA-2017-155705"/>
    <x v="67"/>
    <d v="2017-08-23T00:00:00"/>
    <x v="0"/>
    <s v="NF-18385"/>
    <s v="Natalie Fritzler"/>
    <s v="Consumer"/>
    <s v="United States"/>
    <x v="38"/>
    <x v="21"/>
    <x v="0"/>
    <s v="FUR-CH-10000015"/>
    <x v="0"/>
    <x v="1"/>
    <s v="Hon Multipurpose Stacking Arm Chairs"/>
    <n v="866.4"/>
    <n v="4"/>
    <n v="225.26400000000001"/>
    <x v="3"/>
    <x v="10"/>
  </r>
  <r>
    <s v="CA-2017-149160"/>
    <x v="68"/>
    <d v="2017-11-26T00:00:00"/>
    <x v="0"/>
    <s v="JM-15265"/>
    <s v="Janet Molinari"/>
    <s v="Corporate"/>
    <s v="United States"/>
    <x v="39"/>
    <x v="17"/>
    <x v="3"/>
    <s v="FUR-FU-10003347"/>
    <x v="0"/>
    <x v="3"/>
    <s v="Coloredge Poster Frame"/>
    <n v="28.4"/>
    <n v="2"/>
    <n v="11.076000000000001"/>
    <x v="0"/>
    <x v="0"/>
  </r>
  <r>
    <s v="CA-2017-157252"/>
    <x v="69"/>
    <d v="2017-01-23T00:00:00"/>
    <x v="0"/>
    <s v="CV-12805"/>
    <s v="Cynthia Voltz"/>
    <s v="Corporate"/>
    <s v="United States"/>
    <x v="13"/>
    <x v="7"/>
    <x v="2"/>
    <s v="FUR-CH-10003396"/>
    <x v="0"/>
    <x v="1"/>
    <s v="Global Deluxe Steno Chair"/>
    <n v="207.846"/>
    <n v="3"/>
    <n v="2.3094000000000001"/>
    <x v="0"/>
    <x v="8"/>
  </r>
  <r>
    <s v="CA-2016-115756"/>
    <x v="26"/>
    <d v="2016-09-07T00:00:00"/>
    <x v="0"/>
    <s v="PK-19075"/>
    <s v="Pete Kriz"/>
    <s v="Consumer"/>
    <s v="United States"/>
    <x v="25"/>
    <x v="17"/>
    <x v="3"/>
    <s v="FUR-FU-10000246"/>
    <x v="0"/>
    <x v="3"/>
    <s v="Aluminum Document Frame"/>
    <n v="12.22"/>
    <n v="1"/>
    <n v="3.6659999999999999"/>
    <x v="3"/>
    <x v="4"/>
  </r>
  <r>
    <s v="CA-2016-115756"/>
    <x v="26"/>
    <d v="2016-09-07T00:00:00"/>
    <x v="0"/>
    <s v="PK-19075"/>
    <s v="Pete Kriz"/>
    <s v="Consumer"/>
    <s v="United States"/>
    <x v="25"/>
    <x v="17"/>
    <x v="3"/>
    <s v="FUR-CH-10002372"/>
    <x v="0"/>
    <x v="1"/>
    <s v="Office Star - Ergonomically Designed Knee Chair"/>
    <n v="242.94"/>
    <n v="3"/>
    <n v="29.152799999999999"/>
    <x v="3"/>
    <x v="4"/>
  </r>
  <r>
    <s v="CA-2017-154214"/>
    <x v="70"/>
    <d v="2017-03-25T00:00:00"/>
    <x v="0"/>
    <s v="TB-21595"/>
    <s v="Troy Blackwell"/>
    <s v="Consumer"/>
    <s v="United States"/>
    <x v="29"/>
    <x v="6"/>
    <x v="3"/>
    <s v="FUR-FU-10000206"/>
    <x v="0"/>
    <x v="3"/>
    <s v="GE General Purpose, Extra Long Life, Showcase &amp; Floodlight Incandescent Bulbs"/>
    <n v="2.91"/>
    <n v="1"/>
    <n v="1.3676999999999999"/>
    <x v="2"/>
    <x v="9"/>
  </r>
  <r>
    <s v="CA-2017-147277"/>
    <x v="71"/>
    <d v="2017-10-24T00:00:00"/>
    <x v="1"/>
    <s v="EB-13705"/>
    <s v="Ed Braxton"/>
    <s v="Corporate"/>
    <s v="United States"/>
    <x v="40"/>
    <x v="15"/>
    <x v="2"/>
    <s v="FUR-TA-10001539"/>
    <x v="0"/>
    <x v="2"/>
    <s v="Chromcraft Rectangular Conference Tables"/>
    <n v="284.36399999999998"/>
    <n v="2"/>
    <n v="-75.830399999999997"/>
    <x v="4"/>
    <x v="1"/>
  </r>
  <r>
    <s v="US-2014-110674"/>
    <x v="72"/>
    <d v="2014-02-18T00:00:00"/>
    <x v="1"/>
    <s v="SC-20095"/>
    <s v="Sanjit Chand"/>
    <s v="Consumer"/>
    <s v="United States"/>
    <x v="41"/>
    <x v="2"/>
    <x v="1"/>
    <s v="FUR-CH-10000225"/>
    <x v="0"/>
    <x v="1"/>
    <s v="Global Geo Office Task Chair, Gray"/>
    <n v="129.56800000000001"/>
    <n v="2"/>
    <n v="-24.294"/>
    <x v="6"/>
    <x v="11"/>
  </r>
  <r>
    <s v="US-2016-157945"/>
    <x v="73"/>
    <d v="2016-10-01T00:00:00"/>
    <x v="1"/>
    <s v="NF-18385"/>
    <s v="Natalie Fritzler"/>
    <s v="Consumer"/>
    <s v="United States"/>
    <x v="42"/>
    <x v="8"/>
    <x v="3"/>
    <s v="FUR-CH-10002331"/>
    <x v="0"/>
    <x v="1"/>
    <s v="Hon 4700 Series Mobuis Mid-Back Task Chairs with Adjustable Arms"/>
    <n v="747.55799999999999"/>
    <n v="3"/>
    <n v="-96.114599999999996"/>
    <x v="2"/>
    <x v="4"/>
  </r>
  <r>
    <s v="CA-2016-109869"/>
    <x v="74"/>
    <d v="2016-04-29T00:00:00"/>
    <x v="1"/>
    <s v="TN-21040"/>
    <s v="Tanja Norvell"/>
    <s v="Home Office"/>
    <s v="United States"/>
    <x v="43"/>
    <x v="22"/>
    <x v="1"/>
    <s v="FUR-FU-10000023"/>
    <x v="0"/>
    <x v="3"/>
    <s v="Eldon Wave Desk Accessories"/>
    <n v="23.56"/>
    <n v="5"/>
    <n v="7.0679999999999996"/>
    <x v="1"/>
    <x v="6"/>
  </r>
  <r>
    <s v="CA-2016-109869"/>
    <x v="74"/>
    <d v="2016-04-29T00:00:00"/>
    <x v="1"/>
    <s v="TN-21040"/>
    <s v="Tanja Norvell"/>
    <s v="Home Office"/>
    <s v="United States"/>
    <x v="43"/>
    <x v="22"/>
    <x v="1"/>
    <s v="FUR-TA-10001889"/>
    <x v="0"/>
    <x v="2"/>
    <s v="Bush Advantage Collection Racetrack Conference Table"/>
    <n v="1272.6300000000001"/>
    <n v="6"/>
    <n v="-814.48320000000001"/>
    <x v="1"/>
    <x v="6"/>
  </r>
  <r>
    <s v="US-2015-101399"/>
    <x v="75"/>
    <d v="2015-01-24T00:00:00"/>
    <x v="1"/>
    <s v="JS-15940"/>
    <s v="Joni Sundaresam"/>
    <s v="Home Office"/>
    <s v="United States"/>
    <x v="44"/>
    <x v="8"/>
    <x v="3"/>
    <s v="FUR-FU-10002918"/>
    <x v="0"/>
    <x v="3"/>
    <s v="Eldon ClusterMat Chair Mat with Cordless Antistatic Protection"/>
    <n v="254.744"/>
    <n v="7"/>
    <n v="-312.06139999999999"/>
    <x v="1"/>
    <x v="8"/>
  </r>
  <r>
    <s v="CA-2017-154907"/>
    <x v="76"/>
    <d v="2017-04-04T00:00:00"/>
    <x v="1"/>
    <s v="DS-13180"/>
    <s v="David Smith"/>
    <s v="Corporate"/>
    <s v="United States"/>
    <x v="45"/>
    <x v="5"/>
    <x v="3"/>
    <s v="FUR-BO-10002824"/>
    <x v="0"/>
    <x v="0"/>
    <s v="Bush Mission Pointe Library"/>
    <n v="205.33279999999999"/>
    <n v="2"/>
    <n v="-36.235199999999999"/>
    <x v="4"/>
    <x v="9"/>
  </r>
  <r>
    <s v="CA-2014-144666"/>
    <x v="77"/>
    <d v="2014-11-11T00:00:00"/>
    <x v="0"/>
    <s v="JP-15520"/>
    <s v="Jeremy Pistek"/>
    <s v="Consumer"/>
    <s v="United States"/>
    <x v="28"/>
    <x v="2"/>
    <x v="1"/>
    <s v="FUR-BO-10001601"/>
    <x v="0"/>
    <x v="0"/>
    <s v="Sauder Mission Library with Doors, Fruitwood Finish"/>
    <n v="222.666"/>
    <n v="2"/>
    <n v="10.478400000000001"/>
    <x v="3"/>
    <x v="0"/>
  </r>
  <r>
    <s v="CA-2016-152632"/>
    <x v="78"/>
    <d v="2016-11-02T00:00:00"/>
    <x v="1"/>
    <s v="JE-15475"/>
    <s v="Jeremy Ellison"/>
    <s v="Consumer"/>
    <s v="United States"/>
    <x v="8"/>
    <x v="7"/>
    <x v="2"/>
    <s v="FUR-FU-10002671"/>
    <x v="0"/>
    <x v="3"/>
    <s v="Electrix 20W Halogen Replacement Bulb for Zoom-In Desk Lamp"/>
    <n v="40.200000000000003"/>
    <n v="3"/>
    <n v="19.295999999999999"/>
    <x v="6"/>
    <x v="1"/>
  </r>
  <r>
    <s v="CA-2017-140963"/>
    <x v="79"/>
    <d v="2017-06-13T00:00:00"/>
    <x v="2"/>
    <s v="MT-18070"/>
    <s v="Michelle Tran"/>
    <s v="Home Office"/>
    <s v="United States"/>
    <x v="2"/>
    <x v="2"/>
    <x v="1"/>
    <s v="FUR-BO-10001337"/>
    <x v="0"/>
    <x v="0"/>
    <s v="O'Sullivan Living Dimensions 2-Shelf Bookcases"/>
    <n v="514.16499999999996"/>
    <n v="5"/>
    <n v="-30.245000000000001"/>
    <x v="0"/>
    <x v="2"/>
  </r>
  <r>
    <s v="US-2016-120929"/>
    <x v="80"/>
    <d v="2016-03-21T00:00:00"/>
    <x v="0"/>
    <s v="RO-19780"/>
    <s v="Rose O'Brian"/>
    <s v="Consumer"/>
    <s v="United States"/>
    <x v="10"/>
    <x v="9"/>
    <x v="0"/>
    <s v="FUR-TA-10001857"/>
    <x v="0"/>
    <x v="2"/>
    <s v="Balt Solid Wood Rectangular Table"/>
    <n v="189.88200000000001"/>
    <n v="3"/>
    <n v="-94.941000000000003"/>
    <x v="0"/>
    <x v="9"/>
  </r>
  <r>
    <s v="CA-2016-126158"/>
    <x v="81"/>
    <d v="2016-07-31T00:00:00"/>
    <x v="1"/>
    <s v="SC-20095"/>
    <s v="Sanjit Chand"/>
    <s v="Consumer"/>
    <s v="United States"/>
    <x v="46"/>
    <x v="2"/>
    <x v="1"/>
    <s v="FUR-FU-10004864"/>
    <x v="0"/>
    <x v="3"/>
    <s v="Howard Miller 14-1/2&quot; Diameter Chrome Round Wall Clock"/>
    <n v="255.76"/>
    <n v="4"/>
    <n v="81.843199999999996"/>
    <x v="6"/>
    <x v="3"/>
  </r>
  <r>
    <s v="CA-2016-126158"/>
    <x v="81"/>
    <d v="2016-07-31T00:00:00"/>
    <x v="1"/>
    <s v="SC-20095"/>
    <s v="Sanjit Chand"/>
    <s v="Consumer"/>
    <s v="United States"/>
    <x v="46"/>
    <x v="2"/>
    <x v="1"/>
    <s v="FUR-CH-10002602"/>
    <x v="0"/>
    <x v="1"/>
    <s v="DMI Arturo Collection Mission-style Design Wood Chair"/>
    <n v="241.56800000000001"/>
    <n v="2"/>
    <n v="18.117599999999999"/>
    <x v="6"/>
    <x v="3"/>
  </r>
  <r>
    <s v="CA-2016-126158"/>
    <x v="81"/>
    <d v="2016-07-31T00:00:00"/>
    <x v="1"/>
    <s v="SC-20095"/>
    <s v="Sanjit Chand"/>
    <s v="Consumer"/>
    <s v="United States"/>
    <x v="46"/>
    <x v="2"/>
    <x v="1"/>
    <s v="FUR-FU-10000073"/>
    <x v="0"/>
    <x v="3"/>
    <s v="Deflect-O Glasstique Clear Desk Accessories"/>
    <n v="69.3"/>
    <n v="9"/>
    <n v="22.869"/>
    <x v="6"/>
    <x v="3"/>
  </r>
  <r>
    <s v="US-2016-105578"/>
    <x v="82"/>
    <d v="2016-06-04T00:00:00"/>
    <x v="1"/>
    <s v="MY-17380"/>
    <s v="Maribeth Yedwab"/>
    <s v="Corporate"/>
    <s v="United States"/>
    <x v="47"/>
    <x v="12"/>
    <x v="1"/>
    <s v="FUR-CH-10001215"/>
    <x v="0"/>
    <x v="1"/>
    <s v="Global Troy Executive Leather Low-Back Tilter"/>
    <n v="801.56799999999998"/>
    <n v="2"/>
    <n v="50.097999999999999"/>
    <x v="2"/>
    <x v="7"/>
  </r>
  <r>
    <s v="CA-2017-135307"/>
    <x v="83"/>
    <d v="2017-11-27T00:00:00"/>
    <x v="2"/>
    <s v="LS-17245"/>
    <s v="Lynn Smith"/>
    <s v="Consumer"/>
    <s v="United States"/>
    <x v="48"/>
    <x v="23"/>
    <x v="3"/>
    <s v="FUR-FU-10001290"/>
    <x v="0"/>
    <x v="3"/>
    <s v="Executive Impressions Supervisor Wall Clock"/>
    <n v="126.3"/>
    <n v="3"/>
    <n v="40.415999999999997"/>
    <x v="5"/>
    <x v="0"/>
  </r>
  <r>
    <s v="CA-2017-145142"/>
    <x v="84"/>
    <d v="2017-01-25T00:00:00"/>
    <x v="2"/>
    <s v="MC-17605"/>
    <s v="Matt Connell"/>
    <s v="Corporate"/>
    <s v="United States"/>
    <x v="25"/>
    <x v="17"/>
    <x v="3"/>
    <s v="FUR-TA-10001857"/>
    <x v="0"/>
    <x v="2"/>
    <s v="Balt Solid Wood Rectangular Table"/>
    <n v="210.98"/>
    <n v="2"/>
    <n v="21.097999999999999"/>
    <x v="3"/>
    <x v="8"/>
  </r>
  <r>
    <s v="CA-2017-113558"/>
    <x v="85"/>
    <d v="2017-10-26T00:00:00"/>
    <x v="1"/>
    <s v="PH-18790"/>
    <s v="Patricia Hirasaki"/>
    <s v="Home Office"/>
    <s v="United States"/>
    <x v="49"/>
    <x v="1"/>
    <x v="0"/>
    <s v="FUR-CH-10003379"/>
    <x v="0"/>
    <x v="1"/>
    <s v="Global Commerce Series High-Back Swivel/Tilt Chairs"/>
    <n v="683.952"/>
    <n v="3"/>
    <n v="42.747"/>
    <x v="2"/>
    <x v="1"/>
  </r>
  <r>
    <s v="CA-2017-113558"/>
    <x v="85"/>
    <d v="2017-10-26T00:00:00"/>
    <x v="1"/>
    <s v="PH-18790"/>
    <s v="Patricia Hirasaki"/>
    <s v="Home Office"/>
    <s v="United States"/>
    <x v="49"/>
    <x v="1"/>
    <x v="0"/>
    <s v="FUR-FU-10001756"/>
    <x v="0"/>
    <x v="3"/>
    <s v="Eldon Expressions Desk Accessory, Wood Photo Frame, Mahogany"/>
    <n v="45.695999999999998"/>
    <n v="3"/>
    <n v="5.1407999999999996"/>
    <x v="2"/>
    <x v="1"/>
  </r>
  <r>
    <s v="CA-2015-102848"/>
    <x v="86"/>
    <d v="2015-11-09T00:00:00"/>
    <x v="0"/>
    <s v="KB-16240"/>
    <s v="Karen Bern"/>
    <s v="Corporate"/>
    <s v="United States"/>
    <x v="2"/>
    <x v="2"/>
    <x v="1"/>
    <s v="FUR-CH-10000595"/>
    <x v="0"/>
    <x v="1"/>
    <s v="Safco Contoured Stacking Chairs"/>
    <n v="190.72"/>
    <n v="1"/>
    <n v="11.92"/>
    <x v="3"/>
    <x v="0"/>
  </r>
  <r>
    <s v="US-2017-129441"/>
    <x v="87"/>
    <d v="2017-09-11T00:00:00"/>
    <x v="1"/>
    <s v="JC-15340"/>
    <s v="Jasper Cacioppo"/>
    <s v="Consumer"/>
    <s v="United States"/>
    <x v="2"/>
    <x v="2"/>
    <x v="1"/>
    <s v="FUR-FU-10000448"/>
    <x v="0"/>
    <x v="3"/>
    <s v="Tenex Chairmats For Use With Carpeted Floors"/>
    <n v="47.94"/>
    <n v="3"/>
    <n v="2.3969999999999998"/>
    <x v="4"/>
    <x v="4"/>
  </r>
  <r>
    <s v="CA-2015-134894"/>
    <x v="88"/>
    <d v="2015-12-11T00:00:00"/>
    <x v="1"/>
    <s v="DK-12985"/>
    <s v="Darren Koutras"/>
    <s v="Consumer"/>
    <s v="United States"/>
    <x v="0"/>
    <x v="0"/>
    <x v="0"/>
    <s v="FUR-CH-10002647"/>
    <x v="0"/>
    <x v="1"/>
    <s v="Situations Contoured Folding Chairs, 4/Set"/>
    <n v="283.92"/>
    <n v="4"/>
    <n v="70.98"/>
    <x v="4"/>
    <x v="5"/>
  </r>
  <r>
    <s v="CA-2014-103849"/>
    <x v="89"/>
    <d v="2014-05-16T00:00:00"/>
    <x v="1"/>
    <s v="PG-18895"/>
    <s v="Paul Gonzalez"/>
    <s v="Consumer"/>
    <s v="United States"/>
    <x v="50"/>
    <x v="5"/>
    <x v="3"/>
    <s v="FUR-FU-10000723"/>
    <x v="0"/>
    <x v="3"/>
    <s v="Deflect-o EconoMat Studded, No Bevel Mat for Low Pile Carpeting"/>
    <n v="66.111999999999995"/>
    <n v="4"/>
    <n v="-84.2928"/>
    <x v="2"/>
    <x v="7"/>
  </r>
  <r>
    <s v="CA-2016-136406"/>
    <x v="90"/>
    <d v="2016-04-17T00:00:00"/>
    <x v="0"/>
    <s v="BD-11320"/>
    <s v="Bill Donatelli"/>
    <s v="Consumer"/>
    <s v="United States"/>
    <x v="28"/>
    <x v="2"/>
    <x v="1"/>
    <s v="FUR-CH-10002024"/>
    <x v="0"/>
    <x v="1"/>
    <s v="HON 5400 Series Task Chairs for Big and Tall"/>
    <n v="1121.568"/>
    <n v="2"/>
    <n v="0"/>
    <x v="3"/>
    <x v="6"/>
  </r>
  <r>
    <s v="CA-2017-112774"/>
    <x v="91"/>
    <d v="2017-09-12T00:00:00"/>
    <x v="2"/>
    <s v="RC-19960"/>
    <s v="Ryan Crowe"/>
    <s v="Consumer"/>
    <s v="United States"/>
    <x v="51"/>
    <x v="1"/>
    <x v="0"/>
    <s v="FUR-FU-10003039"/>
    <x v="0"/>
    <x v="3"/>
    <s v="Howard Miller 11-1/2&quot; Diameter Grantwood Wall Clock"/>
    <n v="34.503999999999998"/>
    <n v="1"/>
    <n v="6.0381999999999998"/>
    <x v="5"/>
    <x v="4"/>
  </r>
  <r>
    <s v="CA-2016-113243"/>
    <x v="92"/>
    <d v="2016-06-15T00:00:00"/>
    <x v="1"/>
    <s v="OT-18730"/>
    <s v="Olvera Toch"/>
    <s v="Consumer"/>
    <s v="United States"/>
    <x v="2"/>
    <x v="2"/>
    <x v="1"/>
    <s v="FUR-TA-10004256"/>
    <x v="0"/>
    <x v="2"/>
    <s v="Bretford ÒJust In TimeÓ Height-Adjustable Multi-Task Work Tables"/>
    <n v="1335.68"/>
    <n v="4"/>
    <n v="-217.048"/>
    <x v="2"/>
    <x v="2"/>
  </r>
  <r>
    <s v="CA-2017-118731"/>
    <x v="93"/>
    <d v="2017-11-22T00:00:00"/>
    <x v="0"/>
    <s v="LP-17080"/>
    <s v="Liz Pelletier"/>
    <s v="Consumer"/>
    <s v="United States"/>
    <x v="28"/>
    <x v="2"/>
    <x v="1"/>
    <s v="FUR-FU-10003347"/>
    <x v="0"/>
    <x v="3"/>
    <s v="Coloredge Poster Frame"/>
    <n v="42.6"/>
    <n v="3"/>
    <n v="16.614000000000001"/>
    <x v="3"/>
    <x v="0"/>
  </r>
  <r>
    <s v="CA-2014-145576"/>
    <x v="94"/>
    <d v="2014-09-18T00:00:00"/>
    <x v="0"/>
    <s v="CA-12775"/>
    <s v="Cynthia Arntzen"/>
    <s v="Consumer"/>
    <s v="United States"/>
    <x v="26"/>
    <x v="1"/>
    <x v="0"/>
    <s v="FUR-FU-10004020"/>
    <x v="0"/>
    <x v="3"/>
    <s v="Advantus Panel Wall Acrylic Frame"/>
    <n v="13.128"/>
    <n v="3"/>
    <n v="3.7743000000000002"/>
    <x v="4"/>
    <x v="4"/>
  </r>
  <r>
    <s v="CA-2017-156951"/>
    <x v="95"/>
    <d v="2017-10-08T00:00:00"/>
    <x v="1"/>
    <s v="EB-13840"/>
    <s v="Ellis Ballard"/>
    <s v="Corporate"/>
    <s v="United States"/>
    <x v="15"/>
    <x v="13"/>
    <x v="1"/>
    <s v="FUR-CH-10004997"/>
    <x v="0"/>
    <x v="1"/>
    <s v="Hon Every-Day Series Multi-Task Chairs"/>
    <n v="451.15199999999999"/>
    <n v="3"/>
    <n v="0"/>
    <x v="1"/>
    <x v="1"/>
  </r>
  <r>
    <s v="CA-2017-118640"/>
    <x v="96"/>
    <d v="2017-07-26T00:00:00"/>
    <x v="1"/>
    <s v="CS-11950"/>
    <s v="Carlos Soltero"/>
    <s v="Consumer"/>
    <s v="United States"/>
    <x v="9"/>
    <x v="8"/>
    <x v="3"/>
    <s v="FUR-FU-10001475"/>
    <x v="0"/>
    <x v="3"/>
    <s v="Contract Clock, 14&quot;, Brown"/>
    <n v="8.7919999999999998"/>
    <n v="1"/>
    <n v="-5.7148000000000003"/>
    <x v="6"/>
    <x v="3"/>
  </r>
  <r>
    <s v="CA-2015-128139"/>
    <x v="97"/>
    <d v="2015-07-09T00:00:00"/>
    <x v="1"/>
    <s v="BD-11725"/>
    <s v="Bruce Degenhardt"/>
    <s v="Consumer"/>
    <s v="United States"/>
    <x v="52"/>
    <x v="0"/>
    <x v="0"/>
    <s v="FUR-CH-10003956"/>
    <x v="0"/>
    <x v="1"/>
    <s v="Novimex High-Tech Fabric Mesh Task Chair"/>
    <n v="70.98"/>
    <n v="1"/>
    <n v="4.9686000000000003"/>
    <x v="6"/>
    <x v="3"/>
  </r>
  <r>
    <s v="CA-2014-131450"/>
    <x v="98"/>
    <d v="2014-08-15T00:00:00"/>
    <x v="1"/>
    <s v="LR-16915"/>
    <s v="Lena Radford"/>
    <s v="Consumer"/>
    <s v="United States"/>
    <x v="53"/>
    <x v="2"/>
    <x v="1"/>
    <s v="FUR-FU-10001979"/>
    <x v="0"/>
    <x v="3"/>
    <s v="Dana Halogen Swing-Arm Architect Lamp"/>
    <n v="327.76"/>
    <n v="8"/>
    <n v="91.772800000000004"/>
    <x v="1"/>
    <x v="10"/>
  </r>
  <r>
    <s v="CA-2014-149958"/>
    <x v="99"/>
    <d v="2014-03-19T00:00:00"/>
    <x v="1"/>
    <s v="AS-10240"/>
    <s v="Alan Shonely"/>
    <s v="Consumer"/>
    <s v="United States"/>
    <x v="26"/>
    <x v="1"/>
    <x v="0"/>
    <s v="FUR-FU-10001756"/>
    <x v="0"/>
    <x v="3"/>
    <s v="Eldon Expressions Desk Accessory, Wood Photo Frame, Mahogany"/>
    <n v="45.695999999999998"/>
    <n v="3"/>
    <n v="5.1407999999999996"/>
    <x v="4"/>
    <x v="9"/>
  </r>
  <r>
    <s v="CA-2017-117947"/>
    <x v="100"/>
    <d v="2017-08-23T00:00:00"/>
    <x v="0"/>
    <s v="NG-18355"/>
    <s v="Nat Gilpin"/>
    <s v="Corporate"/>
    <s v="United States"/>
    <x v="13"/>
    <x v="7"/>
    <x v="2"/>
    <s v="FUR-FU-10003849"/>
    <x v="0"/>
    <x v="3"/>
    <s v="DAX Metal Frame, Desktop, Stepped-Edge"/>
    <n v="40.479999999999997"/>
    <n v="2"/>
    <n v="15.7872"/>
    <x v="2"/>
    <x v="10"/>
  </r>
  <r>
    <s v="CA-2017-117947"/>
    <x v="100"/>
    <d v="2017-08-23T00:00:00"/>
    <x v="0"/>
    <s v="NG-18355"/>
    <s v="Nat Gilpin"/>
    <s v="Corporate"/>
    <s v="United States"/>
    <x v="13"/>
    <x v="7"/>
    <x v="2"/>
    <s v="FUR-FU-10000010"/>
    <x v="0"/>
    <x v="3"/>
    <s v="DAX Value U-Channel Document Frames, Easel Back"/>
    <n v="9.94"/>
    <n v="2"/>
    <n v="3.0813999999999999"/>
    <x v="2"/>
    <x v="10"/>
  </r>
  <r>
    <s v="CA-2017-117947"/>
    <x v="100"/>
    <d v="2017-08-23T00:00:00"/>
    <x v="0"/>
    <s v="NG-18355"/>
    <s v="Nat Gilpin"/>
    <s v="Corporate"/>
    <s v="United States"/>
    <x v="13"/>
    <x v="7"/>
    <x v="2"/>
    <s v="FUR-FU-10000521"/>
    <x v="0"/>
    <x v="3"/>
    <s v="Seth Thomas 14&quot; Putty-Colored Wall Clock"/>
    <n v="88.02"/>
    <n v="3"/>
    <n v="27.286200000000001"/>
    <x v="2"/>
    <x v="10"/>
  </r>
  <r>
    <s v="CA-2015-138009"/>
    <x v="101"/>
    <d v="2015-12-03T00:00:00"/>
    <x v="1"/>
    <s v="SF-20965"/>
    <s v="Sylvia Foulston"/>
    <s v="Corporate"/>
    <s v="United States"/>
    <x v="54"/>
    <x v="17"/>
    <x v="3"/>
    <s v="FUR-CH-10004853"/>
    <x v="0"/>
    <x v="1"/>
    <s v="Global Manager's Adjustable Task Chair, Storm"/>
    <n v="301.95999999999998"/>
    <n v="2"/>
    <n v="87.568399999999997"/>
    <x v="4"/>
    <x v="0"/>
  </r>
  <r>
    <s v="CA-2017-163020"/>
    <x v="102"/>
    <d v="2017-09-19T00:00:00"/>
    <x v="1"/>
    <s v="MO-17800"/>
    <s v="Meg O'Connel"/>
    <s v="Home Office"/>
    <s v="United States"/>
    <x v="13"/>
    <x v="7"/>
    <x v="2"/>
    <s v="FUR-FU-10000221"/>
    <x v="0"/>
    <x v="3"/>
    <s v="Master Caster Door Stop, Brown"/>
    <n v="35.56"/>
    <n v="7"/>
    <n v="12.090400000000001"/>
    <x v="4"/>
    <x v="4"/>
  </r>
  <r>
    <s v="CA-2015-168004"/>
    <x v="103"/>
    <d v="2015-10-09T00:00:00"/>
    <x v="0"/>
    <s v="DJ-13420"/>
    <s v="Denny Joy"/>
    <s v="Corporate"/>
    <s v="United States"/>
    <x v="55"/>
    <x v="24"/>
    <x v="0"/>
    <s v="FUR-CH-10001482"/>
    <x v="0"/>
    <x v="1"/>
    <s v="Office Star - Mesh Screen back chair with Vinyl seat"/>
    <n v="392.94"/>
    <n v="3"/>
    <n v="43.223399999999998"/>
    <x v="2"/>
    <x v="1"/>
  </r>
  <r>
    <s v="CA-2016-115917"/>
    <x v="104"/>
    <d v="2016-05-25T00:00:00"/>
    <x v="1"/>
    <s v="RB-19465"/>
    <s v="Rick Bensley"/>
    <s v="Home Office"/>
    <s v="United States"/>
    <x v="56"/>
    <x v="2"/>
    <x v="1"/>
    <s v="FUR-FU-10000576"/>
    <x v="0"/>
    <x v="3"/>
    <s v="Luxo Professional Fluorescent Magnifier Lamp with Clamp-Mount Base"/>
    <n v="1049.2"/>
    <n v="5"/>
    <n v="272.79199999999997"/>
    <x v="2"/>
    <x v="7"/>
  </r>
  <r>
    <s v="CA-2016-147067"/>
    <x v="105"/>
    <d v="2016-12-22T00:00:00"/>
    <x v="1"/>
    <s v="JD-16150"/>
    <s v="Justin Deggeller"/>
    <s v="Corporate"/>
    <s v="United States"/>
    <x v="12"/>
    <x v="11"/>
    <x v="3"/>
    <s v="FUR-FU-10000732"/>
    <x v="0"/>
    <x v="3"/>
    <s v="Eldon 200 Class Desk Accessories"/>
    <n v="18.84"/>
    <n v="3"/>
    <n v="6.0288000000000004"/>
    <x v="4"/>
    <x v="5"/>
  </r>
  <r>
    <s v="CA-2016-160745"/>
    <x v="106"/>
    <d v="2016-12-16T00:00:00"/>
    <x v="0"/>
    <s v="AR-10825"/>
    <s v="Anthony Rawles"/>
    <s v="Corporate"/>
    <s v="United States"/>
    <x v="57"/>
    <x v="13"/>
    <x v="1"/>
    <s v="FUR-FU-10001935"/>
    <x v="0"/>
    <x v="3"/>
    <s v="3M Hangers With Command Adhesive"/>
    <n v="14.8"/>
    <n v="4"/>
    <n v="6.0679999999999996"/>
    <x v="2"/>
    <x v="5"/>
  </r>
  <r>
    <s v="US-2016-156097"/>
    <x v="107"/>
    <d v="2016-09-19T00:00:00"/>
    <x v="3"/>
    <s v="EH-14125"/>
    <s v="Eugene Hildebrand"/>
    <s v="Home Office"/>
    <s v="United States"/>
    <x v="14"/>
    <x v="8"/>
    <x v="3"/>
    <s v="FUR-CH-10001215"/>
    <x v="0"/>
    <x v="1"/>
    <s v="Global Troy Executive Leather Low-Back Tilter"/>
    <n v="701.37199999999996"/>
    <n v="2"/>
    <n v="-50.097999999999999"/>
    <x v="7"/>
    <x v="4"/>
  </r>
  <r>
    <s v="CA-2015-146563"/>
    <x v="108"/>
    <d v="2015-08-28T00:00:00"/>
    <x v="1"/>
    <s v="CB-12025"/>
    <s v="Cassandra Brandow"/>
    <s v="Consumer"/>
    <s v="United States"/>
    <x v="58"/>
    <x v="5"/>
    <x v="3"/>
    <s v="FUR-TA-10001768"/>
    <x v="0"/>
    <x v="2"/>
    <s v="Hon Racetrack Conference Tables"/>
    <n v="918.78499999999997"/>
    <n v="5"/>
    <n v="-118.12949999999999"/>
    <x v="4"/>
    <x v="10"/>
  </r>
  <r>
    <s v="CA-2014-156314"/>
    <x v="109"/>
    <d v="2014-12-26T00:00:00"/>
    <x v="2"/>
    <s v="RP-19390"/>
    <s v="Resi Pšlking"/>
    <s v="Consumer"/>
    <s v="United States"/>
    <x v="59"/>
    <x v="15"/>
    <x v="2"/>
    <s v="FUR-FU-10003096"/>
    <x v="0"/>
    <x v="3"/>
    <s v="Master Giant Foot Doorstop, Safety Yellow"/>
    <n v="30.36"/>
    <n v="5"/>
    <n v="8.7285000000000004"/>
    <x v="3"/>
    <x v="5"/>
  </r>
  <r>
    <s v="US-2017-106663"/>
    <x v="110"/>
    <d v="2017-06-13T00:00:00"/>
    <x v="1"/>
    <s v="MO-17800"/>
    <s v="Meg O'Connel"/>
    <s v="Home Office"/>
    <s v="United States"/>
    <x v="9"/>
    <x v="8"/>
    <x v="3"/>
    <s v="FUR-FU-10002759"/>
    <x v="0"/>
    <x v="3"/>
    <s v="12-1/2 Diameter Round Wall Clock"/>
    <n v="23.975999999999999"/>
    <n v="3"/>
    <n v="-14.3856"/>
    <x v="4"/>
    <x v="2"/>
  </r>
  <r>
    <s v="US-2017-106663"/>
    <x v="110"/>
    <d v="2017-06-13T00:00:00"/>
    <x v="1"/>
    <s v="MO-17800"/>
    <s v="Meg O'Connel"/>
    <s v="Home Office"/>
    <s v="United States"/>
    <x v="9"/>
    <x v="8"/>
    <x v="3"/>
    <s v="FUR-TA-10000688"/>
    <x v="0"/>
    <x v="2"/>
    <s v="Chromcraft Bull-Nose Wood Round Conference Table Top, Wood Base"/>
    <n v="108.925"/>
    <n v="1"/>
    <n v="-71.890500000000003"/>
    <x v="4"/>
    <x v="2"/>
  </r>
  <r>
    <s v="US-2017-119438"/>
    <x v="111"/>
    <d v="2017-03-23T00:00:00"/>
    <x v="1"/>
    <s v="CD-11980"/>
    <s v="Carol Darley"/>
    <s v="Consumer"/>
    <s v="United States"/>
    <x v="60"/>
    <x v="5"/>
    <x v="3"/>
    <s v="FUR-FU-10003553"/>
    <x v="0"/>
    <x v="3"/>
    <s v="Howard Miller 13-1/2&quot; Diameter Rosebrook Wall Clock"/>
    <n v="82.524000000000001"/>
    <n v="3"/>
    <n v="-41.262"/>
    <x v="2"/>
    <x v="9"/>
  </r>
  <r>
    <s v="CA-2017-161480"/>
    <x v="19"/>
    <d v="2017-12-29T00:00:00"/>
    <x v="1"/>
    <s v="RA-19285"/>
    <s v="Ralph Arnett"/>
    <s v="Consumer"/>
    <s v="United States"/>
    <x v="13"/>
    <x v="7"/>
    <x v="2"/>
    <s v="FUR-BO-10004015"/>
    <x v="0"/>
    <x v="0"/>
    <s v="Bush Andora Bookcase, Maple/Graphite Gray Finish"/>
    <n v="191.98400000000001"/>
    <n v="2"/>
    <n v="4.7995999999999999"/>
    <x v="4"/>
    <x v="5"/>
  </r>
  <r>
    <s v="US-2014-117135"/>
    <x v="112"/>
    <d v="2014-06-23T00:00:00"/>
    <x v="0"/>
    <s v="NP-18325"/>
    <s v="Naresj Patel"/>
    <s v="Consumer"/>
    <s v="United States"/>
    <x v="61"/>
    <x v="25"/>
    <x v="0"/>
    <s v="FUR-FU-10004071"/>
    <x v="0"/>
    <x v="3"/>
    <s v="Luxo Professional Magnifying Clamp-On Fluorescent Lamps"/>
    <n v="104.01"/>
    <n v="1"/>
    <n v="14.561400000000001"/>
    <x v="3"/>
    <x v="2"/>
  </r>
  <r>
    <s v="CA-2017-114552"/>
    <x v="113"/>
    <d v="2017-09-08T00:00:00"/>
    <x v="1"/>
    <s v="Dl-13600"/>
    <s v="Dorris liebe"/>
    <s v="Corporate"/>
    <s v="United States"/>
    <x v="59"/>
    <x v="15"/>
    <x v="2"/>
    <s v="FUR-FU-10002960"/>
    <x v="0"/>
    <x v="3"/>
    <s v="Eldon 200 Class Desk Accessories, Burgundy"/>
    <n v="15.071999999999999"/>
    <n v="3"/>
    <n v="4.1448"/>
    <x v="6"/>
    <x v="4"/>
  </r>
  <r>
    <s v="CA-2016-163755"/>
    <x v="114"/>
    <d v="2016-11-08T00:00:00"/>
    <x v="0"/>
    <s v="AS-10285"/>
    <s v="Alejandro Savely"/>
    <s v="Corporate"/>
    <s v="United States"/>
    <x v="15"/>
    <x v="13"/>
    <x v="1"/>
    <s v="FUR-FU-10003394"/>
    <x v="0"/>
    <x v="3"/>
    <s v="Tenex &quot;The Solids&quot; Textured Chair Mats"/>
    <n v="209.88"/>
    <n v="3"/>
    <n v="35.679600000000001"/>
    <x v="4"/>
    <x v="0"/>
  </r>
  <r>
    <s v="CA-2015-142027"/>
    <x v="115"/>
    <d v="2015-04-14T00:00:00"/>
    <x v="1"/>
    <s v="JK-15370"/>
    <s v="Jay Kimmel"/>
    <s v="Consumer"/>
    <s v="United States"/>
    <x v="62"/>
    <x v="2"/>
    <x v="1"/>
    <s v="FUR-TA-10002774"/>
    <x v="0"/>
    <x v="2"/>
    <s v="Laminate Occasional Tables"/>
    <n v="369.91199999999998"/>
    <n v="3"/>
    <n v="-13.871700000000001"/>
    <x v="2"/>
    <x v="6"/>
  </r>
  <r>
    <s v="CA-2014-112158"/>
    <x v="116"/>
    <d v="2014-12-04T00:00:00"/>
    <x v="2"/>
    <s v="DP-13165"/>
    <s v="David Philippe"/>
    <s v="Consumer"/>
    <s v="United States"/>
    <x v="13"/>
    <x v="7"/>
    <x v="2"/>
    <s v="FUR-BO-10003272"/>
    <x v="0"/>
    <x v="0"/>
    <s v="O'Sullivan Living Dimensions 5-Shelf Bookcases"/>
    <n v="883.92"/>
    <n v="5"/>
    <n v="-110.49"/>
    <x v="3"/>
    <x v="5"/>
  </r>
  <r>
    <s v="CA-2014-130092"/>
    <x v="117"/>
    <d v="2014-01-14T00:00:00"/>
    <x v="2"/>
    <s v="SV-20365"/>
    <s v="Seth Vernon"/>
    <s v="Consumer"/>
    <s v="United States"/>
    <x v="63"/>
    <x v="14"/>
    <x v="2"/>
    <s v="FUR-FU-10000010"/>
    <x v="0"/>
    <x v="3"/>
    <s v="DAX Value U-Channel Document Frames, Easel Back"/>
    <n v="9.94"/>
    <n v="2"/>
    <n v="3.0813999999999999"/>
    <x v="0"/>
    <x v="8"/>
  </r>
  <r>
    <s v="CA-2017-108910"/>
    <x v="118"/>
    <d v="2017-09-29T00:00:00"/>
    <x v="1"/>
    <s v="KC-16540"/>
    <s v="Kelly Collister"/>
    <s v="Consumer"/>
    <s v="United States"/>
    <x v="19"/>
    <x v="15"/>
    <x v="2"/>
    <s v="FUR-FU-10002253"/>
    <x v="0"/>
    <x v="3"/>
    <s v="Howard Miller 13&quot; Diameter Pewter Finish Round Wall Clock"/>
    <n v="103.056"/>
    <n v="3"/>
    <n v="24.4758"/>
    <x v="2"/>
    <x v="4"/>
  </r>
  <r>
    <s v="CA-2014-104472"/>
    <x v="119"/>
    <d v="2014-06-07T00:00:00"/>
    <x v="1"/>
    <s v="CK-12325"/>
    <s v="Christine Kargatis"/>
    <s v="Home Office"/>
    <s v="United States"/>
    <x v="4"/>
    <x v="4"/>
    <x v="1"/>
    <s v="FUR-FU-10000246"/>
    <x v="0"/>
    <x v="3"/>
    <s v="Aluminum Document Frame"/>
    <n v="73.319999999999993"/>
    <n v="6"/>
    <n v="21.995999999999999"/>
    <x v="2"/>
    <x v="2"/>
  </r>
  <r>
    <s v="CA-2016-142335"/>
    <x v="120"/>
    <d v="2016-12-19T00:00:00"/>
    <x v="1"/>
    <s v="MP-17965"/>
    <s v="Michael Paige"/>
    <s v="Corporate"/>
    <s v="United States"/>
    <x v="25"/>
    <x v="17"/>
    <x v="3"/>
    <s v="FUR-TA-10000198"/>
    <x v="0"/>
    <x v="2"/>
    <s v="Chromcraft Bull-Nose Wood Oval Conference Tables &amp; Bases"/>
    <n v="1652.94"/>
    <n v="3"/>
    <n v="231.41159999999999"/>
    <x v="4"/>
    <x v="5"/>
  </r>
  <r>
    <s v="CA-2014-117429"/>
    <x v="121"/>
    <d v="2014-10-13T00:00:00"/>
    <x v="1"/>
    <s v="MR-17545"/>
    <s v="Mathew Reese"/>
    <s v="Home Office"/>
    <s v="United States"/>
    <x v="3"/>
    <x v="3"/>
    <x v="2"/>
    <s v="FUR-FU-10000222"/>
    <x v="0"/>
    <x v="3"/>
    <s v="Seth Thomas 16&quot; Steel Case Clock"/>
    <n v="129.91999999999999"/>
    <n v="5"/>
    <n v="21.111999999999998"/>
    <x v="6"/>
    <x v="1"/>
  </r>
  <r>
    <s v="US-2016-150861"/>
    <x v="122"/>
    <d v="2016-12-06T00:00:00"/>
    <x v="2"/>
    <s v="EG-13900"/>
    <s v="Emily Grady"/>
    <s v="Consumer"/>
    <s v="United States"/>
    <x v="64"/>
    <x v="7"/>
    <x v="2"/>
    <s v="FUR-TA-10002228"/>
    <x v="0"/>
    <x v="2"/>
    <s v="Bevis Traditional Conference Table Top, Plinth Base"/>
    <n v="400.03199999999998"/>
    <n v="2"/>
    <n v="-153.34559999999999"/>
    <x v="0"/>
    <x v="5"/>
  </r>
  <r>
    <s v="US-2016-150861"/>
    <x v="122"/>
    <d v="2016-12-06T00:00:00"/>
    <x v="2"/>
    <s v="EG-13900"/>
    <s v="Emily Grady"/>
    <s v="Consumer"/>
    <s v="United States"/>
    <x v="64"/>
    <x v="7"/>
    <x v="2"/>
    <s v="FUR-CH-10002965"/>
    <x v="0"/>
    <x v="1"/>
    <s v="Global Leather Highback Executive Chair with Pneumatic Height Adjustment, Black"/>
    <n v="542.64599999999996"/>
    <n v="3"/>
    <n v="102.49979999999999"/>
    <x v="0"/>
    <x v="5"/>
  </r>
  <r>
    <s v="CA-2017-131954"/>
    <x v="123"/>
    <d v="2017-01-25T00:00:00"/>
    <x v="1"/>
    <s v="DS-13030"/>
    <s v="Darrin Sayre"/>
    <s v="Home Office"/>
    <s v="United States"/>
    <x v="15"/>
    <x v="13"/>
    <x v="1"/>
    <s v="FUR-BO-10001619"/>
    <x v="0"/>
    <x v="0"/>
    <s v="O'Sullivan Cherrywood Estates Traditional Bookcase"/>
    <n v="84.98"/>
    <n v="1"/>
    <n v="18.695599999999999"/>
    <x v="4"/>
    <x v="8"/>
  </r>
  <r>
    <s v="CA-2014-124429"/>
    <x v="124"/>
    <d v="2014-05-27T00:00:00"/>
    <x v="3"/>
    <s v="MH-17785"/>
    <s v="Maya Herman"/>
    <s v="Corporate"/>
    <s v="United States"/>
    <x v="53"/>
    <x v="2"/>
    <x v="1"/>
    <s v="FUR-TA-10002607"/>
    <x v="0"/>
    <x v="2"/>
    <s v="KI Conference Tables"/>
    <n v="567.12"/>
    <n v="10"/>
    <n v="-28.356000000000002"/>
    <x v="7"/>
    <x v="7"/>
  </r>
  <r>
    <s v="CA-2017-126074"/>
    <x v="125"/>
    <d v="2017-10-06T00:00:00"/>
    <x v="1"/>
    <s v="RF-19735"/>
    <s v="Roland Fjeld"/>
    <s v="Consumer"/>
    <s v="United States"/>
    <x v="65"/>
    <x v="17"/>
    <x v="3"/>
    <s v="FUR-FU-10003577"/>
    <x v="0"/>
    <x v="3"/>
    <s v="Nu-Dell Leatherette Frames"/>
    <n v="157.74"/>
    <n v="11"/>
    <n v="56.7864"/>
    <x v="4"/>
    <x v="1"/>
  </r>
  <r>
    <s v="CA-2015-135272"/>
    <x v="88"/>
    <d v="2015-12-12T00:00:00"/>
    <x v="1"/>
    <s v="MS-17830"/>
    <s v="Melanie Seite"/>
    <s v="Consumer"/>
    <s v="United States"/>
    <x v="2"/>
    <x v="2"/>
    <x v="1"/>
    <s v="FUR-FU-10002759"/>
    <x v="0"/>
    <x v="3"/>
    <s v="12-1/2 Diameter Round Wall Clock"/>
    <n v="79.92"/>
    <n v="4"/>
    <n v="28.7712"/>
    <x v="2"/>
    <x v="5"/>
  </r>
  <r>
    <s v="CA-2016-140928"/>
    <x v="126"/>
    <d v="2016-09-22T00:00:00"/>
    <x v="1"/>
    <s v="NB-18655"/>
    <s v="Nona Balk"/>
    <s v="Corporate"/>
    <s v="United States"/>
    <x v="51"/>
    <x v="1"/>
    <x v="0"/>
    <s v="FUR-TA-10001095"/>
    <x v="0"/>
    <x v="2"/>
    <s v="Chromcraft Round Conference Tables"/>
    <n v="383.43799999999999"/>
    <n v="4"/>
    <n v="-167.3184"/>
    <x v="4"/>
    <x v="4"/>
  </r>
  <r>
    <s v="CA-2014-106810"/>
    <x v="127"/>
    <d v="2014-05-20T00:00:00"/>
    <x v="1"/>
    <s v="AJ-10795"/>
    <s v="Anthony Johnson"/>
    <s v="Corporate"/>
    <s v="United States"/>
    <x v="66"/>
    <x v="1"/>
    <x v="0"/>
    <s v="FUR-FU-10004306"/>
    <x v="0"/>
    <x v="3"/>
    <s v="Electrix Halogen Magnifier Lamp"/>
    <n v="310.88"/>
    <n v="2"/>
    <n v="23.315999999999999"/>
    <x v="6"/>
    <x v="7"/>
  </r>
  <r>
    <s v="CA-2016-157245"/>
    <x v="128"/>
    <d v="2016-05-24T00:00:00"/>
    <x v="1"/>
    <s v="LE-16810"/>
    <s v="Laurel Elliston"/>
    <s v="Consumer"/>
    <s v="United States"/>
    <x v="58"/>
    <x v="25"/>
    <x v="0"/>
    <s v="FUR-CH-10003746"/>
    <x v="0"/>
    <x v="1"/>
    <s v="Hon 4070 Series Pagoda Round Back Stacking Chairs"/>
    <n v="641.96"/>
    <n v="2"/>
    <n v="179.74879999999999"/>
    <x v="2"/>
    <x v="7"/>
  </r>
  <r>
    <s v="CA-2017-104220"/>
    <x v="129"/>
    <d v="2017-02-05T00:00:00"/>
    <x v="1"/>
    <s v="BV-11245"/>
    <s v="Benjamin Venier"/>
    <s v="Corporate"/>
    <s v="United States"/>
    <x v="67"/>
    <x v="26"/>
    <x v="3"/>
    <s v="FUR-FU-10002597"/>
    <x v="0"/>
    <x v="3"/>
    <s v="C-Line Magnetic Cubicle Keepers, Clear Polypropylene"/>
    <n v="34.58"/>
    <n v="7"/>
    <n v="14.5236"/>
    <x v="6"/>
    <x v="8"/>
  </r>
  <r>
    <s v="CA-2015-144267"/>
    <x v="130"/>
    <d v="2015-08-23T00:00:00"/>
    <x v="2"/>
    <s v="NZ-18565"/>
    <s v="Nick Zandusky"/>
    <s v="Home Office"/>
    <s v="United States"/>
    <x v="28"/>
    <x v="2"/>
    <x v="1"/>
    <s v="FUR-CH-10002335"/>
    <x v="0"/>
    <x v="1"/>
    <s v="Hon GuestStacker Chair"/>
    <n v="544.00800000000004"/>
    <n v="3"/>
    <n v="40.800600000000003"/>
    <x v="3"/>
    <x v="10"/>
  </r>
  <r>
    <s v="US-2015-157014"/>
    <x v="131"/>
    <d v="2015-10-06T00:00:00"/>
    <x v="0"/>
    <s v="BM-11785"/>
    <s v="Bryan Mills"/>
    <s v="Consumer"/>
    <s v="United States"/>
    <x v="29"/>
    <x v="15"/>
    <x v="2"/>
    <s v="FUR-BO-10004409"/>
    <x v="0"/>
    <x v="0"/>
    <s v="Safco Value Mate Series Steel Bookcases, Baked Enamel Finish on Steel, Gray"/>
    <n v="35.49"/>
    <n v="1"/>
    <n v="-15.615600000000001"/>
    <x v="0"/>
    <x v="1"/>
  </r>
  <r>
    <s v="CA-2015-154620"/>
    <x v="132"/>
    <d v="2015-12-16T00:00:00"/>
    <x v="1"/>
    <s v="LT-17110"/>
    <s v="Liz Thompson"/>
    <s v="Consumer"/>
    <s v="United States"/>
    <x v="68"/>
    <x v="2"/>
    <x v="1"/>
    <s v="FUR-CH-10004675"/>
    <x v="0"/>
    <x v="1"/>
    <s v="Lifetime Advantage Folding Chairs, 4/Carton"/>
    <n v="348.928"/>
    <n v="2"/>
    <n v="34.892800000000001"/>
    <x v="4"/>
    <x v="5"/>
  </r>
  <r>
    <s v="CA-2015-115938"/>
    <x v="133"/>
    <d v="2015-06-30T00:00:00"/>
    <x v="1"/>
    <s v="SA-20830"/>
    <s v="Sue Ann Reed"/>
    <s v="Consumer"/>
    <s v="United States"/>
    <x v="52"/>
    <x v="25"/>
    <x v="0"/>
    <s v="FUR-CH-10003199"/>
    <x v="0"/>
    <x v="1"/>
    <s v="Office Star - Contemporary Task Swivel Chair"/>
    <n v="332.94"/>
    <n v="3"/>
    <n v="79.905600000000007"/>
    <x v="4"/>
    <x v="2"/>
  </r>
  <r>
    <s v="CA-2015-101910"/>
    <x v="61"/>
    <d v="2015-12-03T00:00:00"/>
    <x v="1"/>
    <s v="CD-11920"/>
    <s v="Carlos Daly"/>
    <s v="Consumer"/>
    <s v="United States"/>
    <x v="69"/>
    <x v="2"/>
    <x v="1"/>
    <s v="FUR-CH-10002647"/>
    <x v="0"/>
    <x v="1"/>
    <s v="Situations Contoured Folding Chairs, 4/Set"/>
    <n v="283.92"/>
    <n v="5"/>
    <n v="17.745000000000001"/>
    <x v="6"/>
    <x v="0"/>
  </r>
  <r>
    <s v="CA-2017-105809"/>
    <x v="134"/>
    <d v="2017-02-23T00:00:00"/>
    <x v="2"/>
    <s v="HW-14935"/>
    <s v="Helen Wasserman"/>
    <s v="Corporate"/>
    <s v="United States"/>
    <x v="53"/>
    <x v="2"/>
    <x v="1"/>
    <s v="FUR-FU-10004090"/>
    <x v="0"/>
    <x v="3"/>
    <s v="Executive Impressions 14&quot; Contract Wall Clock"/>
    <n v="22.23"/>
    <n v="1"/>
    <n v="7.3358999999999996"/>
    <x v="0"/>
    <x v="11"/>
  </r>
  <r>
    <s v="CA-2017-135783"/>
    <x v="135"/>
    <d v="2017-04-24T00:00:00"/>
    <x v="2"/>
    <s v="GM-14440"/>
    <s v="Gary McGarr"/>
    <s v="Consumer"/>
    <s v="United States"/>
    <x v="28"/>
    <x v="2"/>
    <x v="1"/>
    <s v="FUR-FU-10000794"/>
    <x v="0"/>
    <x v="3"/>
    <s v="Eldon Stackable Tray, Side-Load, Legal, Smoke"/>
    <n v="18.28"/>
    <n v="2"/>
    <n v="6.2152000000000003"/>
    <x v="3"/>
    <x v="6"/>
  </r>
  <r>
    <s v="CA-2015-140921"/>
    <x v="136"/>
    <d v="2015-02-05T00:00:00"/>
    <x v="2"/>
    <s v="AA-10375"/>
    <s v="Allen Armold"/>
    <s v="Consumer"/>
    <s v="United States"/>
    <x v="70"/>
    <x v="27"/>
    <x v="3"/>
    <s v="FUR-FU-10003347"/>
    <x v="0"/>
    <x v="3"/>
    <s v="Coloredge Poster Frame"/>
    <n v="28.4"/>
    <n v="2"/>
    <n v="11.076000000000001"/>
    <x v="3"/>
    <x v="11"/>
  </r>
  <r>
    <s v="CA-2014-151995"/>
    <x v="137"/>
    <d v="2014-10-15T00:00:00"/>
    <x v="2"/>
    <s v="ZC-21910"/>
    <s v="Zuschuss Carroll"/>
    <s v="Consumer"/>
    <s v="United States"/>
    <x v="71"/>
    <x v="13"/>
    <x v="1"/>
    <s v="FUR-TA-10002903"/>
    <x v="0"/>
    <x v="2"/>
    <s v="Bevis Round Bullnose 29&quot; High Table Top"/>
    <n v="1298.55"/>
    <n v="5"/>
    <n v="311.65199999999999"/>
    <x v="3"/>
    <x v="1"/>
  </r>
  <r>
    <s v="CA-2017-143686"/>
    <x v="138"/>
    <d v="2017-05-14T00:00:00"/>
    <x v="3"/>
    <s v="PJ-19015"/>
    <s v="Pauline Johnson"/>
    <s v="Consumer"/>
    <s v="United States"/>
    <x v="72"/>
    <x v="2"/>
    <x v="1"/>
    <s v="FUR-FU-10000794"/>
    <x v="0"/>
    <x v="3"/>
    <s v="Eldon Stackable Tray, Side-Load, Legal, Smoke"/>
    <n v="18.28"/>
    <n v="2"/>
    <n v="6.2152000000000003"/>
    <x v="7"/>
    <x v="7"/>
  </r>
  <r>
    <s v="CA-2014-140858"/>
    <x v="139"/>
    <d v="2014-07-02T00:00:00"/>
    <x v="1"/>
    <s v="CA-12775"/>
    <s v="Cynthia Arntzen"/>
    <s v="Consumer"/>
    <s v="United States"/>
    <x v="3"/>
    <x v="3"/>
    <x v="2"/>
    <s v="FUR-CH-10001394"/>
    <x v="0"/>
    <x v="1"/>
    <s v="Global Leather Executive Chair"/>
    <n v="1228.4649999999999"/>
    <n v="5"/>
    <n v="0"/>
    <x v="4"/>
    <x v="2"/>
  </r>
  <r>
    <s v="CA-2017-129462"/>
    <x v="140"/>
    <d v="2017-06-21T00:00:00"/>
    <x v="0"/>
    <s v="JE-15745"/>
    <s v="Joel Eaton"/>
    <s v="Consumer"/>
    <s v="United States"/>
    <x v="73"/>
    <x v="0"/>
    <x v="0"/>
    <s v="FUR-CH-10000665"/>
    <x v="0"/>
    <x v="1"/>
    <s v="Global Airflow Leather Mesh Back Chair, Black"/>
    <n v="301.95999999999998"/>
    <n v="2"/>
    <n v="90.587999999999994"/>
    <x v="2"/>
    <x v="2"/>
  </r>
  <r>
    <s v="CA-2015-100454"/>
    <x v="141"/>
    <d v="2015-11-25T00:00:00"/>
    <x v="1"/>
    <s v="BM-11650"/>
    <s v="Brian Moss"/>
    <s v="Corporate"/>
    <s v="United States"/>
    <x v="13"/>
    <x v="7"/>
    <x v="2"/>
    <s v="FUR-BO-10001519"/>
    <x v="0"/>
    <x v="0"/>
    <s v="O'Sullivan 3-Shelf Heavy-Duty Bookcases"/>
    <n v="186.048"/>
    <n v="4"/>
    <n v="9.3024000000000004"/>
    <x v="2"/>
    <x v="0"/>
  </r>
  <r>
    <s v="CA-2015-114300"/>
    <x v="142"/>
    <d v="2015-10-17T00:00:00"/>
    <x v="1"/>
    <s v="AF-10885"/>
    <s v="Art Foster"/>
    <s v="Consumer"/>
    <s v="United States"/>
    <x v="74"/>
    <x v="0"/>
    <x v="0"/>
    <s v="FUR-CH-10001891"/>
    <x v="0"/>
    <x v="1"/>
    <s v="Global Deluxe Office Fabric Chairs"/>
    <n v="287.94"/>
    <n v="3"/>
    <n v="77.743799999999993"/>
    <x v="4"/>
    <x v="1"/>
  </r>
  <r>
    <s v="CA-2017-107503"/>
    <x v="143"/>
    <d v="2017-01-06T00:00:00"/>
    <x v="1"/>
    <s v="GA-14725"/>
    <s v="Guy Armstrong"/>
    <s v="Consumer"/>
    <s v="United States"/>
    <x v="75"/>
    <x v="15"/>
    <x v="2"/>
    <s v="FUR-FU-10003878"/>
    <x v="0"/>
    <x v="3"/>
    <s v="Linden 10&quot; Round Wall Clock, Black"/>
    <n v="48.896000000000001"/>
    <n v="4"/>
    <n v="8.5568000000000008"/>
    <x v="2"/>
    <x v="8"/>
  </r>
  <r>
    <s v="CA-2016-123274"/>
    <x v="144"/>
    <d v="2016-02-24T00:00:00"/>
    <x v="1"/>
    <s v="GT-14710"/>
    <s v="Greg Tran"/>
    <s v="Consumer"/>
    <s v="United States"/>
    <x v="13"/>
    <x v="7"/>
    <x v="2"/>
    <s v="FUR-FU-10004090"/>
    <x v="0"/>
    <x v="3"/>
    <s v="Executive Impressions 14&quot; Contract Wall Clock"/>
    <n v="44.46"/>
    <n v="2"/>
    <n v="14.671799999999999"/>
    <x v="2"/>
    <x v="11"/>
  </r>
  <r>
    <s v="CA-2014-149020"/>
    <x v="145"/>
    <d v="2014-01-15T00:00:00"/>
    <x v="1"/>
    <s v="AJ-10780"/>
    <s v="Anthony Jacobs"/>
    <s v="Corporate"/>
    <s v="United States"/>
    <x v="76"/>
    <x v="25"/>
    <x v="0"/>
    <s v="FUR-FU-10000965"/>
    <x v="0"/>
    <x v="3"/>
    <s v="Howard Miller 11-1/2&quot; Diameter Ridgewood Wall Clock"/>
    <n v="51.94"/>
    <n v="1"/>
    <n v="21.295400000000001"/>
    <x v="2"/>
    <x v="8"/>
  </r>
  <r>
    <s v="CA-2016-116736"/>
    <x v="146"/>
    <d v="2016-01-21T00:00:00"/>
    <x v="1"/>
    <s v="CC-12430"/>
    <s v="Chuck Clark"/>
    <s v="Home Office"/>
    <s v="United States"/>
    <x v="41"/>
    <x v="28"/>
    <x v="2"/>
    <s v="FUR-FU-10004017"/>
    <x v="0"/>
    <x v="3"/>
    <s v="Tenex Contemporary Contur Chairmats for Low and Medium Pile Carpet, Computer, 39&quot; x 49&quot;"/>
    <n v="322.58999999999997"/>
    <n v="3"/>
    <n v="64.518000000000001"/>
    <x v="4"/>
    <x v="8"/>
  </r>
  <r>
    <s v="CA-2017-111689"/>
    <x v="147"/>
    <d v="2017-12-02T00:00:00"/>
    <x v="0"/>
    <s v="HP-14815"/>
    <s v="Harold Pawlan"/>
    <s v="Home Office"/>
    <s v="United States"/>
    <x v="13"/>
    <x v="7"/>
    <x v="2"/>
    <s v="FUR-CH-10004287"/>
    <x v="0"/>
    <x v="1"/>
    <s v="SAFCO Arco Folding Chair"/>
    <n v="1242.9000000000001"/>
    <n v="5"/>
    <n v="262.39"/>
    <x v="3"/>
    <x v="0"/>
  </r>
  <r>
    <s v="CA-2016-165148"/>
    <x v="148"/>
    <d v="2016-10-24T00:00:00"/>
    <x v="2"/>
    <s v="PM-19135"/>
    <s v="Peter McVee"/>
    <s v="Home Office"/>
    <s v="United States"/>
    <x v="25"/>
    <x v="17"/>
    <x v="3"/>
    <s v="FUR-FU-10000732"/>
    <x v="0"/>
    <x v="3"/>
    <s v="Eldon 200 Class Desk Accessories"/>
    <n v="31.4"/>
    <n v="5"/>
    <n v="10.048"/>
    <x v="3"/>
    <x v="1"/>
  </r>
  <r>
    <s v="CA-2014-134061"/>
    <x v="149"/>
    <d v="2014-05-04T00:00:00"/>
    <x v="1"/>
    <s v="LL-16840"/>
    <s v="Lauren Leatherbury"/>
    <s v="Consumer"/>
    <s v="United States"/>
    <x v="77"/>
    <x v="7"/>
    <x v="2"/>
    <s v="FUR-FU-10001424"/>
    <x v="0"/>
    <x v="3"/>
    <s v="Dax Clear Box Frame"/>
    <n v="17.46"/>
    <n v="2"/>
    <n v="5.9363999999999999"/>
    <x v="2"/>
    <x v="6"/>
  </r>
  <r>
    <s v="CA-2017-143259"/>
    <x v="150"/>
    <d v="2018-01-03T00:00:00"/>
    <x v="1"/>
    <s v="PO-18865"/>
    <s v="Patrick O'Donnell"/>
    <s v="Consumer"/>
    <s v="United States"/>
    <x v="13"/>
    <x v="7"/>
    <x v="2"/>
    <s v="FUR-BO-10003441"/>
    <x v="0"/>
    <x v="0"/>
    <s v="Bush Westfield Collection Bookcases, Fully Assembled"/>
    <n v="323.13600000000002"/>
    <n v="4"/>
    <n v="12.117599999999999"/>
    <x v="4"/>
    <x v="5"/>
  </r>
  <r>
    <s v="CA-2015-133627"/>
    <x v="151"/>
    <d v="2015-06-07T00:00:00"/>
    <x v="1"/>
    <s v="SC-20050"/>
    <s v="Sample Company A"/>
    <s v="Home Office"/>
    <s v="United States"/>
    <x v="78"/>
    <x v="19"/>
    <x v="2"/>
    <s v="FUR-FU-10001935"/>
    <x v="0"/>
    <x v="3"/>
    <s v="3M Hangers With Command Adhesive"/>
    <n v="22.2"/>
    <n v="6"/>
    <n v="9.1020000000000003"/>
    <x v="1"/>
    <x v="7"/>
  </r>
  <r>
    <s v="CA-2017-102519"/>
    <x v="152"/>
    <d v="2017-11-29T00:00:00"/>
    <x v="2"/>
    <s v="BM-11650"/>
    <s v="Brian Moss"/>
    <s v="Corporate"/>
    <s v="United States"/>
    <x v="79"/>
    <x v="16"/>
    <x v="3"/>
    <s v="FUR-FU-10004091"/>
    <x v="0"/>
    <x v="3"/>
    <s v="Howard Miller 13&quot; Diameter Goldtone Round Wall Clock"/>
    <n v="46.94"/>
    <n v="1"/>
    <n v="19.2454"/>
    <x v="3"/>
    <x v="0"/>
  </r>
  <r>
    <s v="US-2014-141215"/>
    <x v="153"/>
    <d v="2014-06-21T00:00:00"/>
    <x v="1"/>
    <s v="KL-16555"/>
    <s v="Kelly Lampkin"/>
    <s v="Corporate"/>
    <s v="United States"/>
    <x v="21"/>
    <x v="5"/>
    <x v="3"/>
    <s v="FUR-TA-10001520"/>
    <x v="0"/>
    <x v="2"/>
    <s v="Lesro Sheffield Collection Coffee Table, End Table, Center Table, Corner Table"/>
    <n v="99.918000000000006"/>
    <n v="2"/>
    <n v="-18.5562"/>
    <x v="6"/>
    <x v="2"/>
  </r>
  <r>
    <s v="US-2014-141215"/>
    <x v="153"/>
    <d v="2014-06-21T00:00:00"/>
    <x v="1"/>
    <s v="KL-16555"/>
    <s v="Kelly Lampkin"/>
    <s v="Corporate"/>
    <s v="United States"/>
    <x v="21"/>
    <x v="5"/>
    <x v="3"/>
    <s v="FUR-CH-10003379"/>
    <x v="0"/>
    <x v="1"/>
    <s v="Global Commerce Series High-Back Swivel/Tilt Chairs"/>
    <n v="797.94399999999996"/>
    <n v="4"/>
    <n v="-56.996000000000002"/>
    <x v="6"/>
    <x v="2"/>
  </r>
  <r>
    <s v="CA-2016-142958"/>
    <x v="154"/>
    <d v="2016-12-20T00:00:00"/>
    <x v="1"/>
    <s v="RW-19630"/>
    <s v="Rob Williams"/>
    <s v="Corporate"/>
    <s v="United States"/>
    <x v="80"/>
    <x v="2"/>
    <x v="1"/>
    <s v="FUR-TA-10000577"/>
    <x v="0"/>
    <x v="2"/>
    <s v="Bretford CR4500 Series Slim Rectangular Table"/>
    <n v="1114.2719999999999"/>
    <n v="4"/>
    <n v="41.785200000000003"/>
    <x v="1"/>
    <x v="5"/>
  </r>
  <r>
    <s v="US-2015-140200"/>
    <x v="155"/>
    <d v="2015-07-28T00:00:00"/>
    <x v="2"/>
    <s v="CA-12775"/>
    <s v="Cynthia Arntzen"/>
    <s v="Consumer"/>
    <s v="United States"/>
    <x v="81"/>
    <x v="22"/>
    <x v="1"/>
    <s v="FUR-TA-10002356"/>
    <x v="0"/>
    <x v="2"/>
    <s v="Bevis Boat-Shaped Conference Table"/>
    <n v="393.16500000000002"/>
    <n v="3"/>
    <n v="-204.44579999999999"/>
    <x v="3"/>
    <x v="3"/>
  </r>
  <r>
    <s v="US-2017-110576"/>
    <x v="156"/>
    <d v="2017-12-02T00:00:00"/>
    <x v="1"/>
    <s v="RB-19795"/>
    <s v="Ross Baird"/>
    <s v="Home Office"/>
    <s v="United States"/>
    <x v="3"/>
    <x v="3"/>
    <x v="2"/>
    <s v="FUR-FU-10003601"/>
    <x v="0"/>
    <x v="3"/>
    <s v="Deflect-o RollaMat Studded, Beveled Mat for Medium Pile Carpeting"/>
    <n v="516.48800000000006"/>
    <n v="7"/>
    <n v="-12.9122"/>
    <x v="4"/>
    <x v="0"/>
  </r>
  <r>
    <s v="US-2017-110576"/>
    <x v="156"/>
    <d v="2017-12-02T00:00:00"/>
    <x v="1"/>
    <s v="RB-19795"/>
    <s v="Ross Baird"/>
    <s v="Home Office"/>
    <s v="United States"/>
    <x v="3"/>
    <x v="3"/>
    <x v="2"/>
    <s v="FUR-FU-10000576"/>
    <x v="0"/>
    <x v="3"/>
    <s v="Luxo Professional Fluorescent Magnifier Lamp with Clamp-Mount Base"/>
    <n v="1007.232"/>
    <n v="6"/>
    <n v="75.542400000000001"/>
    <x v="4"/>
    <x v="0"/>
  </r>
  <r>
    <s v="US-2017-110576"/>
    <x v="156"/>
    <d v="2017-12-02T00:00:00"/>
    <x v="1"/>
    <s v="RB-19795"/>
    <s v="Ross Baird"/>
    <s v="Home Office"/>
    <s v="United States"/>
    <x v="3"/>
    <x v="3"/>
    <x v="2"/>
    <s v="FUR-TA-10004154"/>
    <x v="0"/>
    <x v="2"/>
    <s v="Riverside Furniture Oval Coffee Table, Oval End Table, End Table with Drawer"/>
    <n v="2065.3200000000002"/>
    <n v="12"/>
    <n v="-619.596"/>
    <x v="4"/>
    <x v="0"/>
  </r>
  <r>
    <s v="CA-2017-131156"/>
    <x v="157"/>
    <d v="2017-04-07T00:00:00"/>
    <x v="1"/>
    <s v="KH-16360"/>
    <s v="Katherine Hughes"/>
    <s v="Consumer"/>
    <s v="United States"/>
    <x v="3"/>
    <x v="3"/>
    <x v="2"/>
    <s v="FUR-FU-10001940"/>
    <x v="0"/>
    <x v="3"/>
    <s v="Staple-based wall hangings"/>
    <n v="25.472000000000001"/>
    <n v="4"/>
    <n v="7.6416000000000004"/>
    <x v="4"/>
    <x v="6"/>
  </r>
  <r>
    <s v="CA-2017-136539"/>
    <x v="158"/>
    <d v="2018-01-01T00:00:00"/>
    <x v="1"/>
    <s v="GH-14665"/>
    <s v="Greg Hansen"/>
    <s v="Consumer"/>
    <s v="United States"/>
    <x v="82"/>
    <x v="5"/>
    <x v="3"/>
    <s v="FUR-BO-10004709"/>
    <x v="0"/>
    <x v="0"/>
    <s v="Bush Westfield Collection Bookcases, Medium Cherry Finish"/>
    <n v="78.852800000000002"/>
    <n v="2"/>
    <n v="-11.596"/>
    <x v="4"/>
    <x v="5"/>
  </r>
  <r>
    <s v="CA-2015-112571"/>
    <x v="159"/>
    <d v="2015-09-22T00:00:00"/>
    <x v="3"/>
    <s v="DL-12925"/>
    <s v="Daniel Lacy"/>
    <s v="Consumer"/>
    <s v="United States"/>
    <x v="64"/>
    <x v="2"/>
    <x v="1"/>
    <s v="FUR-FU-10004188"/>
    <x v="0"/>
    <x v="3"/>
    <s v="Luxo Professional Combination Clamp-On Lamps"/>
    <n v="204.6"/>
    <n v="2"/>
    <n v="53.195999999999998"/>
    <x v="7"/>
    <x v="4"/>
  </r>
  <r>
    <s v="CA-2017-152142"/>
    <x v="160"/>
    <d v="2017-11-19T00:00:00"/>
    <x v="1"/>
    <s v="LW-16990"/>
    <s v="Lindsay Williams"/>
    <s v="Corporate"/>
    <s v="United States"/>
    <x v="28"/>
    <x v="2"/>
    <x v="1"/>
    <s v="FUR-CH-10002965"/>
    <x v="0"/>
    <x v="1"/>
    <s v="Global Leather Highback Executive Chair with Pneumatic Height Adjustment, Black"/>
    <n v="321.56799999999998"/>
    <n v="2"/>
    <n v="28.1372"/>
    <x v="2"/>
    <x v="0"/>
  </r>
  <r>
    <s v="CA-2014-115791"/>
    <x v="161"/>
    <d v="2014-01-18T00:00:00"/>
    <x v="0"/>
    <s v="DL-13315"/>
    <s v="Delfina Latchford"/>
    <s v="Consumer"/>
    <s v="United States"/>
    <x v="3"/>
    <x v="3"/>
    <x v="2"/>
    <s v="FUR-FU-10001095"/>
    <x v="0"/>
    <x v="3"/>
    <s v="DAX Black Cherry Wood-Tone Poster Frame"/>
    <n v="127.104"/>
    <n v="6"/>
    <n v="28.598400000000002"/>
    <x v="3"/>
    <x v="8"/>
  </r>
  <r>
    <s v="CA-2016-144939"/>
    <x v="162"/>
    <d v="2016-10-08T00:00:00"/>
    <x v="1"/>
    <s v="EB-13870"/>
    <s v="Emily Burns"/>
    <s v="Consumer"/>
    <s v="United States"/>
    <x v="13"/>
    <x v="7"/>
    <x v="2"/>
    <s v="FUR-CH-10003199"/>
    <x v="0"/>
    <x v="1"/>
    <s v="Office Star - Contemporary Task Swivel Chair"/>
    <n v="599.29200000000003"/>
    <n v="6"/>
    <n v="93.223200000000006"/>
    <x v="2"/>
    <x v="1"/>
  </r>
  <r>
    <s v="CA-2014-163419"/>
    <x v="163"/>
    <d v="2014-11-14T00:00:00"/>
    <x v="0"/>
    <s v="TZ-21580"/>
    <s v="Tracy Zic"/>
    <s v="Consumer"/>
    <s v="United States"/>
    <x v="74"/>
    <x v="12"/>
    <x v="1"/>
    <s v="FUR-CH-10000665"/>
    <x v="0"/>
    <x v="1"/>
    <s v="Global Airflow Leather Mesh Back Chair, Black"/>
    <n v="603.91999999999996"/>
    <n v="5"/>
    <n v="75.489999999999995"/>
    <x v="0"/>
    <x v="0"/>
  </r>
  <r>
    <s v="CA-2017-167899"/>
    <x v="164"/>
    <d v="2017-05-26T00:00:00"/>
    <x v="1"/>
    <s v="JG-15805"/>
    <s v="John Grady"/>
    <s v="Corporate"/>
    <s v="United States"/>
    <x v="83"/>
    <x v="7"/>
    <x v="2"/>
    <s v="FUR-FU-10004071"/>
    <x v="0"/>
    <x v="3"/>
    <s v="Luxo Professional Magnifying Clamp-On Fluorescent Lamps"/>
    <n v="520.04999999999995"/>
    <n v="5"/>
    <n v="72.807000000000002"/>
    <x v="2"/>
    <x v="7"/>
  </r>
  <r>
    <s v="CA-2015-153549"/>
    <x v="165"/>
    <d v="2015-03-31T00:00:00"/>
    <x v="0"/>
    <s v="SL-20155"/>
    <s v="Sara Luxemburg"/>
    <s v="Home Office"/>
    <s v="United States"/>
    <x v="51"/>
    <x v="1"/>
    <x v="0"/>
    <s v="FUR-CH-10004086"/>
    <x v="0"/>
    <x v="1"/>
    <s v="Hon 4070 Series Pagoda Armless Upholstered Stacking Chairs"/>
    <n v="1166.92"/>
    <n v="5"/>
    <n v="131.27850000000001"/>
    <x v="3"/>
    <x v="9"/>
  </r>
  <r>
    <s v="CA-2015-162537"/>
    <x v="166"/>
    <d v="2015-11-03T00:00:00"/>
    <x v="1"/>
    <s v="RD-19585"/>
    <s v="Rob Dowd"/>
    <s v="Consumer"/>
    <s v="United States"/>
    <x v="0"/>
    <x v="0"/>
    <x v="0"/>
    <s v="FUR-FU-10002885"/>
    <x v="0"/>
    <x v="3"/>
    <s v="Magna Visual Magnetic Picture Hangers"/>
    <n v="24.1"/>
    <n v="5"/>
    <n v="9.1579999999999995"/>
    <x v="6"/>
    <x v="1"/>
  </r>
  <r>
    <s v="CA-2015-162537"/>
    <x v="166"/>
    <d v="2015-11-03T00:00:00"/>
    <x v="1"/>
    <s v="RD-19585"/>
    <s v="Rob Dowd"/>
    <s v="Consumer"/>
    <s v="United States"/>
    <x v="0"/>
    <x v="0"/>
    <x v="0"/>
    <s v="FUR-FU-10001918"/>
    <x v="0"/>
    <x v="3"/>
    <s v="C-Line Cubicle Keepers Polyproplyene Holder With Velcro Backings"/>
    <n v="33.11"/>
    <n v="7"/>
    <n v="12.9129"/>
    <x v="6"/>
    <x v="1"/>
  </r>
  <r>
    <s v="CA-2015-124891"/>
    <x v="167"/>
    <d v="2015-07-31T00:00:00"/>
    <x v="3"/>
    <s v="RH-19495"/>
    <s v="Rick Hansen"/>
    <s v="Consumer"/>
    <s v="United States"/>
    <x v="13"/>
    <x v="7"/>
    <x v="2"/>
    <s v="FUR-TA-10002903"/>
    <x v="0"/>
    <x v="2"/>
    <s v="Bevis Round Bullnose 29&quot; High Table Top"/>
    <n v="1090.7819999999999"/>
    <n v="7"/>
    <n v="-290.87520000000001"/>
    <x v="7"/>
    <x v="3"/>
  </r>
  <r>
    <s v="CA-2014-158540"/>
    <x v="168"/>
    <d v="2014-11-26T00:00:00"/>
    <x v="2"/>
    <s v="VG-21790"/>
    <s v="Vivek Gonzalez"/>
    <s v="Consumer"/>
    <s v="United States"/>
    <x v="53"/>
    <x v="2"/>
    <x v="1"/>
    <s v="FUR-FU-10001602"/>
    <x v="0"/>
    <x v="3"/>
    <s v="Eldon Delta Triangular Chair Mat, 52&quot; x 58&quot;, Clear"/>
    <n v="151.72"/>
    <n v="4"/>
    <n v="27.3096"/>
    <x v="3"/>
    <x v="0"/>
  </r>
  <r>
    <s v="CA-2017-118437"/>
    <x v="169"/>
    <d v="2017-06-21T00:00:00"/>
    <x v="0"/>
    <s v="PF-19165"/>
    <s v="Philip Fox"/>
    <s v="Consumer"/>
    <s v="United States"/>
    <x v="84"/>
    <x v="13"/>
    <x v="1"/>
    <s v="FUR-FU-10004848"/>
    <x v="0"/>
    <x v="3"/>
    <s v="Howard Miller 13-3/4&quot; Diameter Brushed Chrome Round Wall Clock"/>
    <n v="155.25"/>
    <n v="3"/>
    <n v="46.575000000000003"/>
    <x v="4"/>
    <x v="2"/>
  </r>
  <r>
    <s v="US-2015-126214"/>
    <x v="170"/>
    <d v="2015-12-24T00:00:00"/>
    <x v="0"/>
    <s v="JS-15880"/>
    <s v="John Stevenson"/>
    <s v="Consumer"/>
    <s v="United States"/>
    <x v="15"/>
    <x v="13"/>
    <x v="1"/>
    <s v="FUR-TA-10003748"/>
    <x v="0"/>
    <x v="2"/>
    <s v="Bevis 36 x 72 Conference Tables"/>
    <n v="1618.37"/>
    <n v="13"/>
    <n v="356.04140000000001"/>
    <x v="0"/>
    <x v="5"/>
  </r>
  <r>
    <s v="CA-2015-108665"/>
    <x v="171"/>
    <d v="2015-07-10T00:00:00"/>
    <x v="1"/>
    <s v="KM-16225"/>
    <s v="Kalyca Meade"/>
    <s v="Corporate"/>
    <s v="United States"/>
    <x v="13"/>
    <x v="7"/>
    <x v="2"/>
    <s v="FUR-FU-10002191"/>
    <x v="0"/>
    <x v="3"/>
    <s v="G.E. Halogen Desk Lamp Bulbs"/>
    <n v="13.96"/>
    <n v="2"/>
    <n v="6.7008000000000001"/>
    <x v="4"/>
    <x v="3"/>
  </r>
  <r>
    <s v="CA-2015-108665"/>
    <x v="171"/>
    <d v="2015-07-10T00:00:00"/>
    <x v="1"/>
    <s v="KM-16225"/>
    <s v="Kalyca Meade"/>
    <s v="Corporate"/>
    <s v="United States"/>
    <x v="13"/>
    <x v="7"/>
    <x v="2"/>
    <s v="FUR-FU-10000965"/>
    <x v="0"/>
    <x v="3"/>
    <s v="Howard Miller 11-1/2&quot; Diameter Ridgewood Wall Clock"/>
    <n v="155.82"/>
    <n v="3"/>
    <n v="63.886200000000002"/>
    <x v="4"/>
    <x v="3"/>
  </r>
  <r>
    <s v="CA-2015-124450"/>
    <x v="172"/>
    <d v="2015-05-03T00:00:00"/>
    <x v="1"/>
    <s v="GT-14710"/>
    <s v="Greg Tran"/>
    <s v="Consumer"/>
    <s v="United States"/>
    <x v="85"/>
    <x v="29"/>
    <x v="2"/>
    <s v="FUR-CH-10000309"/>
    <x v="0"/>
    <x v="1"/>
    <s v="Global Comet Stacking Arm Chair"/>
    <n v="1267.53"/>
    <n v="3"/>
    <n v="316.88249999999999"/>
    <x v="6"/>
    <x v="6"/>
  </r>
  <r>
    <s v="CA-2014-163552"/>
    <x v="173"/>
    <d v="2014-07-15T00:00:00"/>
    <x v="1"/>
    <s v="LA-16780"/>
    <s v="Laura Armstrong"/>
    <s v="Corporate"/>
    <s v="United States"/>
    <x v="33"/>
    <x v="18"/>
    <x v="2"/>
    <s v="FUR-CH-10003379"/>
    <x v="0"/>
    <x v="1"/>
    <s v="Global Commerce Series High-Back Swivel/Tilt Chairs"/>
    <n v="854.94"/>
    <n v="3"/>
    <n v="213.73500000000001"/>
    <x v="4"/>
    <x v="3"/>
  </r>
  <r>
    <s v="CA-2014-163552"/>
    <x v="173"/>
    <d v="2014-07-15T00:00:00"/>
    <x v="1"/>
    <s v="LA-16780"/>
    <s v="Laura Armstrong"/>
    <s v="Corporate"/>
    <s v="United States"/>
    <x v="33"/>
    <x v="18"/>
    <x v="2"/>
    <s v="FUR-FU-10000629"/>
    <x v="0"/>
    <x v="3"/>
    <s v="9-3/4 Diameter Round Wall Clock"/>
    <n v="124.11"/>
    <n v="9"/>
    <n v="52.126199999999997"/>
    <x v="4"/>
    <x v="3"/>
  </r>
  <r>
    <s v="CA-2016-113061"/>
    <x v="74"/>
    <d v="2016-04-26T00:00:00"/>
    <x v="1"/>
    <s v="EL-13735"/>
    <s v="Ed Ludwig"/>
    <s v="Home Office"/>
    <s v="United States"/>
    <x v="86"/>
    <x v="23"/>
    <x v="3"/>
    <s v="FUR-FU-10003975"/>
    <x v="0"/>
    <x v="3"/>
    <s v="Eldon Advantage Chair Mats for Low to Medium Pile Carpets"/>
    <n v="86.62"/>
    <n v="2"/>
    <n v="8.6620000000000008"/>
    <x v="4"/>
    <x v="6"/>
  </r>
  <r>
    <s v="CA-2016-127670"/>
    <x v="174"/>
    <d v="2016-03-24T00:00:00"/>
    <x v="1"/>
    <s v="RD-19660"/>
    <s v="Robert Dilbeck"/>
    <s v="Home Office"/>
    <s v="United States"/>
    <x v="87"/>
    <x v="23"/>
    <x v="3"/>
    <s v="FUR-TA-10001095"/>
    <x v="0"/>
    <x v="2"/>
    <s v="Chromcraft Round Conference Tables"/>
    <n v="697.16"/>
    <n v="4"/>
    <n v="146.40360000000001"/>
    <x v="4"/>
    <x v="9"/>
  </r>
  <r>
    <s v="CA-2016-102981"/>
    <x v="175"/>
    <d v="2016-09-09T00:00:00"/>
    <x v="0"/>
    <s v="MO-17500"/>
    <s v="Mary O'Rourke"/>
    <s v="Consumer"/>
    <s v="United States"/>
    <x v="13"/>
    <x v="7"/>
    <x v="2"/>
    <s v="FUR-BO-10001811"/>
    <x v="0"/>
    <x v="0"/>
    <s v="Atlantic Metals Mobile 5-Shelf Bookcases, Custom Colors"/>
    <n v="722.35199999999998"/>
    <n v="3"/>
    <n v="90.293999999999997"/>
    <x v="0"/>
    <x v="4"/>
  </r>
  <r>
    <s v="CA-2017-152702"/>
    <x v="176"/>
    <d v="2017-10-16T00:00:00"/>
    <x v="1"/>
    <s v="SN-20710"/>
    <s v="Steve Nguyen"/>
    <s v="Home Office"/>
    <s v="United States"/>
    <x v="88"/>
    <x v="8"/>
    <x v="3"/>
    <s v="FUR-CH-10002304"/>
    <x v="0"/>
    <x v="1"/>
    <s v="Global Stack Chair without Arms, Black"/>
    <n v="254.60400000000001"/>
    <n v="14"/>
    <n v="-18.186"/>
    <x v="4"/>
    <x v="1"/>
  </r>
  <r>
    <s v="CA-2016-169103"/>
    <x v="177"/>
    <d v="2016-03-13T00:00:00"/>
    <x v="1"/>
    <s v="ZC-21910"/>
    <s v="Zuschuss Carroll"/>
    <s v="Consumer"/>
    <s v="United States"/>
    <x v="89"/>
    <x v="1"/>
    <x v="0"/>
    <s v="FUR-FU-10004006"/>
    <x v="0"/>
    <x v="3"/>
    <s v="Deflect-o DuraMat Lighweight, Studded, Beveled Mat for Low Pile Carpeting"/>
    <n v="102.36"/>
    <n v="3"/>
    <n v="-3.8384999999999998"/>
    <x v="2"/>
    <x v="9"/>
  </r>
  <r>
    <s v="US-2015-153500"/>
    <x v="97"/>
    <d v="2015-07-05T00:00:00"/>
    <x v="2"/>
    <s v="DG-13300"/>
    <s v="Deirdre Greer"/>
    <s v="Corporate"/>
    <s v="United States"/>
    <x v="3"/>
    <x v="3"/>
    <x v="2"/>
    <s v="FUR-FU-10000293"/>
    <x v="0"/>
    <x v="3"/>
    <s v="Eldon Antistatic Chair Mats for Low to Medium Pile Carpets"/>
    <n v="168.464"/>
    <n v="2"/>
    <n v="-29.481200000000001"/>
    <x v="3"/>
    <x v="3"/>
  </r>
  <r>
    <s v="US-2015-153500"/>
    <x v="97"/>
    <d v="2015-07-05T00:00:00"/>
    <x v="2"/>
    <s v="DG-13300"/>
    <s v="Deirdre Greer"/>
    <s v="Corporate"/>
    <s v="United States"/>
    <x v="3"/>
    <x v="3"/>
    <x v="2"/>
    <s v="FUR-FU-10004460"/>
    <x v="0"/>
    <x v="3"/>
    <s v="Howard Miller 12&quot; Round Wall Clock"/>
    <n v="282.88799999999998"/>
    <n v="9"/>
    <n v="56.577599999999997"/>
    <x v="3"/>
    <x v="3"/>
  </r>
  <r>
    <s v="CA-2015-110667"/>
    <x v="178"/>
    <d v="2015-04-08T00:00:00"/>
    <x v="1"/>
    <s v="NF-18595"/>
    <s v="Nicole Fjeld"/>
    <s v="Home Office"/>
    <s v="United States"/>
    <x v="13"/>
    <x v="7"/>
    <x v="2"/>
    <s v="FUR-FU-10004622"/>
    <x v="0"/>
    <x v="3"/>
    <s v="Eldon Advantage Foldable Chair Mats for Low Pile Carpets"/>
    <n v="108.4"/>
    <n v="2"/>
    <n v="22.763999999999999"/>
    <x v="4"/>
    <x v="6"/>
  </r>
  <r>
    <s v="US-2015-125374"/>
    <x v="179"/>
    <d v="2015-03-29T00:00:00"/>
    <x v="1"/>
    <s v="JD-16060"/>
    <s v="Julia Dunbar"/>
    <s v="Consumer"/>
    <s v="United States"/>
    <x v="6"/>
    <x v="5"/>
    <x v="3"/>
    <s v="FUR-CH-10003396"/>
    <x v="0"/>
    <x v="1"/>
    <s v="Global Deluxe Steno Chair"/>
    <n v="107.77200000000001"/>
    <n v="2"/>
    <n v="-29.252400000000002"/>
    <x v="6"/>
    <x v="9"/>
  </r>
  <r>
    <s v="CA-2016-157686"/>
    <x v="180"/>
    <d v="2016-10-02T00:00:00"/>
    <x v="2"/>
    <s v="BD-11620"/>
    <s v="Brian DeCherney"/>
    <s v="Consumer"/>
    <s v="United States"/>
    <x v="28"/>
    <x v="2"/>
    <x v="1"/>
    <s v="FUR-CH-10001146"/>
    <x v="0"/>
    <x v="1"/>
    <s v="Global Value Mid-Back Manager's Chair, Gray"/>
    <n v="194.84800000000001"/>
    <n v="4"/>
    <n v="12.178000000000001"/>
    <x v="5"/>
    <x v="1"/>
  </r>
  <r>
    <s v="CA-2015-110016"/>
    <x v="101"/>
    <d v="2015-12-04T00:00:00"/>
    <x v="1"/>
    <s v="BT-11395"/>
    <s v="Bill Tyler"/>
    <s v="Corporate"/>
    <s v="United States"/>
    <x v="25"/>
    <x v="17"/>
    <x v="3"/>
    <s v="FUR-CH-10002880"/>
    <x v="0"/>
    <x v="1"/>
    <s v="Global High-Back Leather Tilter, Burgundy"/>
    <n v="1106.9100000000001"/>
    <n v="9"/>
    <n v="121.76009999999999"/>
    <x v="2"/>
    <x v="0"/>
  </r>
  <r>
    <s v="US-2016-143819"/>
    <x v="181"/>
    <d v="2016-03-05T00:00:00"/>
    <x v="1"/>
    <s v="KD-16270"/>
    <s v="Karen Daniels"/>
    <s v="Consumer"/>
    <s v="United States"/>
    <x v="90"/>
    <x v="7"/>
    <x v="2"/>
    <s v="FUR-TA-10001095"/>
    <x v="0"/>
    <x v="2"/>
    <s v="Chromcraft Round Conference Tables"/>
    <n v="836.59199999999998"/>
    <n v="8"/>
    <n v="-264.92079999999999"/>
    <x v="4"/>
    <x v="9"/>
  </r>
  <r>
    <s v="CA-2017-158407"/>
    <x v="182"/>
    <d v="2017-06-10T00:00:00"/>
    <x v="1"/>
    <s v="LW-16990"/>
    <s v="Lindsay Williams"/>
    <s v="Corporate"/>
    <s v="United States"/>
    <x v="91"/>
    <x v="30"/>
    <x v="0"/>
    <s v="FUR-FU-10001967"/>
    <x v="0"/>
    <x v="3"/>
    <s v="Telescoping Adjustable Floor Lamp"/>
    <n v="31.984000000000002"/>
    <n v="2"/>
    <n v="1.9990000000000001"/>
    <x v="6"/>
    <x v="2"/>
  </r>
  <r>
    <s v="CA-2014-159338"/>
    <x v="183"/>
    <d v="2014-06-28T00:00:00"/>
    <x v="2"/>
    <s v="NS-18640"/>
    <s v="Noel Staavos"/>
    <s v="Corporate"/>
    <s v="United States"/>
    <x v="2"/>
    <x v="2"/>
    <x v="1"/>
    <s v="FUR-TA-10004147"/>
    <x v="0"/>
    <x v="2"/>
    <s v="Hon 4060 Series Tables"/>
    <n v="447.84"/>
    <n v="5"/>
    <n v="11.196"/>
    <x v="0"/>
    <x v="2"/>
  </r>
  <r>
    <s v="CA-2016-107216"/>
    <x v="184"/>
    <d v="2016-06-17T00:00:00"/>
    <x v="2"/>
    <s v="PV-18985"/>
    <s v="Paul Van Hugh"/>
    <s v="Home Office"/>
    <s v="United States"/>
    <x v="28"/>
    <x v="2"/>
    <x v="1"/>
    <s v="FUR-FU-10000206"/>
    <x v="0"/>
    <x v="3"/>
    <s v="GE General Purpose, Extra Long Life, Showcase &amp; Floodlight Incandescent Bulbs"/>
    <n v="8.73"/>
    <n v="3"/>
    <n v="4.1031000000000004"/>
    <x v="0"/>
    <x v="2"/>
  </r>
  <r>
    <s v="US-2016-110156"/>
    <x v="185"/>
    <d v="2016-11-24T00:00:00"/>
    <x v="1"/>
    <s v="EH-13945"/>
    <s v="Eric Hoffmann"/>
    <s v="Consumer"/>
    <s v="United States"/>
    <x v="6"/>
    <x v="5"/>
    <x v="3"/>
    <s v="FUR-FU-10000206"/>
    <x v="0"/>
    <x v="3"/>
    <s v="GE General Purpose, Extra Long Life, Showcase &amp; Floodlight Incandescent Bulbs"/>
    <n v="2.3279999999999998"/>
    <n v="2"/>
    <n v="-0.75660000000000005"/>
    <x v="2"/>
    <x v="0"/>
  </r>
  <r>
    <s v="CA-2017-140585"/>
    <x v="186"/>
    <d v="2017-12-23T00:00:00"/>
    <x v="0"/>
    <s v="RA-19915"/>
    <s v="Russell Applegate"/>
    <s v="Consumer"/>
    <s v="United States"/>
    <x v="92"/>
    <x v="2"/>
    <x v="1"/>
    <s v="FUR-BO-10002206"/>
    <x v="0"/>
    <x v="0"/>
    <s v="Bush Saratoga Collection 5-Shelf Bookcase, Hanover Cherry, *Special Order"/>
    <n v="119.833"/>
    <n v="1"/>
    <n v="-12.6882"/>
    <x v="2"/>
    <x v="5"/>
  </r>
  <r>
    <s v="US-2014-147627"/>
    <x v="187"/>
    <d v="2014-01-26T00:00:00"/>
    <x v="1"/>
    <s v="HL-15040"/>
    <s v="Hunter Lopez"/>
    <s v="Consumer"/>
    <s v="United States"/>
    <x v="93"/>
    <x v="31"/>
    <x v="0"/>
    <s v="FUR-FU-10003194"/>
    <x v="0"/>
    <x v="3"/>
    <s v="Eldon Expressions Desk Accessory, Wood Pencil Holder, Oak"/>
    <n v="38.6"/>
    <n v="4"/>
    <n v="11.58"/>
    <x v="6"/>
    <x v="8"/>
  </r>
  <r>
    <s v="US-2014-147627"/>
    <x v="187"/>
    <d v="2014-01-26T00:00:00"/>
    <x v="1"/>
    <s v="HL-15040"/>
    <s v="Hunter Lopez"/>
    <s v="Consumer"/>
    <s v="United States"/>
    <x v="93"/>
    <x v="31"/>
    <x v="0"/>
    <s v="FUR-CH-10002331"/>
    <x v="0"/>
    <x v="1"/>
    <s v="Hon 4700 Series Mobuis Mid-Back Task Chairs with Adjustable Arms"/>
    <n v="1067.94"/>
    <n v="3"/>
    <n v="224.26740000000001"/>
    <x v="6"/>
    <x v="8"/>
  </r>
  <r>
    <s v="CA-2016-112102"/>
    <x v="188"/>
    <d v="2016-04-16T00:00:00"/>
    <x v="1"/>
    <s v="BD-11605"/>
    <s v="Brian Dahlen"/>
    <s v="Consumer"/>
    <s v="United States"/>
    <x v="76"/>
    <x v="25"/>
    <x v="0"/>
    <s v="FUR-TA-10004086"/>
    <x v="0"/>
    <x v="2"/>
    <s v="KI Adjustable-Height Table"/>
    <n v="343.92"/>
    <n v="4"/>
    <n v="75.662400000000005"/>
    <x v="4"/>
    <x v="6"/>
  </r>
  <r>
    <s v="CA-2014-146969"/>
    <x v="189"/>
    <d v="2014-10-03T00:00:00"/>
    <x v="1"/>
    <s v="AP-10915"/>
    <s v="Arthur Prichep"/>
    <s v="Consumer"/>
    <s v="United States"/>
    <x v="2"/>
    <x v="2"/>
    <x v="1"/>
    <s v="FUR-FU-10004188"/>
    <x v="0"/>
    <x v="3"/>
    <s v="Luxo Professional Combination Clamp-On Lamps"/>
    <n v="204.6"/>
    <n v="2"/>
    <n v="53.195999999999998"/>
    <x v="4"/>
    <x v="4"/>
  </r>
  <r>
    <s v="CA-2015-113971"/>
    <x v="190"/>
    <d v="2015-05-14T00:00:00"/>
    <x v="1"/>
    <s v="CB-12535"/>
    <s v="Claudia Bergmann"/>
    <s v="Corporate"/>
    <s v="United States"/>
    <x v="94"/>
    <x v="15"/>
    <x v="2"/>
    <s v="FUR-FU-10001852"/>
    <x v="0"/>
    <x v="3"/>
    <s v="Eldon Regeneration Recycled Desk Accessories, Smoke"/>
    <n v="8.3520000000000003"/>
    <n v="6"/>
    <n v="1.2527999999999999"/>
    <x v="6"/>
    <x v="7"/>
  </r>
  <r>
    <s v="CA-2014-136567"/>
    <x v="191"/>
    <d v="2014-12-21T00:00:00"/>
    <x v="2"/>
    <s v="PS-19045"/>
    <s v="Penelope Sewall"/>
    <s v="Home Office"/>
    <s v="United States"/>
    <x v="95"/>
    <x v="25"/>
    <x v="0"/>
    <s v="FUR-TA-10001932"/>
    <x v="0"/>
    <x v="2"/>
    <s v="Chromcraft 48&quot; x 96&quot; Racetrack Double Pedestal Table"/>
    <n v="2244.48"/>
    <n v="7"/>
    <n v="493.78559999999999"/>
    <x v="5"/>
    <x v="5"/>
  </r>
  <r>
    <s v="CA-2014-136567"/>
    <x v="191"/>
    <d v="2014-12-21T00:00:00"/>
    <x v="2"/>
    <s v="PS-19045"/>
    <s v="Penelope Sewall"/>
    <s v="Home Office"/>
    <s v="United States"/>
    <x v="95"/>
    <x v="25"/>
    <x v="0"/>
    <s v="FUR-TA-10000617"/>
    <x v="0"/>
    <x v="2"/>
    <s v="Hon Practical Foundations 30 x 60 Training Table, Light Gray/Charcoal"/>
    <n v="455.1"/>
    <n v="2"/>
    <n v="100.122"/>
    <x v="5"/>
    <x v="5"/>
  </r>
  <r>
    <s v="CA-2016-149314"/>
    <x v="192"/>
    <d v="2016-07-07T00:00:00"/>
    <x v="0"/>
    <s v="GB-14530"/>
    <s v="George Bell"/>
    <s v="Corporate"/>
    <s v="United States"/>
    <x v="2"/>
    <x v="2"/>
    <x v="1"/>
    <s v="FUR-CH-10002126"/>
    <x v="0"/>
    <x v="1"/>
    <s v="Hon Deluxe Fabric Upholstered Stacking Chairs"/>
    <n v="195.184"/>
    <n v="1"/>
    <n v="19.5184"/>
    <x v="2"/>
    <x v="3"/>
  </r>
  <r>
    <s v="CA-2017-145226"/>
    <x v="64"/>
    <d v="2017-12-10T00:00:00"/>
    <x v="0"/>
    <s v="DL-13315"/>
    <s v="Delfina Latchford"/>
    <s v="Consumer"/>
    <s v="United States"/>
    <x v="13"/>
    <x v="7"/>
    <x v="2"/>
    <s v="FUR-FU-10004952"/>
    <x v="0"/>
    <x v="3"/>
    <s v="C-Line Cubicle Keepers Polyproplyene Holder w/Velcro Back, 8-1/2x11, 25/Bx"/>
    <n v="109.48"/>
    <n v="2"/>
    <n v="33.938800000000001"/>
    <x v="3"/>
    <x v="5"/>
  </r>
  <r>
    <s v="CA-2016-113621"/>
    <x v="193"/>
    <d v="2016-12-05T00:00:00"/>
    <x v="1"/>
    <s v="JE-15745"/>
    <s v="Joel Eaton"/>
    <s v="Consumer"/>
    <s v="United States"/>
    <x v="96"/>
    <x v="32"/>
    <x v="2"/>
    <s v="FUR-CH-10001270"/>
    <x v="0"/>
    <x v="1"/>
    <s v="Harbour Creations Steel Folding Chair"/>
    <n v="172.5"/>
    <n v="2"/>
    <n v="51.75"/>
    <x v="4"/>
    <x v="5"/>
  </r>
  <r>
    <s v="CA-2017-117212"/>
    <x v="194"/>
    <d v="2017-02-28T00:00:00"/>
    <x v="0"/>
    <s v="BT-11530"/>
    <s v="Bradley Talbott"/>
    <s v="Home Office"/>
    <s v="United States"/>
    <x v="2"/>
    <x v="2"/>
    <x v="1"/>
    <s v="FUR-CH-10003973"/>
    <x v="0"/>
    <x v="1"/>
    <s v="GuestStacker Chair with Chrome Finish Legs"/>
    <n v="892.22400000000005"/>
    <n v="3"/>
    <n v="89.222399999999993"/>
    <x v="3"/>
    <x v="11"/>
  </r>
  <r>
    <s v="US-2015-130519"/>
    <x v="195"/>
    <d v="2015-09-15T00:00:00"/>
    <x v="3"/>
    <s v="NG-18355"/>
    <s v="Nat Gilpin"/>
    <s v="Corporate"/>
    <s v="United States"/>
    <x v="97"/>
    <x v="1"/>
    <x v="0"/>
    <s v="FUR-FU-10002268"/>
    <x v="0"/>
    <x v="3"/>
    <s v="Ultra Door Push Plate"/>
    <n v="15.712"/>
    <n v="4"/>
    <n v="2.5531999999999999"/>
    <x v="7"/>
    <x v="4"/>
  </r>
  <r>
    <s v="US-2015-130519"/>
    <x v="195"/>
    <d v="2015-09-15T00:00:00"/>
    <x v="3"/>
    <s v="NG-18355"/>
    <s v="Nat Gilpin"/>
    <s v="Corporate"/>
    <s v="United States"/>
    <x v="97"/>
    <x v="1"/>
    <x v="0"/>
    <s v="FUR-FU-10003394"/>
    <x v="0"/>
    <x v="3"/>
    <s v="Tenex &quot;The Solids&quot; Textured Chair Mats"/>
    <n v="55.968000000000004"/>
    <n v="1"/>
    <n v="-2.0988000000000002"/>
    <x v="7"/>
    <x v="4"/>
  </r>
  <r>
    <s v="CA-2016-130946"/>
    <x v="57"/>
    <d v="2016-04-12T00:00:00"/>
    <x v="1"/>
    <s v="ZC-21910"/>
    <s v="Zuschuss Carroll"/>
    <s v="Consumer"/>
    <s v="United States"/>
    <x v="6"/>
    <x v="5"/>
    <x v="3"/>
    <s v="FUR-CH-10004540"/>
    <x v="0"/>
    <x v="1"/>
    <s v="Global Chrome Stack Chair"/>
    <n v="95.983999999999995"/>
    <n v="4"/>
    <n v="-4.1135999999999999"/>
    <x v="4"/>
    <x v="6"/>
  </r>
  <r>
    <s v="CA-2016-114727"/>
    <x v="196"/>
    <d v="2016-07-24T00:00:00"/>
    <x v="1"/>
    <s v="LS-16945"/>
    <s v="Linda Southworth"/>
    <s v="Corporate"/>
    <s v="United States"/>
    <x v="22"/>
    <x v="12"/>
    <x v="1"/>
    <s v="FUR-CH-10002335"/>
    <x v="0"/>
    <x v="1"/>
    <s v="Hon GuestStacker Chair"/>
    <n v="544.00800000000004"/>
    <n v="3"/>
    <n v="40.800600000000003"/>
    <x v="6"/>
    <x v="3"/>
  </r>
  <r>
    <s v="CA-2016-114727"/>
    <x v="196"/>
    <d v="2016-07-24T00:00:00"/>
    <x v="1"/>
    <s v="LS-16945"/>
    <s v="Linda Southworth"/>
    <s v="Corporate"/>
    <s v="United States"/>
    <x v="22"/>
    <x v="12"/>
    <x v="1"/>
    <s v="FUR-CH-10002331"/>
    <x v="0"/>
    <x v="1"/>
    <s v="Hon 4700 Series Mobuis Mid-Back Task Chairs with Adjustable Arms"/>
    <n v="854.35199999999998"/>
    <n v="3"/>
    <n v="10.679399999999999"/>
    <x v="6"/>
    <x v="3"/>
  </r>
  <r>
    <s v="CA-2016-137050"/>
    <x v="197"/>
    <d v="2016-07-18T00:00:00"/>
    <x v="0"/>
    <s v="SW-20755"/>
    <s v="Steven Ward"/>
    <s v="Corporate"/>
    <s v="United States"/>
    <x v="13"/>
    <x v="7"/>
    <x v="2"/>
    <s v="FUR-BO-10004695"/>
    <x v="0"/>
    <x v="0"/>
    <s v="O'Sullivan 2-Door Barrister Bookcase in Odessa Pine"/>
    <n v="579.13599999999997"/>
    <n v="4"/>
    <n v="21.717600000000001"/>
    <x v="4"/>
    <x v="3"/>
  </r>
  <r>
    <s v="US-2017-118087"/>
    <x v="198"/>
    <d v="2017-09-13T00:00:00"/>
    <x v="1"/>
    <s v="SP-20620"/>
    <s v="Stefania Perrino"/>
    <s v="Corporate"/>
    <s v="United States"/>
    <x v="3"/>
    <x v="3"/>
    <x v="2"/>
    <s v="FUR-CH-10004860"/>
    <x v="0"/>
    <x v="1"/>
    <s v="Global Low Back Tilter Chair"/>
    <n v="141.37200000000001"/>
    <n v="2"/>
    <n v="-48.470399999999998"/>
    <x v="4"/>
    <x v="4"/>
  </r>
  <r>
    <s v="US-2017-118087"/>
    <x v="198"/>
    <d v="2017-09-13T00:00:00"/>
    <x v="1"/>
    <s v="SP-20620"/>
    <s v="Stefania Perrino"/>
    <s v="Corporate"/>
    <s v="United States"/>
    <x v="3"/>
    <x v="3"/>
    <x v="2"/>
    <s v="FUR-FU-10001867"/>
    <x v="0"/>
    <x v="3"/>
    <s v="Eldon Expressions Punched Metal &amp; Wood Desk Accessories, Pewter &amp; Cherry"/>
    <n v="17.024000000000001"/>
    <n v="2"/>
    <n v="1.7023999999999999"/>
    <x v="4"/>
    <x v="4"/>
  </r>
  <r>
    <s v="CA-2016-126004"/>
    <x v="199"/>
    <d v="2016-12-05T00:00:00"/>
    <x v="2"/>
    <s v="BM-11140"/>
    <s v="Becky Martin"/>
    <s v="Consumer"/>
    <s v="United States"/>
    <x v="13"/>
    <x v="7"/>
    <x v="2"/>
    <s v="FUR-FU-10001602"/>
    <x v="0"/>
    <x v="3"/>
    <s v="Eldon Delta Triangular Chair Mat, 52&quot; x 58&quot;, Clear"/>
    <n v="113.79"/>
    <n v="3"/>
    <n v="20.482199999999999"/>
    <x v="5"/>
    <x v="5"/>
  </r>
  <r>
    <s v="CA-2017-100013"/>
    <x v="200"/>
    <d v="2017-11-11T00:00:00"/>
    <x v="1"/>
    <s v="ZC-21910"/>
    <s v="Zuschuss Carroll"/>
    <s v="Consumer"/>
    <s v="United States"/>
    <x v="2"/>
    <x v="2"/>
    <x v="1"/>
    <s v="FUR-FU-10001424"/>
    <x v="0"/>
    <x v="3"/>
    <s v="Dax Clear Box Frame"/>
    <n v="8.73"/>
    <n v="1"/>
    <n v="2.9681999999999999"/>
    <x v="2"/>
    <x v="0"/>
  </r>
  <r>
    <s v="CA-2016-144344"/>
    <x v="48"/>
    <d v="2016-10-28T00:00:00"/>
    <x v="3"/>
    <s v="PG-18820"/>
    <s v="Patrick Gardner"/>
    <s v="Consumer"/>
    <s v="United States"/>
    <x v="98"/>
    <x v="1"/>
    <x v="0"/>
    <s v="FUR-FU-10000076"/>
    <x v="0"/>
    <x v="3"/>
    <s v="24-Hour Round Wall Clock"/>
    <n v="47.951999999999998"/>
    <n v="3"/>
    <n v="13.786199999999999"/>
    <x v="7"/>
    <x v="1"/>
  </r>
  <r>
    <s v="CA-2016-144344"/>
    <x v="48"/>
    <d v="2016-10-28T00:00:00"/>
    <x v="3"/>
    <s v="PG-18820"/>
    <s v="Patrick Gardner"/>
    <s v="Consumer"/>
    <s v="United States"/>
    <x v="98"/>
    <x v="1"/>
    <x v="0"/>
    <s v="FUR-FU-10003268"/>
    <x v="0"/>
    <x v="3"/>
    <s v="Eldon Radial Chair Mat for Low to Medium Pile Carpets"/>
    <n v="63.968000000000004"/>
    <n v="2"/>
    <n v="0"/>
    <x v="7"/>
    <x v="1"/>
  </r>
  <r>
    <s v="CA-2016-144344"/>
    <x v="48"/>
    <d v="2016-10-28T00:00:00"/>
    <x v="3"/>
    <s v="PG-18820"/>
    <s v="Patrick Gardner"/>
    <s v="Consumer"/>
    <s v="United States"/>
    <x v="98"/>
    <x v="1"/>
    <x v="0"/>
    <s v="FUR-FU-10003553"/>
    <x v="0"/>
    <x v="3"/>
    <s v="Howard Miller 13-1/2&quot; Diameter Rosebrook Wall Clock"/>
    <n v="165.048"/>
    <n v="3"/>
    <n v="41.262"/>
    <x v="7"/>
    <x v="1"/>
  </r>
  <r>
    <s v="CA-2014-127012"/>
    <x v="201"/>
    <d v="2014-08-15T00:00:00"/>
    <x v="1"/>
    <s v="GM-14680"/>
    <s v="Greg Matthias"/>
    <s v="Consumer"/>
    <s v="United States"/>
    <x v="15"/>
    <x v="13"/>
    <x v="1"/>
    <s v="FUR-FU-10003691"/>
    <x v="0"/>
    <x v="3"/>
    <s v="Eldon Image Series Desk Accessories, Ebony"/>
    <n v="12.35"/>
    <n v="1"/>
    <n v="5.4340000000000002"/>
    <x v="4"/>
    <x v="10"/>
  </r>
  <r>
    <s v="CA-2014-168494"/>
    <x v="202"/>
    <d v="2014-12-14T00:00:00"/>
    <x v="0"/>
    <s v="NP-18700"/>
    <s v="Nora Preis"/>
    <s v="Consumer"/>
    <s v="United States"/>
    <x v="99"/>
    <x v="2"/>
    <x v="1"/>
    <s v="FUR-TA-10004619"/>
    <x v="0"/>
    <x v="2"/>
    <s v="Hon Non-Folding Utility Tables"/>
    <n v="764.68799999999999"/>
    <n v="6"/>
    <n v="95.585999999999999"/>
    <x v="3"/>
    <x v="5"/>
  </r>
  <r>
    <s v="CA-2014-168494"/>
    <x v="202"/>
    <d v="2014-12-14T00:00:00"/>
    <x v="0"/>
    <s v="NP-18700"/>
    <s v="Nora Preis"/>
    <s v="Consumer"/>
    <s v="United States"/>
    <x v="99"/>
    <x v="2"/>
    <x v="1"/>
    <s v="FUR-TA-10003473"/>
    <x v="0"/>
    <x v="2"/>
    <s v="Bretford Rectangular Conference Table Tops"/>
    <n v="3610.848"/>
    <n v="12"/>
    <n v="135.4068"/>
    <x v="3"/>
    <x v="5"/>
  </r>
  <r>
    <s v="CA-2014-168494"/>
    <x v="202"/>
    <d v="2014-12-14T00:00:00"/>
    <x v="0"/>
    <s v="NP-18700"/>
    <s v="Nora Preis"/>
    <s v="Consumer"/>
    <s v="United States"/>
    <x v="99"/>
    <x v="2"/>
    <x v="1"/>
    <s v="FUR-BO-10004467"/>
    <x v="0"/>
    <x v="0"/>
    <s v="Bestar Classic Bookcase"/>
    <n v="254.97450000000001"/>
    <n v="3"/>
    <n v="11.998799999999999"/>
    <x v="3"/>
    <x v="5"/>
  </r>
  <r>
    <s v="CA-2017-115602"/>
    <x v="186"/>
    <d v="2017-12-24T00:00:00"/>
    <x v="1"/>
    <s v="DJ-13630"/>
    <s v="Doug Jacobs"/>
    <s v="Consumer"/>
    <s v="United States"/>
    <x v="13"/>
    <x v="7"/>
    <x v="2"/>
    <s v="FUR-CH-10001708"/>
    <x v="0"/>
    <x v="1"/>
    <s v="Office Star - Contemporary Swivel Chair with Padded Adjustable Arms and Flex Back"/>
    <n v="1141.9380000000001"/>
    <n v="9"/>
    <n v="139.5702"/>
    <x v="6"/>
    <x v="5"/>
  </r>
  <r>
    <s v="CA-2017-144638"/>
    <x v="203"/>
    <d v="2017-03-14T00:00:00"/>
    <x v="1"/>
    <s v="MH-18115"/>
    <s v="Mick Hernandez"/>
    <s v="Home Office"/>
    <s v="United States"/>
    <x v="100"/>
    <x v="3"/>
    <x v="2"/>
    <s v="FUR-FU-10003724"/>
    <x v="0"/>
    <x v="3"/>
    <s v="Westinghouse Clip-On Gooseneck Lamps"/>
    <n v="6.6959999999999997"/>
    <n v="1"/>
    <n v="0.50219999999999998"/>
    <x v="4"/>
    <x v="9"/>
  </r>
  <r>
    <s v="CA-2017-144638"/>
    <x v="203"/>
    <d v="2017-03-14T00:00:00"/>
    <x v="1"/>
    <s v="MH-18115"/>
    <s v="Mick Hernandez"/>
    <s v="Home Office"/>
    <s v="United States"/>
    <x v="100"/>
    <x v="3"/>
    <x v="2"/>
    <s v="FUR-FU-10003535"/>
    <x v="0"/>
    <x v="3"/>
    <s v="Howard Miller Distant Time Traveler Alarm Clock"/>
    <n v="43.872"/>
    <n v="2"/>
    <n v="11.516400000000001"/>
    <x v="4"/>
    <x v="9"/>
  </r>
  <r>
    <s v="CA-2016-155992"/>
    <x v="180"/>
    <d v="2016-10-02T00:00:00"/>
    <x v="2"/>
    <s v="CC-12220"/>
    <s v="Chris Cortes"/>
    <s v="Consumer"/>
    <s v="United States"/>
    <x v="101"/>
    <x v="6"/>
    <x v="3"/>
    <s v="FUR-FU-10003724"/>
    <x v="0"/>
    <x v="3"/>
    <s v="Westinghouse Clip-On Gooseneck Lamps"/>
    <n v="41.85"/>
    <n v="5"/>
    <n v="10.881"/>
    <x v="5"/>
    <x v="1"/>
  </r>
  <r>
    <s v="US-2014-167738"/>
    <x v="109"/>
    <d v="2014-12-29T00:00:00"/>
    <x v="1"/>
    <s v="JC-16105"/>
    <s v="Julie Creighton"/>
    <s v="Corporate"/>
    <s v="United States"/>
    <x v="2"/>
    <x v="2"/>
    <x v="1"/>
    <s v="FUR-CH-10001146"/>
    <x v="0"/>
    <x v="1"/>
    <s v="Global Value Mid-Back Manager's Chair, Gray"/>
    <n v="292.27199999999999"/>
    <n v="6"/>
    <n v="18.266999999999999"/>
    <x v="2"/>
    <x v="5"/>
  </r>
  <r>
    <s v="CA-2017-121412"/>
    <x v="204"/>
    <d v="2017-09-27T00:00:00"/>
    <x v="1"/>
    <s v="BG-11695"/>
    <s v="Brooke Gillingham"/>
    <s v="Corporate"/>
    <s v="United States"/>
    <x v="74"/>
    <x v="12"/>
    <x v="1"/>
    <s v="FUR-FU-10000246"/>
    <x v="0"/>
    <x v="3"/>
    <s v="Aluminum Document Frame"/>
    <n v="29.327999999999999"/>
    <n v="3"/>
    <n v="3.6659999999999999"/>
    <x v="4"/>
    <x v="4"/>
  </r>
  <r>
    <s v="CA-2016-119186"/>
    <x v="205"/>
    <d v="2016-05-26T00:00:00"/>
    <x v="3"/>
    <s v="MS-17710"/>
    <s v="Maurice Satty"/>
    <s v="Consumer"/>
    <s v="United States"/>
    <x v="50"/>
    <x v="5"/>
    <x v="3"/>
    <s v="FUR-CH-10001973"/>
    <x v="0"/>
    <x v="1"/>
    <s v="Office Star Flex Back Scooter Chair with White Frame"/>
    <n v="388.43"/>
    <n v="5"/>
    <n v="-88.784000000000006"/>
    <x v="7"/>
    <x v="7"/>
  </r>
  <r>
    <s v="CA-2016-154711"/>
    <x v="206"/>
    <d v="2016-11-26T00:00:00"/>
    <x v="1"/>
    <s v="TB-21355"/>
    <s v="Todd Boyes"/>
    <s v="Corporate"/>
    <s v="United States"/>
    <x v="13"/>
    <x v="7"/>
    <x v="2"/>
    <s v="FUR-FU-10000397"/>
    <x v="0"/>
    <x v="3"/>
    <s v="Luxo Economy Swing Arm Lamp"/>
    <n v="39.880000000000003"/>
    <n v="2"/>
    <n v="11.166399999999999"/>
    <x v="4"/>
    <x v="0"/>
  </r>
  <r>
    <s v="CA-2016-137043"/>
    <x v="207"/>
    <d v="2016-12-25T00:00:00"/>
    <x v="0"/>
    <s v="LC-17140"/>
    <s v="Logan Currie"/>
    <s v="Consumer"/>
    <s v="United States"/>
    <x v="76"/>
    <x v="25"/>
    <x v="0"/>
    <s v="FUR-FU-10003664"/>
    <x v="0"/>
    <x v="3"/>
    <s v="Electrix Architect's Clamp-On Swing Arm Lamp, Black"/>
    <n v="572.76"/>
    <n v="6"/>
    <n v="166.10040000000001"/>
    <x v="3"/>
    <x v="5"/>
  </r>
  <r>
    <s v="CA-2016-137043"/>
    <x v="207"/>
    <d v="2016-12-25T00:00:00"/>
    <x v="0"/>
    <s v="LC-17140"/>
    <s v="Logan Currie"/>
    <s v="Consumer"/>
    <s v="United States"/>
    <x v="76"/>
    <x v="25"/>
    <x v="0"/>
    <s v="FUR-FU-10003664"/>
    <x v="0"/>
    <x v="3"/>
    <s v="Electrix Architect's Clamp-On Swing Arm Lamp, Black"/>
    <n v="286.38"/>
    <n v="3"/>
    <n v="83.050200000000004"/>
    <x v="3"/>
    <x v="5"/>
  </r>
  <r>
    <s v="CA-2015-115847"/>
    <x v="208"/>
    <d v="2015-09-24T00:00:00"/>
    <x v="0"/>
    <s v="TC-21535"/>
    <s v="Tracy Collins"/>
    <s v="Home Office"/>
    <s v="United States"/>
    <x v="58"/>
    <x v="25"/>
    <x v="0"/>
    <s v="FUR-BO-10003433"/>
    <x v="0"/>
    <x v="0"/>
    <s v="Sauder Cornerstone Collection Library"/>
    <n v="61.96"/>
    <n v="2"/>
    <n v="4.3372000000000002"/>
    <x v="2"/>
    <x v="4"/>
  </r>
  <r>
    <s v="US-2017-126179"/>
    <x v="209"/>
    <d v="2017-07-07T00:00:00"/>
    <x v="1"/>
    <s v="CS-12460"/>
    <s v="Chuck Sachs"/>
    <s v="Consumer"/>
    <s v="United States"/>
    <x v="29"/>
    <x v="24"/>
    <x v="0"/>
    <s v="FUR-FU-10002554"/>
    <x v="0"/>
    <x v="3"/>
    <s v="Westinghouse Floor Lamp with Metal Mesh Shade, Black"/>
    <n v="23.99"/>
    <n v="1"/>
    <n v="5.5176999999999996"/>
    <x v="4"/>
    <x v="3"/>
  </r>
  <r>
    <s v="CA-2016-141397"/>
    <x v="210"/>
    <d v="2016-06-21T00:00:00"/>
    <x v="2"/>
    <s v="RC-19825"/>
    <s v="Roy Collins"/>
    <s v="Consumer"/>
    <s v="United States"/>
    <x v="102"/>
    <x v="2"/>
    <x v="1"/>
    <s v="FUR-CH-10003846"/>
    <x v="0"/>
    <x v="1"/>
    <s v="Hon Valutask Swivel Chairs"/>
    <n v="161.56800000000001"/>
    <n v="2"/>
    <n v="-8.0784000000000002"/>
    <x v="5"/>
    <x v="2"/>
  </r>
  <r>
    <s v="US-2016-134488"/>
    <x v="211"/>
    <d v="2016-10-01T00:00:00"/>
    <x v="1"/>
    <s v="PK-19075"/>
    <s v="Pete Kriz"/>
    <s v="Consumer"/>
    <s v="United States"/>
    <x v="29"/>
    <x v="15"/>
    <x v="2"/>
    <s v="FUR-CH-10003199"/>
    <x v="0"/>
    <x v="1"/>
    <s v="Office Star - Contemporary Task Swivel Chair"/>
    <n v="155.37200000000001"/>
    <n v="2"/>
    <n v="-13.317600000000001"/>
    <x v="1"/>
    <x v="4"/>
  </r>
  <r>
    <s v="CA-2016-145919"/>
    <x v="105"/>
    <d v="2016-12-23T00:00:00"/>
    <x v="1"/>
    <s v="HG-14965"/>
    <s v="Henry Goldwyn"/>
    <s v="Corporate"/>
    <s v="United States"/>
    <x v="2"/>
    <x v="2"/>
    <x v="1"/>
    <s v="FUR-FU-10004960"/>
    <x v="0"/>
    <x v="3"/>
    <s v="Seth Thomas 12&quot; Clock w/ Goldtone Case"/>
    <n v="183.84"/>
    <n v="8"/>
    <n v="62.505600000000001"/>
    <x v="2"/>
    <x v="5"/>
  </r>
  <r>
    <s v="CA-2015-120439"/>
    <x v="212"/>
    <d v="2015-06-18T00:00:00"/>
    <x v="1"/>
    <s v="AD-10180"/>
    <s v="Alan Dominguez"/>
    <s v="Home Office"/>
    <s v="United States"/>
    <x v="3"/>
    <x v="3"/>
    <x v="2"/>
    <s v="FUR-FU-10001867"/>
    <x v="0"/>
    <x v="3"/>
    <s v="Eldon Expressions Punched Metal &amp; Wood Desk Accessories, Pewter &amp; Cherry"/>
    <n v="51.072000000000003"/>
    <n v="6"/>
    <n v="5.1071999999999997"/>
    <x v="4"/>
    <x v="2"/>
  </r>
  <r>
    <s v="CA-2016-142762"/>
    <x v="213"/>
    <d v="2016-05-27T00:00:00"/>
    <x v="1"/>
    <s v="LD-17005"/>
    <s v="Lisa DeCherney"/>
    <s v="Consumer"/>
    <s v="United States"/>
    <x v="28"/>
    <x v="2"/>
    <x v="1"/>
    <s v="FUR-FU-10003691"/>
    <x v="0"/>
    <x v="3"/>
    <s v="Eldon Image Series Desk Accessories, Ebony"/>
    <n v="37.049999999999997"/>
    <n v="3"/>
    <n v="16.302"/>
    <x v="4"/>
    <x v="7"/>
  </r>
  <r>
    <s v="US-2017-123281"/>
    <x v="214"/>
    <d v="2017-04-07T00:00:00"/>
    <x v="1"/>
    <s v="JF-15190"/>
    <s v="Jamie Frazer"/>
    <s v="Consumer"/>
    <s v="United States"/>
    <x v="2"/>
    <x v="2"/>
    <x v="1"/>
    <s v="FUR-FU-10003724"/>
    <x v="0"/>
    <x v="3"/>
    <s v="Westinghouse Clip-On Gooseneck Lamps"/>
    <n v="25.11"/>
    <n v="3"/>
    <n v="6.5286"/>
    <x v="2"/>
    <x v="6"/>
  </r>
  <r>
    <s v="CA-2017-100524"/>
    <x v="76"/>
    <d v="2017-04-02T00:00:00"/>
    <x v="0"/>
    <s v="CM-12115"/>
    <s v="Chad McGuire"/>
    <s v="Consumer"/>
    <s v="United States"/>
    <x v="13"/>
    <x v="7"/>
    <x v="2"/>
    <s v="FUR-FU-10004018"/>
    <x v="0"/>
    <x v="3"/>
    <s v="Tensor Computer Mounted Lamp"/>
    <n v="29.78"/>
    <n v="2"/>
    <n v="8.0405999999999995"/>
    <x v="3"/>
    <x v="9"/>
  </r>
  <r>
    <s v="CA-2014-153976"/>
    <x v="215"/>
    <d v="2014-10-08T00:00:00"/>
    <x v="0"/>
    <s v="BP-11290"/>
    <s v="Beth Paige"/>
    <s v="Consumer"/>
    <s v="United States"/>
    <x v="103"/>
    <x v="8"/>
    <x v="3"/>
    <s v="FUR-CH-10002880"/>
    <x v="0"/>
    <x v="1"/>
    <s v="Global High-Back Leather Tilter, Burgundy"/>
    <n v="258.279"/>
    <n v="3"/>
    <n v="-70.104299999999995"/>
    <x v="2"/>
    <x v="1"/>
  </r>
  <r>
    <s v="CA-2017-162978"/>
    <x v="216"/>
    <d v="2017-05-09T00:00:00"/>
    <x v="1"/>
    <s v="LW-16990"/>
    <s v="Lindsay Williams"/>
    <s v="Corporate"/>
    <s v="United States"/>
    <x v="28"/>
    <x v="2"/>
    <x v="1"/>
    <s v="FUR-TA-10003473"/>
    <x v="0"/>
    <x v="2"/>
    <s v="Bretford Rectangular Conference Table Tops"/>
    <n v="300.904"/>
    <n v="1"/>
    <n v="11.283899999999999"/>
    <x v="2"/>
    <x v="7"/>
  </r>
  <r>
    <s v="CA-2017-160045"/>
    <x v="217"/>
    <d v="2017-04-27T00:00:00"/>
    <x v="2"/>
    <s v="LB-16735"/>
    <s v="Larry Blacks"/>
    <s v="Consumer"/>
    <s v="United States"/>
    <x v="50"/>
    <x v="5"/>
    <x v="3"/>
    <s v="FUR-FU-10000010"/>
    <x v="0"/>
    <x v="3"/>
    <s v="DAX Value U-Channel Document Frames, Easel Back"/>
    <n v="1.988"/>
    <n v="1"/>
    <n v="-1.4413"/>
    <x v="5"/>
    <x v="6"/>
  </r>
  <r>
    <s v="US-2014-151925"/>
    <x v="218"/>
    <d v="2014-10-01T00:00:00"/>
    <x v="0"/>
    <s v="KT-16465"/>
    <s v="Kean Takahito"/>
    <s v="Consumer"/>
    <s v="United States"/>
    <x v="2"/>
    <x v="2"/>
    <x v="1"/>
    <s v="FUR-CH-10002961"/>
    <x v="0"/>
    <x v="1"/>
    <s v="Leather Task Chair, Black"/>
    <n v="145.56800000000001"/>
    <n v="2"/>
    <n v="0"/>
    <x v="2"/>
    <x v="4"/>
  </r>
  <r>
    <s v="US-2017-155425"/>
    <x v="219"/>
    <d v="2017-11-11T00:00:00"/>
    <x v="2"/>
    <s v="AB-10600"/>
    <s v="Ann Blume"/>
    <s v="Corporate"/>
    <s v="United States"/>
    <x v="104"/>
    <x v="22"/>
    <x v="1"/>
    <s v="FUR-CH-10003312"/>
    <x v="0"/>
    <x v="1"/>
    <s v="Hon 2090 ÒPillow SoftÓ Series Mid Back Swivel/Tilt Chairs"/>
    <n v="899.13599999999997"/>
    <n v="4"/>
    <n v="-146.1096"/>
    <x v="5"/>
    <x v="0"/>
  </r>
  <r>
    <s v="CA-2017-133249"/>
    <x v="220"/>
    <d v="2017-07-11T00:00:00"/>
    <x v="2"/>
    <s v="SZ-20035"/>
    <s v="Sam Zeldin"/>
    <s v="Home Office"/>
    <s v="United States"/>
    <x v="105"/>
    <x v="2"/>
    <x v="1"/>
    <s v="FUR-FU-10001588"/>
    <x v="0"/>
    <x v="3"/>
    <s v="Deflect-o SuperTray Unbreakable Stackable Tray, Letter, Black"/>
    <n v="145.9"/>
    <n v="5"/>
    <n v="62.737000000000002"/>
    <x v="0"/>
    <x v="3"/>
  </r>
  <r>
    <s v="US-2015-103471"/>
    <x v="37"/>
    <d v="2015-12-28T00:00:00"/>
    <x v="1"/>
    <s v="JR-15670"/>
    <s v="Jim Radford"/>
    <s v="Consumer"/>
    <s v="United States"/>
    <x v="30"/>
    <x v="12"/>
    <x v="1"/>
    <s v="FUR-BO-10002613"/>
    <x v="0"/>
    <x v="0"/>
    <s v="Atlantic Metals Mobile 4-Shelf Bookcases, Custom Colors"/>
    <n v="590.05799999999999"/>
    <n v="7"/>
    <n v="-786.74400000000003"/>
    <x v="4"/>
    <x v="5"/>
  </r>
  <r>
    <s v="CA-2015-120362"/>
    <x v="221"/>
    <d v="2015-09-19T00:00:00"/>
    <x v="1"/>
    <s v="CA-12265"/>
    <s v="Christina Anderson"/>
    <s v="Consumer"/>
    <s v="United States"/>
    <x v="106"/>
    <x v="4"/>
    <x v="1"/>
    <s v="FUR-TA-10003008"/>
    <x v="0"/>
    <x v="2"/>
    <s v="Lesro Round Back Collection Coffee Table, End Table"/>
    <n v="912.75"/>
    <n v="5"/>
    <n v="118.6575"/>
    <x v="2"/>
    <x v="4"/>
  </r>
  <r>
    <s v="US-2016-100566"/>
    <x v="222"/>
    <d v="2016-09-09T00:00:00"/>
    <x v="1"/>
    <s v="JK-16120"/>
    <s v="Julie Kriz"/>
    <s v="Home Office"/>
    <s v="United States"/>
    <x v="14"/>
    <x v="8"/>
    <x v="3"/>
    <s v="FUR-FU-10003394"/>
    <x v="0"/>
    <x v="3"/>
    <s v="Tenex &quot;The Solids&quot; Textured Chair Mats"/>
    <n v="83.951999999999998"/>
    <n v="3"/>
    <n v="-90.248400000000004"/>
    <x v="6"/>
    <x v="4"/>
  </r>
  <r>
    <s v="US-2016-108504"/>
    <x v="223"/>
    <d v="2016-02-05T00:00:00"/>
    <x v="3"/>
    <s v="PP-18955"/>
    <s v="Paul Prost"/>
    <s v="Home Office"/>
    <s v="United States"/>
    <x v="107"/>
    <x v="24"/>
    <x v="0"/>
    <s v="FUR-FU-10004091"/>
    <x v="0"/>
    <x v="3"/>
    <s v="Eldon 200 Class Desk Accessories, Black"/>
    <n v="18.84"/>
    <n v="3"/>
    <n v="7.1592000000000002"/>
    <x v="7"/>
    <x v="11"/>
  </r>
  <r>
    <s v="US-2016-108504"/>
    <x v="223"/>
    <d v="2016-02-05T00:00:00"/>
    <x v="3"/>
    <s v="PP-18955"/>
    <s v="Paul Prost"/>
    <s v="Home Office"/>
    <s v="United States"/>
    <x v="107"/>
    <x v="24"/>
    <x v="0"/>
    <s v="FUR-BO-10004015"/>
    <x v="0"/>
    <x v="0"/>
    <s v="Bush Andora Bookcase, Maple/Graphite Gray Finish"/>
    <n v="239.98"/>
    <n v="2"/>
    <n v="52.7956"/>
    <x v="7"/>
    <x v="11"/>
  </r>
  <r>
    <s v="US-2017-117247"/>
    <x v="224"/>
    <d v="2017-10-14T00:00:00"/>
    <x v="1"/>
    <s v="CK-12760"/>
    <s v="Cyma Kinney"/>
    <s v="Corporate"/>
    <s v="United States"/>
    <x v="14"/>
    <x v="8"/>
    <x v="3"/>
    <s v="FUR-TA-10002958"/>
    <x v="0"/>
    <x v="2"/>
    <s v="Bevis Oval Conference Table, Walnut"/>
    <n v="652.45000000000005"/>
    <n v="5"/>
    <n v="-430.61700000000002"/>
    <x v="2"/>
    <x v="1"/>
  </r>
  <r>
    <s v="US-2017-117247"/>
    <x v="224"/>
    <d v="2017-10-14T00:00:00"/>
    <x v="1"/>
    <s v="CK-12760"/>
    <s v="Cyma Kinney"/>
    <s v="Corporate"/>
    <s v="United States"/>
    <x v="14"/>
    <x v="8"/>
    <x v="3"/>
    <s v="FUR-TA-10001676"/>
    <x v="0"/>
    <x v="2"/>
    <s v="Hon 61000 Series Interactive Training Tables"/>
    <n v="66.644999999999996"/>
    <n v="3"/>
    <n v="-42.652799999999999"/>
    <x v="2"/>
    <x v="1"/>
  </r>
  <r>
    <s v="US-2016-161396"/>
    <x v="225"/>
    <d v="2016-04-25T00:00:00"/>
    <x v="1"/>
    <s v="GM-14455"/>
    <s v="Gary Mitchum"/>
    <s v="Home Office"/>
    <s v="United States"/>
    <x v="29"/>
    <x v="15"/>
    <x v="2"/>
    <s v="FUR-TA-10002622"/>
    <x v="0"/>
    <x v="2"/>
    <s v="Bush Andora Conference Table, Maple/Graphite Gray Finish"/>
    <n v="205.17599999999999"/>
    <n v="2"/>
    <n v="-58.133200000000002"/>
    <x v="6"/>
    <x v="6"/>
  </r>
  <r>
    <s v="US-2014-118486"/>
    <x v="226"/>
    <d v="2014-04-08T00:00:00"/>
    <x v="2"/>
    <s v="SD-20485"/>
    <s v="Shirley Daniels"/>
    <s v="Home Office"/>
    <s v="United States"/>
    <x v="3"/>
    <x v="3"/>
    <x v="2"/>
    <s v="FUR-TA-10001039"/>
    <x v="0"/>
    <x v="2"/>
    <s v="KI Adjustable-Height Table"/>
    <n v="154.76400000000001"/>
    <n v="3"/>
    <n v="-36.111600000000003"/>
    <x v="3"/>
    <x v="6"/>
  </r>
  <r>
    <s v="CA-2016-130407"/>
    <x v="227"/>
    <d v="2016-09-06T00:00:00"/>
    <x v="1"/>
    <s v="KD-16270"/>
    <s v="Karen Daniels"/>
    <s v="Consumer"/>
    <s v="United States"/>
    <x v="13"/>
    <x v="7"/>
    <x v="2"/>
    <s v="FUR-FU-10001967"/>
    <x v="0"/>
    <x v="3"/>
    <s v="Telescoping Adjustable Floor Lamp"/>
    <n v="39.979999999999997"/>
    <n v="2"/>
    <n v="9.9949999999999992"/>
    <x v="4"/>
    <x v="4"/>
  </r>
  <r>
    <s v="US-2016-122245"/>
    <x v="228"/>
    <d v="2016-09-30T00:00:00"/>
    <x v="1"/>
    <s v="AB-10105"/>
    <s v="Adrian Barton"/>
    <s v="Consumer"/>
    <s v="United States"/>
    <x v="43"/>
    <x v="22"/>
    <x v="1"/>
    <s v="FUR-TA-10002356"/>
    <x v="0"/>
    <x v="2"/>
    <s v="Bevis Boat-Shaped Conference Table"/>
    <n v="393.16500000000002"/>
    <n v="3"/>
    <n v="-204.44579999999999"/>
    <x v="2"/>
    <x v="4"/>
  </r>
  <r>
    <s v="CA-2016-136329"/>
    <x v="229"/>
    <d v="2016-07-13T00:00:00"/>
    <x v="1"/>
    <s v="JD-15895"/>
    <s v="Jonathan Doherty"/>
    <s v="Corporate"/>
    <s v="United States"/>
    <x v="13"/>
    <x v="7"/>
    <x v="2"/>
    <s v="FUR-CH-10002335"/>
    <x v="0"/>
    <x v="1"/>
    <s v="Hon GuestStacker Chair"/>
    <n v="408.00599999999997"/>
    <n v="2"/>
    <n v="72.534400000000005"/>
    <x v="4"/>
    <x v="3"/>
  </r>
  <r>
    <s v="CA-2016-136329"/>
    <x v="229"/>
    <d v="2016-07-13T00:00:00"/>
    <x v="1"/>
    <s v="JD-15895"/>
    <s v="Jonathan Doherty"/>
    <s v="Corporate"/>
    <s v="United States"/>
    <x v="13"/>
    <x v="7"/>
    <x v="2"/>
    <s v="FUR-FU-10000723"/>
    <x v="0"/>
    <x v="3"/>
    <s v="Deflect-o EconoMat Studded, No Bevel Mat for Low Pile Carpeting"/>
    <n v="165.28"/>
    <n v="4"/>
    <n v="14.8752"/>
    <x v="4"/>
    <x v="3"/>
  </r>
  <r>
    <s v="CA-2017-115994"/>
    <x v="230"/>
    <d v="2017-01-31T00:00:00"/>
    <x v="0"/>
    <s v="BT-11305"/>
    <s v="Beth Thompson"/>
    <s v="Home Office"/>
    <s v="United States"/>
    <x v="46"/>
    <x v="2"/>
    <x v="1"/>
    <s v="FUR-FU-10003976"/>
    <x v="0"/>
    <x v="3"/>
    <s v="DAX Executive Solid Wood Document Frame, Desktop or Hang, Mahogany, 5 x 7"/>
    <n v="37.74"/>
    <n v="3"/>
    <n v="12.8316"/>
    <x v="0"/>
    <x v="8"/>
  </r>
  <r>
    <s v="CA-2015-126697"/>
    <x v="231"/>
    <d v="2015-09-24T00:00:00"/>
    <x v="2"/>
    <s v="SV-20815"/>
    <s v="Stuart Van"/>
    <s v="Corporate"/>
    <s v="United States"/>
    <x v="6"/>
    <x v="5"/>
    <x v="3"/>
    <s v="FUR-FU-10001706"/>
    <x v="0"/>
    <x v="3"/>
    <s v="Longer-Life Soft White Bulbs"/>
    <n v="4.9279999999999999"/>
    <n v="4"/>
    <n v="-1.4783999999999999"/>
    <x v="0"/>
    <x v="4"/>
  </r>
  <r>
    <s v="CA-2014-120768"/>
    <x v="232"/>
    <d v="2014-12-21T00:00:00"/>
    <x v="0"/>
    <s v="IM-15070"/>
    <s v="Irene Maddox"/>
    <s v="Consumer"/>
    <s v="United States"/>
    <x v="73"/>
    <x v="33"/>
    <x v="0"/>
    <s v="FUR-CH-10000513"/>
    <x v="0"/>
    <x v="1"/>
    <s v="High-Back Leather Manager's Chair"/>
    <n v="1819.86"/>
    <n v="14"/>
    <n v="163.78739999999999"/>
    <x v="3"/>
    <x v="5"/>
  </r>
  <r>
    <s v="CA-2015-139731"/>
    <x v="233"/>
    <d v="2015-10-15T00:00:00"/>
    <x v="3"/>
    <s v="JE-15745"/>
    <s v="Joel Eaton"/>
    <s v="Consumer"/>
    <s v="United States"/>
    <x v="45"/>
    <x v="5"/>
    <x v="3"/>
    <s v="FUR-CH-10002024"/>
    <x v="0"/>
    <x v="1"/>
    <s v="HON 5400 Series Task Chairs for Big and Tall"/>
    <n v="2453.4299999999998"/>
    <n v="5"/>
    <n v="-350.49"/>
    <x v="7"/>
    <x v="1"/>
  </r>
  <r>
    <s v="CA-2017-102337"/>
    <x v="234"/>
    <d v="2017-06-16T00:00:00"/>
    <x v="2"/>
    <s v="SD-20485"/>
    <s v="Shirley Daniels"/>
    <s v="Home Office"/>
    <s v="United States"/>
    <x v="9"/>
    <x v="8"/>
    <x v="3"/>
    <s v="FUR-CH-10004289"/>
    <x v="0"/>
    <x v="1"/>
    <s v="Global Super Steno Chair"/>
    <n v="470.30200000000002"/>
    <n v="7"/>
    <n v="-87.341800000000006"/>
    <x v="0"/>
    <x v="2"/>
  </r>
  <r>
    <s v="CA-2017-148474"/>
    <x v="235"/>
    <d v="2017-06-19T00:00:00"/>
    <x v="1"/>
    <s v="ME-17320"/>
    <s v="Maria Etezadi"/>
    <s v="Home Office"/>
    <s v="United States"/>
    <x v="29"/>
    <x v="24"/>
    <x v="0"/>
    <s v="FUR-TA-10002530"/>
    <x v="0"/>
    <x v="2"/>
    <s v="Iceberg OfficeWorks 42&quot; Round Tables"/>
    <n v="452.94"/>
    <n v="3"/>
    <n v="67.941000000000003"/>
    <x v="1"/>
    <x v="2"/>
  </r>
  <r>
    <s v="CA-2014-155271"/>
    <x v="236"/>
    <d v="2014-05-04T00:00:00"/>
    <x v="3"/>
    <s v="AA-10480"/>
    <s v="Andrew Allen"/>
    <s v="Consumer"/>
    <s v="United States"/>
    <x v="108"/>
    <x v="19"/>
    <x v="2"/>
    <s v="FUR-FU-10001473"/>
    <x v="0"/>
    <x v="3"/>
    <s v="DAX Wood Document Frame"/>
    <n v="27.46"/>
    <n v="2"/>
    <n v="9.8856000000000002"/>
    <x v="7"/>
    <x v="7"/>
  </r>
  <r>
    <s v="US-2016-128902"/>
    <x v="237"/>
    <d v="2016-03-15T00:00:00"/>
    <x v="1"/>
    <s v="MB-18085"/>
    <s v="Mick Brown"/>
    <s v="Consumer"/>
    <s v="United States"/>
    <x v="109"/>
    <x v="18"/>
    <x v="2"/>
    <s v="FUR-TA-10001095"/>
    <x v="0"/>
    <x v="2"/>
    <s v="Chromcraft Round Conference Tables"/>
    <n v="244.006"/>
    <n v="2"/>
    <n v="-31.372199999999999"/>
    <x v="4"/>
    <x v="9"/>
  </r>
  <r>
    <s v="CA-2016-152289"/>
    <x v="238"/>
    <d v="2016-08-28T00:00:00"/>
    <x v="2"/>
    <s v="LC-16930"/>
    <s v="Linda Cazamias"/>
    <s v="Corporate"/>
    <s v="United States"/>
    <x v="102"/>
    <x v="5"/>
    <x v="3"/>
    <s v="FUR-CH-10002126"/>
    <x v="0"/>
    <x v="1"/>
    <s v="Hon Deluxe Fabric Upholstered Stacking Chairs"/>
    <n v="1024.7159999999999"/>
    <n v="6"/>
    <n v="-29.2776"/>
    <x v="3"/>
    <x v="10"/>
  </r>
  <r>
    <s v="CA-2014-151708"/>
    <x v="98"/>
    <d v="2014-08-14T00:00:00"/>
    <x v="1"/>
    <s v="MB-17305"/>
    <s v="Maria Bertelson"/>
    <s v="Consumer"/>
    <s v="United States"/>
    <x v="110"/>
    <x v="22"/>
    <x v="1"/>
    <s v="FUR-FU-10001602"/>
    <x v="0"/>
    <x v="3"/>
    <s v="Eldon Delta Triangular Chair Mat, 52&quot; x 58&quot;, Clear"/>
    <n v="121.376"/>
    <n v="4"/>
    <n v="-3.0344000000000002"/>
    <x v="6"/>
    <x v="10"/>
  </r>
  <r>
    <s v="CA-2017-139199"/>
    <x v="13"/>
    <d v="2017-12-13T00:00:00"/>
    <x v="1"/>
    <s v="DK-12835"/>
    <s v="Damala Kotsonis"/>
    <s v="Corporate"/>
    <s v="United States"/>
    <x v="25"/>
    <x v="17"/>
    <x v="3"/>
    <s v="FUR-CH-10000847"/>
    <x v="0"/>
    <x v="1"/>
    <s v="Global Executive Mid-Back Manager's Chair"/>
    <n v="872.94"/>
    <n v="3"/>
    <n v="226.96440000000001"/>
    <x v="4"/>
    <x v="5"/>
  </r>
  <r>
    <s v="US-2015-105676"/>
    <x v="239"/>
    <d v="2015-12-02T00:00:00"/>
    <x v="3"/>
    <s v="NM-18520"/>
    <s v="Neoma Murray"/>
    <s v="Consumer"/>
    <s v="United States"/>
    <x v="6"/>
    <x v="5"/>
    <x v="3"/>
    <s v="FUR-FU-10004270"/>
    <x v="0"/>
    <x v="3"/>
    <s v="Eldon Image Series Desk Accessories, Burgundy"/>
    <n v="6.6879999999999997"/>
    <n v="4"/>
    <n v="-4.0128000000000004"/>
    <x v="5"/>
    <x v="5"/>
  </r>
  <r>
    <s v="CA-2015-140410"/>
    <x v="240"/>
    <d v="2015-11-07T00:00:00"/>
    <x v="1"/>
    <s v="CM-12655"/>
    <s v="Corinna Mitchell"/>
    <s v="Home Office"/>
    <s v="United States"/>
    <x v="2"/>
    <x v="2"/>
    <x v="1"/>
    <s v="FUR-FU-10003347"/>
    <x v="0"/>
    <x v="3"/>
    <s v="Coloredge Poster Frame"/>
    <n v="42.6"/>
    <n v="3"/>
    <n v="16.614000000000001"/>
    <x v="4"/>
    <x v="0"/>
  </r>
  <r>
    <s v="CA-2017-166436"/>
    <x v="241"/>
    <d v="2017-11-28T00:00:00"/>
    <x v="1"/>
    <s v="TS-21370"/>
    <s v="Todd Sumrall"/>
    <s v="Corporate"/>
    <s v="United States"/>
    <x v="13"/>
    <x v="7"/>
    <x v="2"/>
    <s v="FUR-CH-10000785"/>
    <x v="0"/>
    <x v="1"/>
    <s v="Global Ergonomic Managers Chair"/>
    <n v="977.29200000000003"/>
    <n v="6"/>
    <n v="173.74080000000001"/>
    <x v="4"/>
    <x v="0"/>
  </r>
  <r>
    <s v="CA-2017-139661"/>
    <x v="242"/>
    <d v="2017-11-03T00:00:00"/>
    <x v="1"/>
    <s v="JW-15220"/>
    <s v="Jane Waco"/>
    <s v="Corporate"/>
    <s v="United States"/>
    <x v="57"/>
    <x v="13"/>
    <x v="1"/>
    <s v="FUR-FU-10002885"/>
    <x v="0"/>
    <x v="3"/>
    <s v="Magna Visual Magnetic Picture Hangers"/>
    <n v="9.64"/>
    <n v="2"/>
    <n v="3.6631999999999998"/>
    <x v="4"/>
    <x v="1"/>
  </r>
  <r>
    <s v="CA-2016-100468"/>
    <x v="243"/>
    <d v="2016-12-01T00:00:00"/>
    <x v="1"/>
    <s v="AT-10435"/>
    <s v="Alyssa Tate"/>
    <s v="Home Office"/>
    <s v="United States"/>
    <x v="2"/>
    <x v="2"/>
    <x v="1"/>
    <s v="FUR-FU-10000010"/>
    <x v="0"/>
    <x v="3"/>
    <s v="DAX Value U-Channel Document Frames, Easel Back"/>
    <n v="9.94"/>
    <n v="2"/>
    <n v="3.0813999999999999"/>
    <x v="1"/>
    <x v="0"/>
  </r>
  <r>
    <s v="CA-2015-153388"/>
    <x v="244"/>
    <d v="2015-08-07T00:00:00"/>
    <x v="1"/>
    <s v="PC-19000"/>
    <s v="Pauline Chand"/>
    <s v="Home Office"/>
    <s v="United States"/>
    <x v="2"/>
    <x v="2"/>
    <x v="1"/>
    <s v="FUR-TA-10003715"/>
    <x v="0"/>
    <x v="2"/>
    <s v="Hon 2111 Invitation Series Corner Table"/>
    <n v="1004.976"/>
    <n v="6"/>
    <n v="-175.8708"/>
    <x v="6"/>
    <x v="10"/>
  </r>
  <r>
    <s v="CA-2017-103611"/>
    <x v="245"/>
    <d v="2017-09-15T00:00:00"/>
    <x v="2"/>
    <s v="JM-15535"/>
    <s v="Jessica Myrick"/>
    <s v="Consumer"/>
    <s v="United States"/>
    <x v="2"/>
    <x v="2"/>
    <x v="1"/>
    <s v="FUR-FU-10004270"/>
    <x v="0"/>
    <x v="3"/>
    <s v="Eldon Image Series Desk Accessories, Burgundy"/>
    <n v="8.36"/>
    <n v="2"/>
    <n v="3.0095999999999998"/>
    <x v="0"/>
    <x v="4"/>
  </r>
  <r>
    <s v="US-2017-160759"/>
    <x v="246"/>
    <d v="2017-12-17T00:00:00"/>
    <x v="1"/>
    <s v="AI-10855"/>
    <s v="Arianne Irving"/>
    <s v="Consumer"/>
    <s v="United States"/>
    <x v="3"/>
    <x v="3"/>
    <x v="2"/>
    <s v="FUR-CH-10002961"/>
    <x v="0"/>
    <x v="1"/>
    <s v="Leather Task Chair, Black"/>
    <n v="63.686"/>
    <n v="1"/>
    <n v="-9.0980000000000008"/>
    <x v="6"/>
    <x v="5"/>
  </r>
  <r>
    <s v="CA-2017-148446"/>
    <x v="247"/>
    <d v="2017-12-14T00:00:00"/>
    <x v="0"/>
    <s v="MC-17845"/>
    <s v="Michael Chen"/>
    <s v="Consumer"/>
    <s v="United States"/>
    <x v="111"/>
    <x v="34"/>
    <x v="1"/>
    <s v="FUR-TA-10004256"/>
    <x v="0"/>
    <x v="2"/>
    <s v="Bretford ÒJust In TimeÓ Height-Adjustable Multi-Task Work Tables"/>
    <n v="1669.6"/>
    <n v="4"/>
    <n v="116.872"/>
    <x v="4"/>
    <x v="5"/>
  </r>
  <r>
    <s v="CA-2015-144806"/>
    <x v="248"/>
    <d v="2015-12-11T00:00:00"/>
    <x v="1"/>
    <s v="GH-14425"/>
    <s v="Gary Hwang"/>
    <s v="Consumer"/>
    <s v="United States"/>
    <x v="104"/>
    <x v="22"/>
    <x v="1"/>
    <s v="FUR-FU-10002253"/>
    <x v="0"/>
    <x v="3"/>
    <s v="Howard Miller 13&quot; Diameter Pewter Finish Round Wall Clock"/>
    <n v="206.11199999999999"/>
    <n v="6"/>
    <n v="48.951599999999999"/>
    <x v="2"/>
    <x v="5"/>
  </r>
  <r>
    <s v="CA-2016-122392"/>
    <x v="249"/>
    <d v="2016-07-27T00:00:00"/>
    <x v="1"/>
    <s v="CJ-12010"/>
    <s v="Caroline Jumper"/>
    <s v="Consumer"/>
    <s v="United States"/>
    <x v="112"/>
    <x v="3"/>
    <x v="2"/>
    <s v="FUR-FU-10002456"/>
    <x v="0"/>
    <x v="3"/>
    <s v="Master Caster Door Stop, Large Neon Orange"/>
    <n v="11.648"/>
    <n v="2"/>
    <n v="3.3488000000000002"/>
    <x v="2"/>
    <x v="3"/>
  </r>
  <r>
    <s v="CA-2017-124086"/>
    <x v="250"/>
    <d v="2017-02-14T00:00:00"/>
    <x v="1"/>
    <s v="MP-18175"/>
    <s v="Mike Pelletier"/>
    <s v="Home Office"/>
    <s v="United States"/>
    <x v="113"/>
    <x v="2"/>
    <x v="1"/>
    <s v="FUR-BO-10004015"/>
    <x v="0"/>
    <x v="0"/>
    <s v="Bush Andora Bookcase, Maple/Graphite Gray Finish"/>
    <n v="203.983"/>
    <n v="2"/>
    <n v="16.7986"/>
    <x v="4"/>
    <x v="11"/>
  </r>
  <r>
    <s v="CA-2017-121888"/>
    <x v="102"/>
    <d v="2017-09-17T00:00:00"/>
    <x v="0"/>
    <s v="CL-11890"/>
    <s v="Carl Ludwig"/>
    <s v="Consumer"/>
    <s v="United States"/>
    <x v="114"/>
    <x v="20"/>
    <x v="2"/>
    <s v="FUR-BO-10002545"/>
    <x v="0"/>
    <x v="0"/>
    <s v="Atlantic Metals Mobile 3-Shelf Bookcases, Custom Colors"/>
    <n v="782.94"/>
    <n v="3"/>
    <n v="203.56440000000001"/>
    <x v="3"/>
    <x v="4"/>
  </r>
  <r>
    <s v="CA-2014-166884"/>
    <x v="251"/>
    <d v="2014-03-16T00:00:00"/>
    <x v="0"/>
    <s v="CK-12205"/>
    <s v="Chloris Kastensmidt"/>
    <s v="Consumer"/>
    <s v="United States"/>
    <x v="29"/>
    <x v="15"/>
    <x v="2"/>
    <s v="FUR-FU-10003981"/>
    <x v="0"/>
    <x v="3"/>
    <s v="Eldon Wave Desk Accessories"/>
    <n v="8.32"/>
    <n v="5"/>
    <n v="2.2879999999999998"/>
    <x v="2"/>
    <x v="9"/>
  </r>
  <r>
    <s v="CA-2014-150245"/>
    <x v="252"/>
    <d v="2015-01-04T00:00:00"/>
    <x v="0"/>
    <s v="PC-18745"/>
    <s v="Pamela Coakley"/>
    <s v="Corporate"/>
    <s v="United States"/>
    <x v="115"/>
    <x v="7"/>
    <x v="2"/>
    <s v="FUR-BO-10002613"/>
    <x v="0"/>
    <x v="0"/>
    <s v="Atlantic Metals Mobile 4-Shelf Bookcases, Custom Colors"/>
    <n v="1573.4880000000001"/>
    <n v="7"/>
    <n v="196.68600000000001"/>
    <x v="4"/>
    <x v="5"/>
  </r>
  <r>
    <s v="CA-2015-112116"/>
    <x v="253"/>
    <d v="2015-03-18T00:00:00"/>
    <x v="0"/>
    <s v="JE-15475"/>
    <s v="Jeremy Ellison"/>
    <s v="Consumer"/>
    <s v="United States"/>
    <x v="15"/>
    <x v="13"/>
    <x v="1"/>
    <s v="FUR-TA-10001039"/>
    <x v="0"/>
    <x v="2"/>
    <s v="KI Adjustable-Height Table"/>
    <n v="171.96"/>
    <n v="2"/>
    <n v="44.709600000000002"/>
    <x v="3"/>
    <x v="9"/>
  </r>
  <r>
    <s v="US-2017-102890"/>
    <x v="254"/>
    <d v="2017-06-30T00:00:00"/>
    <x v="3"/>
    <s v="SG-20470"/>
    <s v="Sheri Gordon"/>
    <s v="Consumer"/>
    <s v="United States"/>
    <x v="13"/>
    <x v="7"/>
    <x v="2"/>
    <s v="FUR-TA-10000577"/>
    <x v="0"/>
    <x v="2"/>
    <s v="Bretford CR4500 Series Slim Rectangular Table"/>
    <n v="1044.6300000000001"/>
    <n v="5"/>
    <n v="-295.9785"/>
    <x v="7"/>
    <x v="2"/>
  </r>
  <r>
    <s v="US-2014-157385"/>
    <x v="255"/>
    <d v="2014-11-25T00:00:00"/>
    <x v="2"/>
    <s v="SC-20095"/>
    <s v="Sanjit Chand"/>
    <s v="Consumer"/>
    <s v="United States"/>
    <x v="2"/>
    <x v="2"/>
    <x v="1"/>
    <s v="FUR-CH-10000863"/>
    <x v="0"/>
    <x v="1"/>
    <s v="Novimex Swivel Fabric Task Chair"/>
    <n v="603.91999999999996"/>
    <n v="5"/>
    <n v="-67.941000000000003"/>
    <x v="3"/>
    <x v="0"/>
  </r>
  <r>
    <s v="US-2014-157385"/>
    <x v="255"/>
    <d v="2014-11-25T00:00:00"/>
    <x v="2"/>
    <s v="SC-20095"/>
    <s v="Sanjit Chand"/>
    <s v="Consumer"/>
    <s v="United States"/>
    <x v="2"/>
    <x v="2"/>
    <x v="1"/>
    <s v="FUR-CH-10000595"/>
    <x v="0"/>
    <x v="1"/>
    <s v="Safco Contoured Stacking Chairs"/>
    <n v="381.44"/>
    <n v="2"/>
    <n v="23.84"/>
    <x v="3"/>
    <x v="0"/>
  </r>
  <r>
    <s v="CA-2014-101602"/>
    <x v="256"/>
    <d v="2014-12-18T00:00:00"/>
    <x v="2"/>
    <s v="MC-18100"/>
    <s v="Mick Crebagga"/>
    <s v="Consumer"/>
    <s v="United States"/>
    <x v="116"/>
    <x v="5"/>
    <x v="3"/>
    <s v="FUR-CH-10004675"/>
    <x v="0"/>
    <x v="1"/>
    <s v="Lifetime Advantage Folding Chairs, 4/Carton"/>
    <n v="763.28"/>
    <n v="5"/>
    <n v="-21.808"/>
    <x v="0"/>
    <x v="5"/>
  </r>
  <r>
    <s v="CA-2015-131338"/>
    <x v="38"/>
    <d v="2015-08-12T00:00:00"/>
    <x v="2"/>
    <s v="NP-18325"/>
    <s v="Naresj Patel"/>
    <s v="Consumer"/>
    <s v="United States"/>
    <x v="13"/>
    <x v="7"/>
    <x v="2"/>
    <s v="FUR-TA-10002607"/>
    <x v="0"/>
    <x v="2"/>
    <s v="KI Conference Tables"/>
    <n v="382.80599999999998"/>
    <n v="9"/>
    <n v="-153.1224"/>
    <x v="0"/>
    <x v="10"/>
  </r>
  <r>
    <s v="CA-2015-131338"/>
    <x v="38"/>
    <d v="2015-08-12T00:00:00"/>
    <x v="2"/>
    <s v="NP-18325"/>
    <s v="Naresj Patel"/>
    <s v="Consumer"/>
    <s v="United States"/>
    <x v="13"/>
    <x v="7"/>
    <x v="2"/>
    <s v="FUR-FU-10002157"/>
    <x v="0"/>
    <x v="3"/>
    <s v="Artistic Insta-Plaque"/>
    <n v="47.04"/>
    <n v="3"/>
    <n v="18.345600000000001"/>
    <x v="0"/>
    <x v="10"/>
  </r>
  <r>
    <s v="CA-2015-131338"/>
    <x v="38"/>
    <d v="2015-08-12T00:00:00"/>
    <x v="2"/>
    <s v="NP-18325"/>
    <s v="Naresj Patel"/>
    <s v="Consumer"/>
    <s v="United States"/>
    <x v="13"/>
    <x v="7"/>
    <x v="2"/>
    <s v="FUR-FU-10001706"/>
    <x v="0"/>
    <x v="3"/>
    <s v="Longer-Life Soft White Bulbs"/>
    <n v="6.16"/>
    <n v="2"/>
    <n v="2.9567999999999999"/>
    <x v="0"/>
    <x v="10"/>
  </r>
  <r>
    <s v="CA-2015-118423"/>
    <x v="257"/>
    <d v="2015-03-27T00:00:00"/>
    <x v="2"/>
    <s v="DP-13390"/>
    <s v="Dennis Pardue"/>
    <s v="Home Office"/>
    <s v="United States"/>
    <x v="117"/>
    <x v="8"/>
    <x v="3"/>
    <s v="FUR-BO-10000362"/>
    <x v="0"/>
    <x v="0"/>
    <s v="Sauder Inglewood Library Bookcases"/>
    <n v="359.05799999999999"/>
    <n v="3"/>
    <n v="-35.905799999999999"/>
    <x v="0"/>
    <x v="9"/>
  </r>
  <r>
    <s v="CA-2017-149181"/>
    <x v="258"/>
    <d v="2017-05-12T00:00:00"/>
    <x v="1"/>
    <s v="MD-17350"/>
    <s v="Maribeth Dona"/>
    <s v="Consumer"/>
    <s v="United States"/>
    <x v="29"/>
    <x v="15"/>
    <x v="2"/>
    <s v="FUR-CH-10004540"/>
    <x v="0"/>
    <x v="1"/>
    <s v="Global Chrome Stack Chair"/>
    <n v="47.991999999999997"/>
    <n v="2"/>
    <n v="-2.0568"/>
    <x v="4"/>
    <x v="7"/>
  </r>
  <r>
    <s v="CA-2017-132234"/>
    <x v="259"/>
    <d v="2017-10-18T00:00:00"/>
    <x v="2"/>
    <s v="MY-17380"/>
    <s v="Maribeth Yedwab"/>
    <s v="Corporate"/>
    <s v="United States"/>
    <x v="13"/>
    <x v="7"/>
    <x v="2"/>
    <s v="FUR-FU-10001290"/>
    <x v="0"/>
    <x v="3"/>
    <s v="Executive Impressions Supervisor Wall Clock"/>
    <n v="547.29999999999995"/>
    <n v="13"/>
    <n v="175.136"/>
    <x v="3"/>
    <x v="1"/>
  </r>
  <r>
    <s v="CA-2017-158876"/>
    <x v="49"/>
    <d v="2017-11-21T00:00:00"/>
    <x v="0"/>
    <s v="AB-10150"/>
    <s v="Aimee Bixby"/>
    <s v="Consumer"/>
    <s v="United States"/>
    <x v="118"/>
    <x v="5"/>
    <x v="3"/>
    <s v="FUR-FU-10001967"/>
    <x v="0"/>
    <x v="3"/>
    <s v="Telescoping Adjustable Floor Lamp"/>
    <n v="15.992000000000001"/>
    <n v="2"/>
    <n v="-13.993"/>
    <x v="3"/>
    <x v="0"/>
  </r>
  <r>
    <s v="CA-2016-164672"/>
    <x v="260"/>
    <d v="2016-05-13T00:00:00"/>
    <x v="0"/>
    <s v="GB-14530"/>
    <s v="George Bell"/>
    <s v="Corporate"/>
    <s v="United States"/>
    <x v="63"/>
    <x v="14"/>
    <x v="2"/>
    <s v="FUR-FU-10001488"/>
    <x v="0"/>
    <x v="3"/>
    <s v="Tenex 46&quot; x 60&quot; Computer Anti-Static Chairmat, Rectangular Shaped"/>
    <n v="211.96"/>
    <n v="2"/>
    <n v="42.392000000000003"/>
    <x v="2"/>
    <x v="7"/>
  </r>
  <r>
    <s v="CA-2014-156349"/>
    <x v="261"/>
    <d v="2014-05-30T00:00:00"/>
    <x v="1"/>
    <s v="ML-17395"/>
    <s v="Marina Lichtenstein"/>
    <s v="Corporate"/>
    <s v="United States"/>
    <x v="2"/>
    <x v="2"/>
    <x v="1"/>
    <s v="FUR-BO-10000362"/>
    <x v="0"/>
    <x v="0"/>
    <s v="Sauder Inglewood Library Bookcases"/>
    <n v="290.666"/>
    <n v="2"/>
    <n v="27.3568"/>
    <x v="4"/>
    <x v="7"/>
  </r>
  <r>
    <s v="CA-2017-108560"/>
    <x v="220"/>
    <d v="2017-07-15T00:00:00"/>
    <x v="1"/>
    <s v="JC-15385"/>
    <s v="Jenna Caffey"/>
    <s v="Consumer"/>
    <s v="United States"/>
    <x v="119"/>
    <x v="13"/>
    <x v="1"/>
    <s v="FUR-FU-10002937"/>
    <x v="0"/>
    <x v="3"/>
    <s v="GE 48&quot; Fluorescent Tube, Cool White Energy Saver, 34 Watts, 30/Box"/>
    <n v="198.46"/>
    <n v="2"/>
    <n v="99.23"/>
    <x v="1"/>
    <x v="3"/>
  </r>
  <r>
    <s v="CA-2015-143119"/>
    <x v="262"/>
    <d v="2015-09-30T00:00:00"/>
    <x v="1"/>
    <s v="MC-17275"/>
    <s v="Marc Crier"/>
    <s v="Consumer"/>
    <s v="United States"/>
    <x v="120"/>
    <x v="35"/>
    <x v="0"/>
    <s v="FUR-CH-10001270"/>
    <x v="0"/>
    <x v="1"/>
    <s v="Harbour Creations Steel Folding Chair"/>
    <n v="517.5"/>
    <n v="6"/>
    <n v="155.25"/>
    <x v="6"/>
    <x v="4"/>
  </r>
  <r>
    <s v="CA-2017-101049"/>
    <x v="263"/>
    <d v="2017-06-25T00:00:00"/>
    <x v="0"/>
    <s v="AS-10240"/>
    <s v="Alan Shonely"/>
    <s v="Consumer"/>
    <s v="United States"/>
    <x v="59"/>
    <x v="15"/>
    <x v="2"/>
    <s v="FUR-FU-10004415"/>
    <x v="0"/>
    <x v="3"/>
    <s v="Stacking Tray, Side-Loading, Legal, Smoke"/>
    <n v="17.920000000000002"/>
    <n v="5"/>
    <n v="2.464"/>
    <x v="4"/>
    <x v="2"/>
  </r>
  <r>
    <s v="CA-2016-157266"/>
    <x v="205"/>
    <d v="2016-06-01T00:00:00"/>
    <x v="1"/>
    <s v="TB-21280"/>
    <s v="Toby Braunhardt"/>
    <s v="Consumer"/>
    <s v="United States"/>
    <x v="85"/>
    <x v="29"/>
    <x v="2"/>
    <s v="FUR-FU-10000629"/>
    <x v="0"/>
    <x v="3"/>
    <s v="9-3/4 Diameter Round Wall Clock"/>
    <n v="41.37"/>
    <n v="3"/>
    <n v="17.375399999999999"/>
    <x v="6"/>
    <x v="7"/>
  </r>
  <r>
    <s v="CA-2014-127159"/>
    <x v="264"/>
    <d v="2014-05-15T00:00:00"/>
    <x v="2"/>
    <s v="HL-15040"/>
    <s v="Hunter Lopez"/>
    <s v="Consumer"/>
    <s v="United States"/>
    <x v="79"/>
    <x v="16"/>
    <x v="3"/>
    <s v="FUR-FU-10000010"/>
    <x v="0"/>
    <x v="3"/>
    <s v="DAX Value U-Channel Document Frames, Easel Back"/>
    <n v="34.79"/>
    <n v="7"/>
    <n v="10.7849"/>
    <x v="0"/>
    <x v="7"/>
  </r>
  <r>
    <s v="US-2015-157154"/>
    <x v="265"/>
    <d v="2015-01-15T00:00:00"/>
    <x v="1"/>
    <s v="MM-17920"/>
    <s v="Michael Moore"/>
    <s v="Consumer"/>
    <s v="United States"/>
    <x v="13"/>
    <x v="7"/>
    <x v="2"/>
    <s v="FUR-TA-10001889"/>
    <x v="0"/>
    <x v="2"/>
    <s v="Bush Advantage Collection Racetrack Conference Table"/>
    <n v="1018.104"/>
    <n v="4"/>
    <n v="-373.3048"/>
    <x v="2"/>
    <x v="8"/>
  </r>
  <r>
    <s v="CA-2015-143077"/>
    <x v="5"/>
    <d v="2015-09-21T00:00:00"/>
    <x v="1"/>
    <s v="SF-20965"/>
    <s v="Sylvia Foulston"/>
    <s v="Corporate"/>
    <s v="United States"/>
    <x v="6"/>
    <x v="5"/>
    <x v="3"/>
    <s v="FUR-FU-10003535"/>
    <x v="0"/>
    <x v="3"/>
    <s v="Howard Miller Distant Time Traveler Alarm Clock"/>
    <n v="21.936"/>
    <n v="2"/>
    <n v="-10.419600000000001"/>
    <x v="4"/>
    <x v="4"/>
  </r>
  <r>
    <s v="CA-2014-122882"/>
    <x v="266"/>
    <d v="2014-09-13T00:00:00"/>
    <x v="1"/>
    <s v="SB-20290"/>
    <s v="Sean Braxton"/>
    <s v="Corporate"/>
    <s v="United States"/>
    <x v="3"/>
    <x v="3"/>
    <x v="2"/>
    <s v="FUR-FU-10000758"/>
    <x v="0"/>
    <x v="3"/>
    <s v="DAX Natural Wood-Tone Poster Frame"/>
    <n v="42.368000000000002"/>
    <n v="2"/>
    <n v="8.4735999999999994"/>
    <x v="6"/>
    <x v="4"/>
  </r>
  <r>
    <s v="CA-2016-147585"/>
    <x v="267"/>
    <d v="2016-11-12T00:00:00"/>
    <x v="1"/>
    <s v="CB-12535"/>
    <s v="Claudia Bergmann"/>
    <s v="Corporate"/>
    <s v="United States"/>
    <x v="28"/>
    <x v="2"/>
    <x v="1"/>
    <s v="FUR-FU-10002597"/>
    <x v="0"/>
    <x v="3"/>
    <s v="C-Line Magnetic Cubicle Keepers, Clear Polypropylene"/>
    <n v="14.82"/>
    <n v="3"/>
    <n v="6.2244000000000002"/>
    <x v="2"/>
    <x v="0"/>
  </r>
  <r>
    <s v="CA-2017-143798"/>
    <x v="247"/>
    <d v="2017-12-12T00:00:00"/>
    <x v="2"/>
    <s v="AW-10840"/>
    <s v="Anthony Witt"/>
    <s v="Consumer"/>
    <s v="United States"/>
    <x v="3"/>
    <x v="3"/>
    <x v="2"/>
    <s v="FUR-FU-10004306"/>
    <x v="0"/>
    <x v="3"/>
    <s v="Electrix Halogen Magnifier Lamp"/>
    <n v="310.88"/>
    <n v="2"/>
    <n v="23.315999999999999"/>
    <x v="3"/>
    <x v="5"/>
  </r>
  <r>
    <s v="CA-2014-142839"/>
    <x v="268"/>
    <d v="2014-08-20T00:00:00"/>
    <x v="1"/>
    <s v="TS-21610"/>
    <s v="Troy Staebel"/>
    <s v="Consumer"/>
    <s v="United States"/>
    <x v="3"/>
    <x v="3"/>
    <x v="2"/>
    <s v="FUR-TA-10001539"/>
    <x v="0"/>
    <x v="2"/>
    <s v="Chromcraft Rectangular Conference Tables"/>
    <n v="853.09199999999998"/>
    <n v="6"/>
    <n v="-227.49119999999999"/>
    <x v="4"/>
    <x v="10"/>
  </r>
  <r>
    <s v="US-2016-154361"/>
    <x v="269"/>
    <d v="2016-03-19T00:00:00"/>
    <x v="1"/>
    <s v="HZ-14950"/>
    <s v="Henia Zydlo"/>
    <s v="Consumer"/>
    <s v="United States"/>
    <x v="29"/>
    <x v="15"/>
    <x v="2"/>
    <s v="FUR-FU-10004020"/>
    <x v="0"/>
    <x v="3"/>
    <s v="Advantus Panel Wall Acrylic Frame"/>
    <n v="21.88"/>
    <n v="5"/>
    <n v="6.2904999999999998"/>
    <x v="2"/>
    <x v="9"/>
  </r>
  <r>
    <s v="CA-2014-135657"/>
    <x v="270"/>
    <d v="2014-06-07T00:00:00"/>
    <x v="0"/>
    <s v="SC-20725"/>
    <s v="Steven Cartwright"/>
    <s v="Consumer"/>
    <s v="United States"/>
    <x v="15"/>
    <x v="13"/>
    <x v="1"/>
    <s v="FUR-TA-10004086"/>
    <x v="0"/>
    <x v="2"/>
    <s v="KI Adjustable-Height Table"/>
    <n v="515.88"/>
    <n v="6"/>
    <n v="113.4936"/>
    <x v="4"/>
    <x v="2"/>
  </r>
  <r>
    <s v="CA-2015-114069"/>
    <x v="271"/>
    <d v="2015-07-15T00:00:00"/>
    <x v="0"/>
    <s v="ND-18370"/>
    <s v="Natalie DeCherney"/>
    <s v="Consumer"/>
    <s v="United States"/>
    <x v="13"/>
    <x v="7"/>
    <x v="2"/>
    <s v="FUR-CH-10000595"/>
    <x v="0"/>
    <x v="1"/>
    <s v="Safco Contoured Stacking Chairs"/>
    <n v="1931.04"/>
    <n v="9"/>
    <n v="321.83999999999997"/>
    <x v="3"/>
    <x v="3"/>
  </r>
  <r>
    <s v="CA-2017-123491"/>
    <x v="242"/>
    <d v="2017-11-05T00:00:00"/>
    <x v="1"/>
    <s v="JK-15205"/>
    <s v="Jamie Kunitz"/>
    <s v="Consumer"/>
    <s v="United States"/>
    <x v="28"/>
    <x v="2"/>
    <x v="1"/>
    <s v="FUR-CH-10003061"/>
    <x v="0"/>
    <x v="1"/>
    <s v="Global Leather Task Chair, Black"/>
    <n v="71.992000000000004"/>
    <n v="1"/>
    <n v="-0.89990000000000003"/>
    <x v="6"/>
    <x v="1"/>
  </r>
  <r>
    <s v="US-2017-124968"/>
    <x v="272"/>
    <d v="2017-09-13T00:00:00"/>
    <x v="0"/>
    <s v="MM-18055"/>
    <s v="Michelle Moray"/>
    <s v="Consumer"/>
    <s v="United States"/>
    <x v="9"/>
    <x v="8"/>
    <x v="3"/>
    <s v="FUR-TA-10004289"/>
    <x v="0"/>
    <x v="2"/>
    <s v="BoxOffice By Design Rectangular and Half-Moon Meeting Room Tables"/>
    <n v="765.625"/>
    <n v="7"/>
    <n v="-566.5625"/>
    <x v="2"/>
    <x v="4"/>
  </r>
  <r>
    <s v="CA-2017-104003"/>
    <x v="273"/>
    <d v="2017-10-13T00:00:00"/>
    <x v="1"/>
    <s v="DC-13285"/>
    <s v="Debra Catini"/>
    <s v="Consumer"/>
    <s v="United States"/>
    <x v="28"/>
    <x v="2"/>
    <x v="1"/>
    <s v="FUR-BO-10003965"/>
    <x v="0"/>
    <x v="0"/>
    <s v="O'Sullivan Manor Hill 2-Door Library in Brianna Oak"/>
    <n v="307.666"/>
    <n v="2"/>
    <n v="-14.478400000000001"/>
    <x v="6"/>
    <x v="1"/>
  </r>
  <r>
    <s v="CA-2016-169943"/>
    <x v="128"/>
    <d v="2016-05-24T00:00:00"/>
    <x v="1"/>
    <s v="BN-11515"/>
    <s v="Bradley Nguyen"/>
    <s v="Consumer"/>
    <s v="United States"/>
    <x v="13"/>
    <x v="7"/>
    <x v="2"/>
    <s v="FUR-FU-10002088"/>
    <x v="0"/>
    <x v="3"/>
    <s v="Nu-Dell Float Frame 11 x 14 1/2"/>
    <n v="35.92"/>
    <n v="4"/>
    <n v="15.086399999999999"/>
    <x v="2"/>
    <x v="7"/>
  </r>
  <r>
    <s v="CA-2016-169943"/>
    <x v="128"/>
    <d v="2016-05-24T00:00:00"/>
    <x v="1"/>
    <s v="BN-11515"/>
    <s v="Bradley Nguyen"/>
    <s v="Consumer"/>
    <s v="United States"/>
    <x v="13"/>
    <x v="7"/>
    <x v="2"/>
    <s v="FUR-FU-10000010"/>
    <x v="0"/>
    <x v="3"/>
    <s v="DAX Value U-Channel Document Frames, Easel Back"/>
    <n v="39.76"/>
    <n v="8"/>
    <n v="12.3256"/>
    <x v="2"/>
    <x v="7"/>
  </r>
  <r>
    <s v="US-2015-123218"/>
    <x v="274"/>
    <d v="2015-12-25T00:00:00"/>
    <x v="1"/>
    <s v="KD-16345"/>
    <s v="Katherine Ducich"/>
    <s v="Consumer"/>
    <s v="United States"/>
    <x v="9"/>
    <x v="8"/>
    <x v="3"/>
    <s v="FUR-BO-10003966"/>
    <x v="0"/>
    <x v="0"/>
    <s v="Sauder Facets Collection Library, Sky Alder Finish"/>
    <n v="359.05799999999999"/>
    <n v="3"/>
    <n v="-71.811599999999999"/>
    <x v="2"/>
    <x v="5"/>
  </r>
  <r>
    <s v="US-2017-164056"/>
    <x v="275"/>
    <d v="2017-05-04T00:00:00"/>
    <x v="0"/>
    <s v="FM-14215"/>
    <s v="Filia McAdams"/>
    <s v="Corporate"/>
    <s v="United States"/>
    <x v="24"/>
    <x v="15"/>
    <x v="2"/>
    <s v="FUR-TA-10001307"/>
    <x v="0"/>
    <x v="2"/>
    <s v="SAFCO PlanMaster Heigh-Adjustable Drafting Table Base, 43w x 30d x 30-37h, Black"/>
    <n v="1048.3499999999999"/>
    <n v="5"/>
    <n v="-69.89"/>
    <x v="2"/>
    <x v="6"/>
  </r>
  <r>
    <s v="CA-2017-152807"/>
    <x v="242"/>
    <d v="2017-11-03T00:00:00"/>
    <x v="1"/>
    <s v="MC-18100"/>
    <s v="Mick Crebagga"/>
    <s v="Consumer"/>
    <s v="United States"/>
    <x v="3"/>
    <x v="3"/>
    <x v="2"/>
    <s v="FUR-FU-10004415"/>
    <x v="0"/>
    <x v="3"/>
    <s v="Stacking Tray, Side-Loading, Legal, Smoke"/>
    <n v="7.1680000000000001"/>
    <n v="2"/>
    <n v="0.98560000000000003"/>
    <x v="4"/>
    <x v="1"/>
  </r>
  <r>
    <s v="CA-2015-139094"/>
    <x v="276"/>
    <d v="2015-11-27T00:00:00"/>
    <x v="1"/>
    <s v="MO-17800"/>
    <s v="Meg O'Connel"/>
    <s v="Home Office"/>
    <s v="United States"/>
    <x v="21"/>
    <x v="5"/>
    <x v="3"/>
    <s v="FUR-TA-10004607"/>
    <x v="0"/>
    <x v="2"/>
    <s v="Hon 2111 Invitation Series Straight Table"/>
    <n v="206.96199999999999"/>
    <n v="2"/>
    <n v="-32.522599999999997"/>
    <x v="2"/>
    <x v="0"/>
  </r>
  <r>
    <s v="CA-2017-168837"/>
    <x v="277"/>
    <d v="2017-10-17T00:00:00"/>
    <x v="2"/>
    <s v="JW-15955"/>
    <s v="Joni Wasserman"/>
    <s v="Consumer"/>
    <s v="United States"/>
    <x v="121"/>
    <x v="2"/>
    <x v="1"/>
    <s v="FUR-FU-10001918"/>
    <x v="0"/>
    <x v="3"/>
    <s v="C-Line Cubicle Keepers Polyproplyene Holder With Velcro Backings"/>
    <n v="9.4600000000000009"/>
    <n v="2"/>
    <n v="3.6894"/>
    <x v="0"/>
    <x v="1"/>
  </r>
  <r>
    <s v="CA-2015-130785"/>
    <x v="278"/>
    <d v="2015-09-09T00:00:00"/>
    <x v="1"/>
    <s v="AG-10900"/>
    <s v="Arthur Gainer"/>
    <s v="Consumer"/>
    <s v="United States"/>
    <x v="53"/>
    <x v="2"/>
    <x v="1"/>
    <s v="FUR-BO-10000330"/>
    <x v="0"/>
    <x v="0"/>
    <s v="Sauder Camden County Barrister Bookcase, Planked Cherry Finish"/>
    <n v="411.33199999999999"/>
    <n v="4"/>
    <n v="-4.8391999999999999"/>
    <x v="4"/>
    <x v="4"/>
  </r>
  <r>
    <s v="CA-2015-130785"/>
    <x v="278"/>
    <d v="2015-09-09T00:00:00"/>
    <x v="1"/>
    <s v="AG-10900"/>
    <s v="Arthur Gainer"/>
    <s v="Consumer"/>
    <s v="United States"/>
    <x v="53"/>
    <x v="2"/>
    <x v="1"/>
    <s v="FUR-BO-10003159"/>
    <x v="0"/>
    <x v="0"/>
    <s v="Sauder Camden County Collection Libraries, Planked Cherry Finish"/>
    <n v="293.19900000000001"/>
    <n v="3"/>
    <n v="-20.696400000000001"/>
    <x v="4"/>
    <x v="4"/>
  </r>
  <r>
    <s v="CA-2016-110254"/>
    <x v="279"/>
    <d v="2016-08-08T00:00:00"/>
    <x v="1"/>
    <s v="ML-17755"/>
    <s v="Max Ludwig"/>
    <s v="Home Office"/>
    <s v="United States"/>
    <x v="122"/>
    <x v="25"/>
    <x v="0"/>
    <s v="FUR-FU-10001591"/>
    <x v="0"/>
    <x v="3"/>
    <s v="Advantus Panel Wall Certificate Holder - 8.5x11"/>
    <n v="109.8"/>
    <n v="9"/>
    <n v="46.116"/>
    <x v="4"/>
    <x v="10"/>
  </r>
  <r>
    <s v="CA-2014-120474"/>
    <x v="280"/>
    <d v="2014-12-03T00:00:00"/>
    <x v="2"/>
    <s v="RP-19390"/>
    <s v="Resi Pšlking"/>
    <s v="Consumer"/>
    <s v="United States"/>
    <x v="123"/>
    <x v="16"/>
    <x v="3"/>
    <s v="FUR-CH-10001854"/>
    <x v="0"/>
    <x v="1"/>
    <s v="Office Star - Professional Matrix Back Chair with 2-to-1 Synchro Tilt and Mesh Fabric Seat"/>
    <n v="2807.84"/>
    <n v="8"/>
    <n v="673.88160000000005"/>
    <x v="3"/>
    <x v="5"/>
  </r>
  <r>
    <s v="CA-2016-100965"/>
    <x v="281"/>
    <d v="2016-07-11T00:00:00"/>
    <x v="1"/>
    <s v="RM-19375"/>
    <s v="Raymond Messe"/>
    <s v="Consumer"/>
    <s v="United States"/>
    <x v="124"/>
    <x v="2"/>
    <x v="1"/>
    <s v="FUR-FU-10003039"/>
    <x v="0"/>
    <x v="3"/>
    <s v="Howard Miller 11-1/2&quot; Diameter Grantwood Wall Clock"/>
    <n v="215.65"/>
    <n v="5"/>
    <n v="73.320999999999998"/>
    <x v="4"/>
    <x v="3"/>
  </r>
  <r>
    <s v="CA-2016-149461"/>
    <x v="282"/>
    <d v="2016-11-19T00:00:00"/>
    <x v="1"/>
    <s v="AS-10135"/>
    <s v="Adrian Shami"/>
    <s v="Home Office"/>
    <s v="United States"/>
    <x v="83"/>
    <x v="13"/>
    <x v="1"/>
    <s v="FUR-FU-10004270"/>
    <x v="0"/>
    <x v="3"/>
    <s v="Eldon Image Series Desk Accessories, Burgundy"/>
    <n v="4.18"/>
    <n v="1"/>
    <n v="1.5047999999999999"/>
    <x v="6"/>
    <x v="0"/>
  </r>
  <r>
    <s v="CA-2016-165484"/>
    <x v="283"/>
    <d v="2016-10-29T00:00:00"/>
    <x v="1"/>
    <s v="HK-14890"/>
    <s v="Heather Kirkland"/>
    <s v="Corporate"/>
    <s v="United States"/>
    <x v="9"/>
    <x v="8"/>
    <x v="3"/>
    <s v="FUR-FU-10001196"/>
    <x v="0"/>
    <x v="3"/>
    <s v="DAX Cubicle Frames - 8x10"/>
    <n v="16.155999999999999"/>
    <n v="7"/>
    <n v="-12.117000000000001"/>
    <x v="6"/>
    <x v="1"/>
  </r>
  <r>
    <s v="CA-2014-132612"/>
    <x v="2"/>
    <d v="2014-06-11T00:00:00"/>
    <x v="0"/>
    <s v="FO-14305"/>
    <s v="Frank Olsen"/>
    <s v="Consumer"/>
    <s v="United States"/>
    <x v="95"/>
    <x v="25"/>
    <x v="0"/>
    <s v="FUR-TA-10004534"/>
    <x v="0"/>
    <x v="2"/>
    <s v="Bevis 44 x 96 Conference Tables"/>
    <n v="1441.3"/>
    <n v="7"/>
    <n v="245.02099999999999"/>
    <x v="3"/>
    <x v="2"/>
  </r>
  <r>
    <s v="US-2017-161193"/>
    <x v="93"/>
    <d v="2017-11-26T00:00:00"/>
    <x v="1"/>
    <s v="BT-11680"/>
    <s v="Brian Thompson"/>
    <s v="Consumer"/>
    <s v="United States"/>
    <x v="19"/>
    <x v="15"/>
    <x v="2"/>
    <s v="FUR-FU-10001861"/>
    <x v="0"/>
    <x v="3"/>
    <s v="Floodlight Indoor Halogen Bulbs, 1 Bulb per Pack, 60 Watts"/>
    <n v="77.599999999999994"/>
    <n v="5"/>
    <n v="28.13"/>
    <x v="6"/>
    <x v="0"/>
  </r>
  <r>
    <s v="US-2017-161193"/>
    <x v="93"/>
    <d v="2017-11-26T00:00:00"/>
    <x v="1"/>
    <s v="BT-11680"/>
    <s v="Brian Thompson"/>
    <s v="Consumer"/>
    <s v="United States"/>
    <x v="19"/>
    <x v="15"/>
    <x v="2"/>
    <s v="FUR-FU-10000206"/>
    <x v="0"/>
    <x v="3"/>
    <s v="GE General Purpose, Extra Long Life, Showcase &amp; Floodlight Incandescent Bulbs"/>
    <n v="4.6559999999999997"/>
    <n v="2"/>
    <n v="1.5713999999999999"/>
    <x v="6"/>
    <x v="0"/>
  </r>
  <r>
    <s v="CA-2015-131597"/>
    <x v="221"/>
    <d v="2015-09-18T00:00:00"/>
    <x v="1"/>
    <s v="SP-20620"/>
    <s v="Stefania Perrino"/>
    <s v="Corporate"/>
    <s v="United States"/>
    <x v="2"/>
    <x v="2"/>
    <x v="1"/>
    <s v="FUR-TA-10002607"/>
    <x v="0"/>
    <x v="2"/>
    <s v="KI Conference Tables"/>
    <n v="170.136"/>
    <n v="3"/>
    <n v="-8.5068000000000001"/>
    <x v="4"/>
    <x v="4"/>
  </r>
  <r>
    <s v="US-2014-130379"/>
    <x v="284"/>
    <d v="2014-05-29T00:00:00"/>
    <x v="1"/>
    <s v="JL-15235"/>
    <s v="Janet Lee"/>
    <s v="Consumer"/>
    <s v="United States"/>
    <x v="9"/>
    <x v="8"/>
    <x v="3"/>
    <s v="FUR-FU-10002553"/>
    <x v="0"/>
    <x v="3"/>
    <s v="Electrix Incandescent Magnifying Lamp, Black"/>
    <n v="29.32"/>
    <n v="2"/>
    <n v="-24.189"/>
    <x v="4"/>
    <x v="7"/>
  </r>
  <r>
    <s v="CA-2016-168956"/>
    <x v="285"/>
    <d v="2016-02-20T00:00:00"/>
    <x v="1"/>
    <s v="EA-14035"/>
    <s v="Erin Ashbrook"/>
    <s v="Corporate"/>
    <s v="United States"/>
    <x v="9"/>
    <x v="8"/>
    <x v="3"/>
    <s v="FUR-CH-10004754"/>
    <x v="0"/>
    <x v="1"/>
    <s v="Global Stack Chair with Arms, Black"/>
    <n v="62.957999999999998"/>
    <n v="3"/>
    <n v="-2.6981999999999999"/>
    <x v="4"/>
    <x v="11"/>
  </r>
  <r>
    <s v="CA-2016-167507"/>
    <x v="286"/>
    <d v="2016-12-28T00:00:00"/>
    <x v="1"/>
    <s v="SA-20830"/>
    <s v="Sue Ann Reed"/>
    <s v="Consumer"/>
    <s v="United States"/>
    <x v="125"/>
    <x v="36"/>
    <x v="1"/>
    <s v="FUR-FU-10001935"/>
    <x v="0"/>
    <x v="3"/>
    <s v="3M Hangers With Command Adhesive"/>
    <n v="11.84"/>
    <n v="4"/>
    <n v="3.1080000000000001"/>
    <x v="6"/>
    <x v="5"/>
  </r>
  <r>
    <s v="CA-2016-167507"/>
    <x v="286"/>
    <d v="2016-12-28T00:00:00"/>
    <x v="1"/>
    <s v="SA-20830"/>
    <s v="Sue Ann Reed"/>
    <s v="Consumer"/>
    <s v="United States"/>
    <x v="125"/>
    <x v="36"/>
    <x v="1"/>
    <s v="FUR-FU-10002878"/>
    <x v="0"/>
    <x v="3"/>
    <s v="Seth Thomas 14&quot; Day/Date Wall Clock"/>
    <n v="22.783999999999999"/>
    <n v="1"/>
    <n v="4.8415999999999997"/>
    <x v="6"/>
    <x v="5"/>
  </r>
  <r>
    <s v="CA-2017-145884"/>
    <x v="85"/>
    <d v="2017-10-21T00:00:00"/>
    <x v="3"/>
    <s v="SL-20155"/>
    <s v="Sara Luxemburg"/>
    <s v="Home Office"/>
    <s v="United States"/>
    <x v="126"/>
    <x v="37"/>
    <x v="3"/>
    <s v="FUR-TA-10002356"/>
    <x v="0"/>
    <x v="2"/>
    <s v="Bevis Boat-Shaped Conference Table"/>
    <n v="262.11"/>
    <n v="1"/>
    <n v="62.906399999999998"/>
    <x v="7"/>
    <x v="1"/>
  </r>
  <r>
    <s v="CA-2015-131422"/>
    <x v="287"/>
    <d v="2015-11-09T00:00:00"/>
    <x v="1"/>
    <s v="GB-14530"/>
    <s v="George Bell"/>
    <s v="Corporate"/>
    <s v="United States"/>
    <x v="91"/>
    <x v="30"/>
    <x v="0"/>
    <s v="FUR-CH-10001270"/>
    <x v="0"/>
    <x v="1"/>
    <s v="Harbour Creations Steel Folding Chair"/>
    <n v="207"/>
    <n v="3"/>
    <n v="25.875"/>
    <x v="4"/>
    <x v="0"/>
  </r>
  <r>
    <s v="CA-2014-117345"/>
    <x v="288"/>
    <d v="2014-08-05T00:00:00"/>
    <x v="1"/>
    <s v="BF-10975"/>
    <s v="Barbara Fisher"/>
    <s v="Corporate"/>
    <s v="United States"/>
    <x v="127"/>
    <x v="30"/>
    <x v="0"/>
    <s v="FUR-FU-10000629"/>
    <x v="0"/>
    <x v="3"/>
    <s v="9-3/4 Diameter Round Wall Clock"/>
    <n v="44.128"/>
    <n v="4"/>
    <n v="12.135199999999999"/>
    <x v="4"/>
    <x v="10"/>
  </r>
  <r>
    <s v="CA-2016-157763"/>
    <x v="196"/>
    <d v="2016-07-23T00:00:00"/>
    <x v="1"/>
    <s v="KH-16330"/>
    <s v="Katharine Harms"/>
    <s v="Corporate"/>
    <s v="United States"/>
    <x v="128"/>
    <x v="0"/>
    <x v="0"/>
    <s v="FUR-CH-10000988"/>
    <x v="0"/>
    <x v="1"/>
    <s v="Hon Olson Stacker Stools"/>
    <n v="140.81"/>
    <n v="1"/>
    <n v="39.4268"/>
    <x v="2"/>
    <x v="3"/>
  </r>
  <r>
    <s v="CA-2015-135391"/>
    <x v="289"/>
    <d v="2015-02-11T00:00:00"/>
    <x v="0"/>
    <s v="FA-14230"/>
    <s v="Frank Atkinson"/>
    <s v="Corporate"/>
    <s v="United States"/>
    <x v="21"/>
    <x v="5"/>
    <x v="3"/>
    <s v="FUR-FU-10001986"/>
    <x v="0"/>
    <x v="3"/>
    <s v="Dana Fluorescent Magnifying Lamp, White, 36&quot;"/>
    <n v="40.783999999999999"/>
    <n v="2"/>
    <n v="-30.588000000000001"/>
    <x v="3"/>
    <x v="11"/>
  </r>
  <r>
    <s v="US-2017-158512"/>
    <x v="290"/>
    <d v="2017-01-17T00:00:00"/>
    <x v="0"/>
    <s v="DA-13450"/>
    <s v="Dianna Arnett"/>
    <s v="Home Office"/>
    <s v="United States"/>
    <x v="85"/>
    <x v="29"/>
    <x v="2"/>
    <s v="FUR-FU-10004973"/>
    <x v="0"/>
    <x v="3"/>
    <s v="Flat Face Poster Frame"/>
    <n v="37.68"/>
    <n v="2"/>
    <n v="15.8256"/>
    <x v="2"/>
    <x v="8"/>
  </r>
  <r>
    <s v="CA-2017-128370"/>
    <x v="291"/>
    <d v="2017-09-10T00:00:00"/>
    <x v="3"/>
    <s v="FH-14275"/>
    <s v="Frank Hawley"/>
    <s v="Corporate"/>
    <s v="United States"/>
    <x v="2"/>
    <x v="2"/>
    <x v="1"/>
    <s v="FUR-CH-10002602"/>
    <x v="0"/>
    <x v="1"/>
    <s v="DMI Arturo Collection Mission-style Design Wood Chair"/>
    <n v="362.35199999999998"/>
    <n v="3"/>
    <n v="27.176400000000001"/>
    <x v="7"/>
    <x v="4"/>
  </r>
  <r>
    <s v="US-2017-121251"/>
    <x v="292"/>
    <d v="2017-03-27T00:00:00"/>
    <x v="2"/>
    <s v="GM-14440"/>
    <s v="Gary McGarr"/>
    <s v="Consumer"/>
    <s v="United States"/>
    <x v="13"/>
    <x v="7"/>
    <x v="2"/>
    <s v="FUR-BO-10001918"/>
    <x v="0"/>
    <x v="0"/>
    <s v="Sauder Forest Hills Library with Doors, Woodland Oak Finish"/>
    <n v="257.56799999999998"/>
    <n v="2"/>
    <n v="-28.976400000000002"/>
    <x v="5"/>
    <x v="9"/>
  </r>
  <r>
    <s v="US-2016-100839"/>
    <x v="25"/>
    <d v="2016-10-17T00:00:00"/>
    <x v="1"/>
    <s v="NC-18625"/>
    <s v="Noah Childs"/>
    <s v="Corporate"/>
    <s v="United States"/>
    <x v="14"/>
    <x v="12"/>
    <x v="1"/>
    <s v="FUR-TA-10004575"/>
    <x v="0"/>
    <x v="2"/>
    <s v="Hon 5100 Series Wood Tables"/>
    <n v="727.45"/>
    <n v="5"/>
    <n v="-465.56799999999998"/>
    <x v="4"/>
    <x v="1"/>
  </r>
  <r>
    <s v="US-2016-100839"/>
    <x v="25"/>
    <d v="2016-10-17T00:00:00"/>
    <x v="1"/>
    <s v="NC-18625"/>
    <s v="Noah Childs"/>
    <s v="Corporate"/>
    <s v="United States"/>
    <x v="14"/>
    <x v="12"/>
    <x v="1"/>
    <s v="FUR-FU-10001617"/>
    <x v="0"/>
    <x v="3"/>
    <s v="Executive Impressions 8-1/2&quot; Career Panel/Partition Cubicle Clock"/>
    <n v="24.96"/>
    <n v="3"/>
    <n v="4.3680000000000003"/>
    <x v="4"/>
    <x v="1"/>
  </r>
  <r>
    <s v="CA-2017-118857"/>
    <x v="293"/>
    <d v="2017-04-18T00:00:00"/>
    <x v="2"/>
    <s v="AH-10075"/>
    <s v="Adam Hart"/>
    <s v="Corporate"/>
    <s v="United States"/>
    <x v="0"/>
    <x v="34"/>
    <x v="1"/>
    <s v="FUR-FU-10004460"/>
    <x v="0"/>
    <x v="3"/>
    <s v="Howard Miller 12&quot; Round Wall Clock"/>
    <n v="196.45"/>
    <n v="5"/>
    <n v="70.721999999999994"/>
    <x v="0"/>
    <x v="6"/>
  </r>
  <r>
    <s v="CA-2014-116932"/>
    <x v="294"/>
    <d v="2014-07-25T00:00:00"/>
    <x v="1"/>
    <s v="ME-18010"/>
    <s v="Michelle Ellison"/>
    <s v="Corporate"/>
    <s v="United States"/>
    <x v="28"/>
    <x v="2"/>
    <x v="1"/>
    <s v="FUR-CH-10001215"/>
    <x v="0"/>
    <x v="1"/>
    <s v="Global Troy Executive Leather Low-Back Tilter"/>
    <n v="801.56799999999998"/>
    <n v="2"/>
    <n v="50.097999999999999"/>
    <x v="4"/>
    <x v="3"/>
  </r>
  <r>
    <s v="CA-2014-116932"/>
    <x v="294"/>
    <d v="2014-07-25T00:00:00"/>
    <x v="1"/>
    <s v="ME-18010"/>
    <s v="Michelle Ellison"/>
    <s v="Corporate"/>
    <s v="United States"/>
    <x v="28"/>
    <x v="2"/>
    <x v="1"/>
    <s v="FUR-TA-10004175"/>
    <x v="0"/>
    <x v="2"/>
    <s v="Hon 30&quot; x 60&quot; Table with Locking Drawer"/>
    <n v="272.84800000000001"/>
    <n v="1"/>
    <n v="27.284800000000001"/>
    <x v="4"/>
    <x v="3"/>
  </r>
  <r>
    <s v="CA-2017-142888"/>
    <x v="295"/>
    <d v="2017-11-25T00:00:00"/>
    <x v="1"/>
    <s v="BP-11230"/>
    <s v="Benjamin Patterson"/>
    <s v="Consumer"/>
    <s v="United States"/>
    <x v="129"/>
    <x v="13"/>
    <x v="1"/>
    <s v="FUR-TA-10004767"/>
    <x v="0"/>
    <x v="2"/>
    <s v="Safco Drafting Table"/>
    <n v="70.98"/>
    <n v="1"/>
    <n v="20.584199999999999"/>
    <x v="4"/>
    <x v="0"/>
  </r>
  <r>
    <s v="US-2016-112977"/>
    <x v="296"/>
    <d v="2016-03-16T00:00:00"/>
    <x v="1"/>
    <s v="CJ-12010"/>
    <s v="Caroline Jumper"/>
    <s v="Consumer"/>
    <s v="United States"/>
    <x v="62"/>
    <x v="7"/>
    <x v="2"/>
    <s v="FUR-BO-10003272"/>
    <x v="0"/>
    <x v="0"/>
    <s v="O'Sullivan Living Dimensions 5-Shelf Bookcases"/>
    <n v="176.78399999999999"/>
    <n v="1"/>
    <n v="-22.097999999999999"/>
    <x v="6"/>
    <x v="9"/>
  </r>
  <r>
    <s v="CA-2017-118885"/>
    <x v="297"/>
    <d v="2018-01-02T00:00:00"/>
    <x v="1"/>
    <s v="JG-15160"/>
    <s v="James Galang"/>
    <s v="Consumer"/>
    <s v="United States"/>
    <x v="2"/>
    <x v="2"/>
    <x v="1"/>
    <s v="FUR-CH-10002880"/>
    <x v="0"/>
    <x v="1"/>
    <s v="Global High-Back Leather Tilter, Burgundy"/>
    <n v="393.56799999999998"/>
    <n v="4"/>
    <n v="-44.276400000000002"/>
    <x v="4"/>
    <x v="5"/>
  </r>
  <r>
    <s v="CA-2015-109512"/>
    <x v="298"/>
    <d v="2015-03-05T00:00:00"/>
    <x v="3"/>
    <s v="LF-17185"/>
    <s v="Luke Foster"/>
    <s v="Consumer"/>
    <s v="United States"/>
    <x v="13"/>
    <x v="7"/>
    <x v="2"/>
    <s v="FUR-CH-10001146"/>
    <x v="0"/>
    <x v="1"/>
    <s v="Global Value Mid-Back Manager's Chair, Gray"/>
    <n v="383.60700000000003"/>
    <n v="7"/>
    <n v="63.9345"/>
    <x v="7"/>
    <x v="9"/>
  </r>
  <r>
    <s v="CA-2016-147578"/>
    <x v="74"/>
    <d v="2016-04-26T00:00:00"/>
    <x v="0"/>
    <s v="PG-18895"/>
    <s v="Paul Gonzalez"/>
    <s v="Consumer"/>
    <s v="United States"/>
    <x v="28"/>
    <x v="2"/>
    <x v="1"/>
    <s v="FUR-FU-10001889"/>
    <x v="0"/>
    <x v="3"/>
    <s v="Ultra Door Pull Handle"/>
    <n v="31.56"/>
    <n v="3"/>
    <n v="10.4148"/>
    <x v="4"/>
    <x v="6"/>
  </r>
  <r>
    <s v="CA-2014-142587"/>
    <x v="299"/>
    <d v="2014-10-22T00:00:00"/>
    <x v="2"/>
    <s v="TB-21520"/>
    <s v="Tracy Blumstein"/>
    <s v="Consumer"/>
    <s v="United States"/>
    <x v="130"/>
    <x v="15"/>
    <x v="2"/>
    <s v="FUR-TA-10000617"/>
    <x v="0"/>
    <x v="2"/>
    <s v="Hon Practical Foundations 30 x 60 Training Table, Light Gray/Charcoal"/>
    <n v="409.59"/>
    <n v="3"/>
    <n v="-122.877"/>
    <x v="5"/>
    <x v="1"/>
  </r>
  <r>
    <s v="CA-2014-169775"/>
    <x v="300"/>
    <d v="2014-09-02T00:00:00"/>
    <x v="0"/>
    <s v="RA-19945"/>
    <s v="Ryan Akin"/>
    <s v="Consumer"/>
    <s v="United States"/>
    <x v="89"/>
    <x v="1"/>
    <x v="0"/>
    <s v="FUR-TA-10001857"/>
    <x v="0"/>
    <x v="2"/>
    <s v="Balt Solid Wood Rectangular Table"/>
    <n v="174.05850000000001"/>
    <n v="3"/>
    <n v="-110.7645"/>
    <x v="4"/>
    <x v="10"/>
  </r>
  <r>
    <s v="CA-2017-167094"/>
    <x v="85"/>
    <d v="2017-10-22T00:00:00"/>
    <x v="2"/>
    <s v="DK-12835"/>
    <s v="Damala Kotsonis"/>
    <s v="Corporate"/>
    <s v="United States"/>
    <x v="76"/>
    <x v="36"/>
    <x v="1"/>
    <s v="FUR-CH-10000155"/>
    <x v="0"/>
    <x v="1"/>
    <s v="Global Comet Stacking Armless Chair"/>
    <n v="478.48"/>
    <n v="2"/>
    <n v="47.847999999999999"/>
    <x v="5"/>
    <x v="1"/>
  </r>
  <r>
    <s v="CA-2015-157959"/>
    <x v="136"/>
    <d v="2015-02-04T00:00:00"/>
    <x v="2"/>
    <s v="RW-19540"/>
    <s v="Rick Wilson"/>
    <s v="Corporate"/>
    <s v="United States"/>
    <x v="2"/>
    <x v="2"/>
    <x v="1"/>
    <s v="FUR-FU-10004093"/>
    <x v="0"/>
    <x v="3"/>
    <s v="Hand-Finished Solid Wood Document Frame"/>
    <n v="136.91999999999999"/>
    <n v="4"/>
    <n v="41.076000000000001"/>
    <x v="5"/>
    <x v="11"/>
  </r>
  <r>
    <s v="CA-2017-105886"/>
    <x v="186"/>
    <d v="2017-12-23T00:00:00"/>
    <x v="1"/>
    <s v="DB-13660"/>
    <s v="Duane Benoit"/>
    <s v="Consumer"/>
    <s v="United States"/>
    <x v="64"/>
    <x v="7"/>
    <x v="2"/>
    <s v="FUR-FU-10001037"/>
    <x v="0"/>
    <x v="3"/>
    <s v="DAX Charcoal/Nickel-Tone Document Frame, 5 x 7"/>
    <n v="18.96"/>
    <n v="2"/>
    <n v="8.532"/>
    <x v="2"/>
    <x v="5"/>
  </r>
  <r>
    <s v="US-2017-111423"/>
    <x v="301"/>
    <d v="2017-08-19T00:00:00"/>
    <x v="2"/>
    <s v="EH-13765"/>
    <s v="Edward Hooks"/>
    <s v="Corporate"/>
    <s v="United States"/>
    <x v="115"/>
    <x v="7"/>
    <x v="2"/>
    <s v="FUR-CH-10003981"/>
    <x v="0"/>
    <x v="1"/>
    <s v="Global Commerce Series Low-Back Swivel/Tilt Chairs"/>
    <n v="462.56400000000002"/>
    <n v="2"/>
    <n v="97.6524"/>
    <x v="3"/>
    <x v="10"/>
  </r>
  <r>
    <s v="CA-2017-161200"/>
    <x v="302"/>
    <d v="2017-08-10T00:00:00"/>
    <x v="0"/>
    <s v="SV-20365"/>
    <s v="Seth Vernon"/>
    <s v="Consumer"/>
    <s v="United States"/>
    <x v="120"/>
    <x v="35"/>
    <x v="0"/>
    <s v="FUR-BO-10000468"/>
    <x v="0"/>
    <x v="0"/>
    <s v="O'Sullivan 2-Shelf Heavy-Duty Bookcases"/>
    <n v="145.74"/>
    <n v="3"/>
    <n v="23.3184"/>
    <x v="4"/>
    <x v="10"/>
  </r>
  <r>
    <s v="CA-2017-161200"/>
    <x v="302"/>
    <d v="2017-08-10T00:00:00"/>
    <x v="0"/>
    <s v="SV-20365"/>
    <s v="Seth Vernon"/>
    <s v="Consumer"/>
    <s v="United States"/>
    <x v="120"/>
    <x v="35"/>
    <x v="0"/>
    <s v="FUR-FU-10001706"/>
    <x v="0"/>
    <x v="3"/>
    <s v="Longer-Life Soft White Bulbs"/>
    <n v="15.4"/>
    <n v="5"/>
    <n v="7.3920000000000003"/>
    <x v="4"/>
    <x v="10"/>
  </r>
  <r>
    <s v="CA-2015-141768"/>
    <x v="303"/>
    <d v="2015-05-27T00:00:00"/>
    <x v="0"/>
    <s v="NP-18685"/>
    <s v="Nora Pelletier"/>
    <s v="Home Office"/>
    <s v="United States"/>
    <x v="28"/>
    <x v="2"/>
    <x v="1"/>
    <s v="FUR-FU-10002268"/>
    <x v="0"/>
    <x v="3"/>
    <s v="Ultra Door Push Plate"/>
    <n v="14.73"/>
    <n v="3"/>
    <n v="4.8609"/>
    <x v="3"/>
    <x v="7"/>
  </r>
  <r>
    <s v="CA-2016-112109"/>
    <x v="304"/>
    <d v="2016-07-12T00:00:00"/>
    <x v="1"/>
    <s v="JE-15715"/>
    <s v="Joe Elijah"/>
    <s v="Consumer"/>
    <s v="United States"/>
    <x v="131"/>
    <x v="12"/>
    <x v="1"/>
    <s v="FUR-CH-10004287"/>
    <x v="0"/>
    <x v="1"/>
    <s v="SAFCO Arco Folding Chair"/>
    <n v="662.88"/>
    <n v="3"/>
    <n v="74.573999999999998"/>
    <x v="4"/>
    <x v="3"/>
  </r>
  <r>
    <s v="CA-2017-157987"/>
    <x v="113"/>
    <d v="2017-09-06T00:00:00"/>
    <x v="1"/>
    <s v="AC-10615"/>
    <s v="Ann Chong"/>
    <s v="Corporate"/>
    <s v="United States"/>
    <x v="13"/>
    <x v="7"/>
    <x v="2"/>
    <s v="FUR-FU-10001196"/>
    <x v="0"/>
    <x v="3"/>
    <s v="DAX Cubicle Frames - 8x10"/>
    <n v="11.54"/>
    <n v="2"/>
    <n v="3.4620000000000002"/>
    <x v="4"/>
    <x v="4"/>
  </r>
  <r>
    <s v="CA-2017-157987"/>
    <x v="113"/>
    <d v="2017-09-06T00:00:00"/>
    <x v="1"/>
    <s v="AC-10615"/>
    <s v="Ann Chong"/>
    <s v="Corporate"/>
    <s v="United States"/>
    <x v="13"/>
    <x v="7"/>
    <x v="2"/>
    <s v="FUR-TA-10001889"/>
    <x v="0"/>
    <x v="2"/>
    <s v="Bush Advantage Collection Racetrack Conference Table"/>
    <n v="254.52600000000001"/>
    <n v="1"/>
    <n v="-93.3262"/>
    <x v="4"/>
    <x v="4"/>
  </r>
  <r>
    <s v="CA-2017-157987"/>
    <x v="113"/>
    <d v="2017-09-06T00:00:00"/>
    <x v="1"/>
    <s v="AC-10615"/>
    <s v="Ann Chong"/>
    <s v="Corporate"/>
    <s v="United States"/>
    <x v="13"/>
    <x v="7"/>
    <x v="2"/>
    <s v="FUR-CH-10003379"/>
    <x v="0"/>
    <x v="1"/>
    <s v="Global Commerce Series High-Back Swivel/Tilt Chairs"/>
    <n v="1282.4100000000001"/>
    <n v="5"/>
    <n v="213.73500000000001"/>
    <x v="4"/>
    <x v="4"/>
  </r>
  <r>
    <s v="CA-2014-110408"/>
    <x v="305"/>
    <d v="2014-10-20T00:00:00"/>
    <x v="0"/>
    <s v="AS-10225"/>
    <s v="Alan Schoenberger"/>
    <s v="Corporate"/>
    <s v="United States"/>
    <x v="132"/>
    <x v="33"/>
    <x v="0"/>
    <s v="FUR-CH-10003774"/>
    <x v="0"/>
    <x v="1"/>
    <s v="Global Wood Trimmed Manager's Task Chair, Khaki"/>
    <n v="545.88"/>
    <n v="6"/>
    <n v="70.964399999999998"/>
    <x v="3"/>
    <x v="1"/>
  </r>
  <r>
    <s v="CA-2016-112669"/>
    <x v="65"/>
    <d v="2016-04-14T00:00:00"/>
    <x v="3"/>
    <s v="KT-16465"/>
    <s v="Kean Takahito"/>
    <s v="Consumer"/>
    <s v="United States"/>
    <x v="110"/>
    <x v="22"/>
    <x v="1"/>
    <s v="FUR-CH-10004086"/>
    <x v="0"/>
    <x v="1"/>
    <s v="Hon 4070 Series Pagoda Armless Upholstered Stacking Chairs"/>
    <n v="933.53599999999994"/>
    <n v="4"/>
    <n v="105.0228"/>
    <x v="7"/>
    <x v="6"/>
  </r>
  <r>
    <s v="CA-2014-164721"/>
    <x v="306"/>
    <d v="2014-11-27T00:00:00"/>
    <x v="0"/>
    <s v="LW-16825"/>
    <s v="Laurel Workman"/>
    <s v="Corporate"/>
    <s v="United States"/>
    <x v="133"/>
    <x v="2"/>
    <x v="1"/>
    <s v="FUR-FU-10001940"/>
    <x v="0"/>
    <x v="3"/>
    <s v="Staple-based wall hangings"/>
    <n v="23.88"/>
    <n v="3"/>
    <n v="10.507199999999999"/>
    <x v="3"/>
    <x v="0"/>
  </r>
  <r>
    <s v="CA-2015-127509"/>
    <x v="307"/>
    <d v="2015-11-13T00:00:00"/>
    <x v="1"/>
    <s v="AS-10090"/>
    <s v="Adam Shillingsburg"/>
    <s v="Consumer"/>
    <s v="United States"/>
    <x v="76"/>
    <x v="23"/>
    <x v="3"/>
    <s v="FUR-TA-10002855"/>
    <x v="0"/>
    <x v="2"/>
    <s v="Bevis Round Conference Table Top &amp; Single Column Base"/>
    <n v="1024.3800000000001"/>
    <n v="7"/>
    <n v="215.1198"/>
    <x v="4"/>
    <x v="0"/>
  </r>
  <r>
    <s v="US-2017-147221"/>
    <x v="308"/>
    <d v="2017-12-04T00:00:00"/>
    <x v="0"/>
    <s v="JS-16030"/>
    <s v="Joy Smith"/>
    <s v="Consumer"/>
    <s v="United States"/>
    <x v="6"/>
    <x v="5"/>
    <x v="3"/>
    <s v="FUR-FU-10004020"/>
    <x v="0"/>
    <x v="3"/>
    <s v="Advantus Panel Wall Acrylic Frame"/>
    <n v="8.7520000000000007"/>
    <n v="4"/>
    <n v="-3.7195999999999998"/>
    <x v="3"/>
    <x v="5"/>
  </r>
  <r>
    <s v="CA-2017-163510"/>
    <x v="19"/>
    <d v="2017-12-28T00:00:00"/>
    <x v="0"/>
    <s v="JW-15955"/>
    <s v="Joni Wasserman"/>
    <s v="Consumer"/>
    <s v="United States"/>
    <x v="74"/>
    <x v="0"/>
    <x v="0"/>
    <s v="FUR-CH-10001146"/>
    <x v="0"/>
    <x v="1"/>
    <s v="Global Value Mid-Back Manager's Chair, Gray"/>
    <n v="304.45"/>
    <n v="5"/>
    <n v="76.112499999999997"/>
    <x v="0"/>
    <x v="5"/>
  </r>
  <r>
    <s v="CA-2017-165386"/>
    <x v="309"/>
    <d v="2017-08-04T00:00:00"/>
    <x v="2"/>
    <s v="CM-12190"/>
    <s v="Charlotte Melton"/>
    <s v="Consumer"/>
    <s v="United States"/>
    <x v="9"/>
    <x v="8"/>
    <x v="3"/>
    <s v="FUR-BO-10003034"/>
    <x v="0"/>
    <x v="0"/>
    <s v="O'Sullivan Elevations Bookcase, Cherry Finish"/>
    <n v="183.37200000000001"/>
    <n v="2"/>
    <n v="-36.674399999999999"/>
    <x v="5"/>
    <x v="10"/>
  </r>
  <r>
    <s v="CA-2016-145905"/>
    <x v="126"/>
    <d v="2016-09-23T00:00:00"/>
    <x v="1"/>
    <s v="AM-10705"/>
    <s v="Anne McFarland"/>
    <s v="Consumer"/>
    <s v="United States"/>
    <x v="83"/>
    <x v="33"/>
    <x v="0"/>
    <s v="FUR-CH-10001854"/>
    <x v="0"/>
    <x v="1"/>
    <s v="Office Star - Professional Matrix Back Chair with 2-to-1 Synchro Tilt and Mesh Fabric Seat"/>
    <n v="350.98"/>
    <n v="1"/>
    <n v="84.235200000000006"/>
    <x v="2"/>
    <x v="4"/>
  </r>
  <r>
    <s v="CA-2016-168354"/>
    <x v="107"/>
    <d v="2016-09-21T00:00:00"/>
    <x v="2"/>
    <s v="RH-19510"/>
    <s v="Rick Huthwaite"/>
    <s v="Home Office"/>
    <s v="United States"/>
    <x v="134"/>
    <x v="38"/>
    <x v="2"/>
    <s v="FUR-CH-10004675"/>
    <x v="0"/>
    <x v="1"/>
    <s v="Lifetime Advantage Folding Chairs, 4/Carton"/>
    <n v="872.32"/>
    <n v="4"/>
    <n v="244.24959999999999"/>
    <x v="3"/>
    <x v="4"/>
  </r>
  <r>
    <s v="CA-2015-114237"/>
    <x v="310"/>
    <d v="2015-03-15T00:00:00"/>
    <x v="2"/>
    <s v="MC-17275"/>
    <s v="Marc Crier"/>
    <s v="Consumer"/>
    <s v="United States"/>
    <x v="15"/>
    <x v="13"/>
    <x v="1"/>
    <s v="FUR-BO-10004409"/>
    <x v="0"/>
    <x v="0"/>
    <s v="Safco Value Mate Series Steel Bookcases, Baked Enamel Finish on Steel, Gray"/>
    <n v="141.96"/>
    <n v="2"/>
    <n v="39.748800000000003"/>
    <x v="3"/>
    <x v="9"/>
  </r>
  <r>
    <s v="CA-2017-162481"/>
    <x v="58"/>
    <d v="2017-09-29T00:00:00"/>
    <x v="1"/>
    <s v="CT-11995"/>
    <s v="Carol Triggs"/>
    <s v="Consumer"/>
    <s v="United States"/>
    <x v="77"/>
    <x v="11"/>
    <x v="3"/>
    <s v="FUR-CH-10003061"/>
    <x v="0"/>
    <x v="1"/>
    <s v="Global Leather Task Chair, Black"/>
    <n v="269.97000000000003"/>
    <n v="3"/>
    <n v="51.2943"/>
    <x v="4"/>
    <x v="4"/>
  </r>
  <r>
    <s v="CA-2015-122287"/>
    <x v="311"/>
    <d v="2015-06-23T00:00:00"/>
    <x v="1"/>
    <s v="SN-20560"/>
    <s v="Skye Norling"/>
    <s v="Home Office"/>
    <s v="United States"/>
    <x v="117"/>
    <x v="22"/>
    <x v="1"/>
    <s v="FUR-FU-10004973"/>
    <x v="0"/>
    <x v="3"/>
    <s v="Flat Face Poster Frame"/>
    <n v="75.36"/>
    <n v="5"/>
    <n v="20.724"/>
    <x v="2"/>
    <x v="2"/>
  </r>
  <r>
    <s v="CA-2015-142237"/>
    <x v="312"/>
    <d v="2015-07-13T00:00:00"/>
    <x v="2"/>
    <s v="CK-12595"/>
    <s v="Clytie Kelty"/>
    <s v="Consumer"/>
    <s v="United States"/>
    <x v="3"/>
    <x v="3"/>
    <x v="2"/>
    <s v="FUR-FU-10004848"/>
    <x v="0"/>
    <x v="3"/>
    <s v="Howard Miller 13-3/4&quot; Diameter Brushed Chrome Round Wall Clock"/>
    <n v="289.8"/>
    <n v="7"/>
    <n v="36.225000000000001"/>
    <x v="3"/>
    <x v="3"/>
  </r>
  <r>
    <s v="CA-2015-142237"/>
    <x v="312"/>
    <d v="2015-07-13T00:00:00"/>
    <x v="2"/>
    <s v="CK-12595"/>
    <s v="Clytie Kelty"/>
    <s v="Consumer"/>
    <s v="United States"/>
    <x v="3"/>
    <x v="3"/>
    <x v="2"/>
    <s v="FUR-CH-10003833"/>
    <x v="0"/>
    <x v="1"/>
    <s v="Novimex Fabric Task Chair"/>
    <n v="341.488"/>
    <n v="8"/>
    <n v="-73.176000000000002"/>
    <x v="3"/>
    <x v="3"/>
  </r>
  <r>
    <s v="CA-2015-142237"/>
    <x v="312"/>
    <d v="2015-07-13T00:00:00"/>
    <x v="2"/>
    <s v="CK-12595"/>
    <s v="Clytie Kelty"/>
    <s v="Consumer"/>
    <s v="United States"/>
    <x v="3"/>
    <x v="3"/>
    <x v="2"/>
    <s v="FUR-FU-10003142"/>
    <x v="0"/>
    <x v="3"/>
    <s v="Master Big Foot Doorstop, Beige"/>
    <n v="25.344000000000001"/>
    <n v="6"/>
    <n v="3.4847999999999999"/>
    <x v="3"/>
    <x v="3"/>
  </r>
  <r>
    <s v="CA-2016-136434"/>
    <x v="193"/>
    <d v="2016-12-07T00:00:00"/>
    <x v="1"/>
    <s v="RD-19480"/>
    <s v="Rick Duston"/>
    <s v="Consumer"/>
    <s v="United States"/>
    <x v="52"/>
    <x v="6"/>
    <x v="3"/>
    <s v="FUR-FU-10001196"/>
    <x v="0"/>
    <x v="3"/>
    <s v="DAX Cubicle Frames - 8x10"/>
    <n v="17.309999999999999"/>
    <n v="3"/>
    <n v="5.1929999999999996"/>
    <x v="6"/>
    <x v="5"/>
  </r>
  <r>
    <s v="CA-2017-120376"/>
    <x v="313"/>
    <d v="2017-12-25T00:00:00"/>
    <x v="2"/>
    <s v="TP-21130"/>
    <s v="Theone Pippenger"/>
    <s v="Consumer"/>
    <s v="United States"/>
    <x v="25"/>
    <x v="17"/>
    <x v="3"/>
    <s v="FUR-CH-10002335"/>
    <x v="0"/>
    <x v="1"/>
    <s v="Hon GuestStacker Chair"/>
    <n v="1586.69"/>
    <n v="7"/>
    <n v="412.5394"/>
    <x v="0"/>
    <x v="5"/>
  </r>
  <r>
    <s v="CA-2017-120376"/>
    <x v="313"/>
    <d v="2017-12-25T00:00:00"/>
    <x v="2"/>
    <s v="TP-21130"/>
    <s v="Theone Pippenger"/>
    <s v="Consumer"/>
    <s v="United States"/>
    <x v="25"/>
    <x v="17"/>
    <x v="3"/>
    <s v="FUR-TA-10004534"/>
    <x v="0"/>
    <x v="2"/>
    <s v="Bevis 44 x 96 Conference Tables"/>
    <n v="411.8"/>
    <n v="2"/>
    <n v="70.006"/>
    <x v="0"/>
    <x v="5"/>
  </r>
  <r>
    <s v="CA-2014-106439"/>
    <x v="314"/>
    <d v="2014-11-04T00:00:00"/>
    <x v="1"/>
    <s v="GG-14650"/>
    <s v="Greg Guthrie"/>
    <s v="Corporate"/>
    <s v="United States"/>
    <x v="2"/>
    <x v="2"/>
    <x v="1"/>
    <s v="FUR-CH-10003833"/>
    <x v="0"/>
    <x v="1"/>
    <s v="Novimex Fabric Task Chair"/>
    <n v="146.352"/>
    <n v="3"/>
    <n v="-9.1470000000000002"/>
    <x v="4"/>
    <x v="1"/>
  </r>
  <r>
    <s v="CA-2015-133452"/>
    <x v="315"/>
    <d v="2015-04-19T00:00:00"/>
    <x v="1"/>
    <s v="ZC-21910"/>
    <s v="Zuschuss Carroll"/>
    <s v="Consumer"/>
    <s v="United States"/>
    <x v="135"/>
    <x v="2"/>
    <x v="1"/>
    <s v="FUR-TA-10003954"/>
    <x v="0"/>
    <x v="2"/>
    <s v="Hon 94000 Series Round Tables"/>
    <n v="710.83199999999999"/>
    <n v="3"/>
    <n v="-97.739400000000003"/>
    <x v="6"/>
    <x v="6"/>
  </r>
  <r>
    <s v="US-2017-110996"/>
    <x v="93"/>
    <d v="2017-11-25T00:00:00"/>
    <x v="1"/>
    <s v="KA-16525"/>
    <s v="Kelly Andreada"/>
    <s v="Consumer"/>
    <s v="United States"/>
    <x v="136"/>
    <x v="2"/>
    <x v="1"/>
    <s v="FUR-CH-10003956"/>
    <x v="0"/>
    <x v="1"/>
    <s v="Novimex High-Tech Fabric Mesh Task Chair"/>
    <n v="283.92"/>
    <n v="5"/>
    <n v="-46.137"/>
    <x v="2"/>
    <x v="0"/>
  </r>
  <r>
    <s v="CA-2014-131051"/>
    <x v="280"/>
    <d v="2014-12-05T00:00:00"/>
    <x v="1"/>
    <s v="TR-21325"/>
    <s v="Toby Ritter"/>
    <s v="Consumer"/>
    <s v="United States"/>
    <x v="28"/>
    <x v="2"/>
    <x v="1"/>
    <s v="FUR-FU-10001861"/>
    <x v="0"/>
    <x v="3"/>
    <s v="Floodlight Indoor Halogen Bulbs, 1 Bulb per Pack, 60 Watts"/>
    <n v="58.2"/>
    <n v="3"/>
    <n v="28.518000000000001"/>
    <x v="4"/>
    <x v="5"/>
  </r>
  <r>
    <s v="CA-2015-120103"/>
    <x v="37"/>
    <d v="2015-12-29T00:00:00"/>
    <x v="1"/>
    <s v="MS-17365"/>
    <s v="Maribeth Schnelling"/>
    <s v="Consumer"/>
    <s v="United States"/>
    <x v="43"/>
    <x v="22"/>
    <x v="1"/>
    <s v="FUR-FU-10002885"/>
    <x v="0"/>
    <x v="3"/>
    <s v="Magna Visual Magnetic Picture Hangers"/>
    <n v="7.7119999999999997"/>
    <n v="2"/>
    <n v="1.7352000000000001"/>
    <x v="2"/>
    <x v="5"/>
  </r>
  <r>
    <s v="CA-2017-166142"/>
    <x v="316"/>
    <d v="2017-07-19T00:00:00"/>
    <x v="1"/>
    <s v="MM-17260"/>
    <s v="Magdelene Morse"/>
    <s v="Consumer"/>
    <s v="United States"/>
    <x v="16"/>
    <x v="14"/>
    <x v="2"/>
    <s v="FUR-TA-10004607"/>
    <x v="0"/>
    <x v="2"/>
    <s v="Hon 2111 Invitation Series Straight Table"/>
    <n v="310.44299999999998"/>
    <n v="3"/>
    <n v="-48.783900000000003"/>
    <x v="4"/>
    <x v="3"/>
  </r>
  <r>
    <s v="CA-2014-145926"/>
    <x v="317"/>
    <d v="2014-11-21T00:00:00"/>
    <x v="1"/>
    <s v="MP-17470"/>
    <s v="Mark Packer"/>
    <s v="Home Office"/>
    <s v="United States"/>
    <x v="137"/>
    <x v="11"/>
    <x v="3"/>
    <s v="FUR-CH-10004289"/>
    <x v="0"/>
    <x v="1"/>
    <s v="Global Super Steno Chair"/>
    <n v="479.9"/>
    <n v="5"/>
    <n v="81.582999999999998"/>
    <x v="4"/>
    <x v="0"/>
  </r>
  <r>
    <s v="CA-2014-123295"/>
    <x v="318"/>
    <d v="2014-07-18T00:00:00"/>
    <x v="3"/>
    <s v="AH-10120"/>
    <s v="Adrian Hane"/>
    <s v="Home Office"/>
    <s v="United States"/>
    <x v="104"/>
    <x v="22"/>
    <x v="1"/>
    <s v="FUR-CH-10002372"/>
    <x v="0"/>
    <x v="1"/>
    <s v="Office Star - Ergonomically Designed Knee Chair"/>
    <n v="259.13600000000002"/>
    <n v="4"/>
    <n v="-25.913599999999999"/>
    <x v="7"/>
    <x v="3"/>
  </r>
  <r>
    <s v="CA-2015-164882"/>
    <x v="319"/>
    <d v="2015-10-31T00:00:00"/>
    <x v="3"/>
    <s v="SG-20080"/>
    <s v="Sandra Glassco"/>
    <s v="Consumer"/>
    <s v="United States"/>
    <x v="138"/>
    <x v="2"/>
    <x v="1"/>
    <s v="FUR-CH-10004218"/>
    <x v="0"/>
    <x v="1"/>
    <s v="Global Fabric Manager's Chair, Dark Gray"/>
    <n v="323.13600000000002"/>
    <n v="4"/>
    <n v="20.196000000000002"/>
    <x v="7"/>
    <x v="1"/>
  </r>
  <r>
    <s v="CA-2015-164882"/>
    <x v="319"/>
    <d v="2015-10-31T00:00:00"/>
    <x v="3"/>
    <s v="SG-20080"/>
    <s v="Sandra Glassco"/>
    <s v="Consumer"/>
    <s v="United States"/>
    <x v="138"/>
    <x v="2"/>
    <x v="1"/>
    <s v="FUR-BO-10002213"/>
    <x v="0"/>
    <x v="0"/>
    <s v="DMI Eclipse Executive Suite Bookcases"/>
    <n v="425.83300000000003"/>
    <n v="1"/>
    <n v="20.039200000000001"/>
    <x v="7"/>
    <x v="1"/>
  </r>
  <r>
    <s v="CA-2015-159786"/>
    <x v="33"/>
    <d v="2015-10-17T00:00:00"/>
    <x v="0"/>
    <s v="RK-19300"/>
    <s v="Ralph Kennedy"/>
    <s v="Consumer"/>
    <s v="United States"/>
    <x v="77"/>
    <x v="7"/>
    <x v="2"/>
    <s v="FUR-TA-10001307"/>
    <x v="0"/>
    <x v="2"/>
    <s v="SAFCO PlanMaster Heigh-Adjustable Drafting Table Base, 43w x 30d x 30-37h, Black"/>
    <n v="209.67"/>
    <n v="1"/>
    <n v="-13.978"/>
    <x v="2"/>
    <x v="1"/>
  </r>
  <r>
    <s v="CA-2017-158246"/>
    <x v="17"/>
    <d v="2017-11-11T00:00:00"/>
    <x v="2"/>
    <s v="JB-15400"/>
    <s v="Jennifer Braxton"/>
    <s v="Corporate"/>
    <s v="United States"/>
    <x v="139"/>
    <x v="2"/>
    <x v="1"/>
    <s v="FUR-CH-10003061"/>
    <x v="0"/>
    <x v="1"/>
    <s v="Global Leather Task Chair, Black"/>
    <n v="215.976"/>
    <n v="3"/>
    <n v="-2.6997"/>
    <x v="3"/>
    <x v="0"/>
  </r>
  <r>
    <s v="CA-2017-167381"/>
    <x v="320"/>
    <d v="2017-09-24T00:00:00"/>
    <x v="0"/>
    <s v="EH-14005"/>
    <s v="Erica Hernandez"/>
    <s v="Home Office"/>
    <s v="United States"/>
    <x v="140"/>
    <x v="17"/>
    <x v="3"/>
    <s v="FUR-BO-10001972"/>
    <x v="0"/>
    <x v="0"/>
    <s v="O'Sullivan 4-Shelf Bookcase in Odessa Pine"/>
    <n v="241.96"/>
    <n v="2"/>
    <n v="41.133200000000002"/>
    <x v="3"/>
    <x v="4"/>
  </r>
  <r>
    <s v="CA-2015-134859"/>
    <x v="103"/>
    <d v="2015-10-09T00:00:00"/>
    <x v="1"/>
    <s v="JK-16120"/>
    <s v="Julie Kriz"/>
    <s v="Home Office"/>
    <s v="United States"/>
    <x v="3"/>
    <x v="3"/>
    <x v="2"/>
    <s v="FUR-FU-10003623"/>
    <x v="0"/>
    <x v="3"/>
    <s v="DataProducts Ampli Magnifier Task Lamp, Black,"/>
    <n v="64.944000000000003"/>
    <n v="3"/>
    <n v="6.4943999999999997"/>
    <x v="2"/>
    <x v="1"/>
  </r>
  <r>
    <s v="US-2014-114188"/>
    <x v="321"/>
    <d v="2014-05-22T00:00:00"/>
    <x v="0"/>
    <s v="RF-19345"/>
    <s v="Randy Ferguson"/>
    <s v="Corporate"/>
    <s v="United States"/>
    <x v="63"/>
    <x v="28"/>
    <x v="2"/>
    <s v="FUR-FU-10000076"/>
    <x v="0"/>
    <x v="3"/>
    <s v="24-Hour Round Wall Clock"/>
    <n v="139.86000000000001"/>
    <n v="7"/>
    <n v="60.139800000000001"/>
    <x v="3"/>
    <x v="7"/>
  </r>
  <r>
    <s v="CA-2015-156377"/>
    <x v="322"/>
    <d v="2016-01-05T00:00:00"/>
    <x v="1"/>
    <s v="TB-21625"/>
    <s v="Trudy Brown"/>
    <s v="Consumer"/>
    <s v="United States"/>
    <x v="141"/>
    <x v="5"/>
    <x v="3"/>
    <s v="FUR-FU-10002364"/>
    <x v="0"/>
    <x v="3"/>
    <s v="Eldon Expressions Wood Desk Accessories, Oak"/>
    <n v="14.76"/>
    <n v="5"/>
    <n v="-11.439"/>
    <x v="2"/>
    <x v="5"/>
  </r>
  <r>
    <s v="CA-2014-159520"/>
    <x v="323"/>
    <d v="2014-06-11T00:00:00"/>
    <x v="1"/>
    <s v="GT-14635"/>
    <s v="Grant Thornton"/>
    <s v="Corporate"/>
    <s v="United States"/>
    <x v="62"/>
    <x v="7"/>
    <x v="2"/>
    <s v="FUR-TA-10003238"/>
    <x v="0"/>
    <x v="2"/>
    <s v="Chromcraft Bull-Nose Wood 48&quot; x 96&quot; Rectangular Conference Tables"/>
    <n v="991.76400000000001"/>
    <n v="3"/>
    <n v="-347.11739999999998"/>
    <x v="2"/>
    <x v="2"/>
  </r>
  <r>
    <s v="US-2016-152051"/>
    <x v="324"/>
    <d v="2016-06-29T00:00:00"/>
    <x v="1"/>
    <s v="TS-21160"/>
    <s v="Theresa Swint"/>
    <s v="Corporate"/>
    <s v="United States"/>
    <x v="142"/>
    <x v="3"/>
    <x v="2"/>
    <s v="FUR-CH-10002965"/>
    <x v="0"/>
    <x v="1"/>
    <s v="Global Leather Highback Executive Chair with Pneumatic Height Adjustment, Black"/>
    <n v="422.05799999999999"/>
    <n v="3"/>
    <n v="-18.088200000000001"/>
    <x v="4"/>
    <x v="2"/>
  </r>
  <r>
    <s v="CA-2014-141607"/>
    <x v="202"/>
    <d v="2014-12-17T00:00:00"/>
    <x v="1"/>
    <s v="WB-21850"/>
    <s v="William Brown"/>
    <s v="Consumer"/>
    <s v="United States"/>
    <x v="41"/>
    <x v="2"/>
    <x v="1"/>
    <s v="FUR-FU-10003975"/>
    <x v="0"/>
    <x v="3"/>
    <s v="Eldon Advantage Chair Mats for Low to Medium Pile Carpets"/>
    <n v="43.31"/>
    <n v="1"/>
    <n v="4.3310000000000004"/>
    <x v="2"/>
    <x v="5"/>
  </r>
  <r>
    <s v="US-2017-139969"/>
    <x v="49"/>
    <d v="2017-11-26T00:00:00"/>
    <x v="1"/>
    <s v="AF-10870"/>
    <s v="Art Ferguson"/>
    <s v="Consumer"/>
    <s v="United States"/>
    <x v="143"/>
    <x v="5"/>
    <x v="3"/>
    <s v="FUR-CH-10001973"/>
    <x v="0"/>
    <x v="1"/>
    <s v="Office Star Flex Back Scooter Chair with White Frame"/>
    <n v="233.05799999999999"/>
    <n v="3"/>
    <n v="-53.270400000000002"/>
    <x v="1"/>
    <x v="0"/>
  </r>
  <r>
    <s v="US-2016-120460"/>
    <x v="325"/>
    <d v="2016-05-05T00:00:00"/>
    <x v="1"/>
    <s v="BF-11170"/>
    <s v="Ben Ferrer"/>
    <s v="Home Office"/>
    <s v="United States"/>
    <x v="144"/>
    <x v="5"/>
    <x v="3"/>
    <s v="FUR-FU-10004973"/>
    <x v="0"/>
    <x v="3"/>
    <s v="Flat Face Poster Frame"/>
    <n v="22.608000000000001"/>
    <n v="3"/>
    <n v="-10.1736"/>
    <x v="2"/>
    <x v="6"/>
  </r>
  <r>
    <s v="CA-2016-141019"/>
    <x v="326"/>
    <d v="2016-05-14T00:00:00"/>
    <x v="3"/>
    <s v="LH-17155"/>
    <s v="Logan Haushalter"/>
    <s v="Consumer"/>
    <s v="United States"/>
    <x v="145"/>
    <x v="15"/>
    <x v="2"/>
    <s v="FUR-FU-10002937"/>
    <x v="0"/>
    <x v="3"/>
    <s v="GE 48&quot; Fluorescent Tube, Cool White Energy Saver, 34 Watts, 30/Box"/>
    <n v="79.384"/>
    <n v="1"/>
    <n v="29.768999999999998"/>
    <x v="7"/>
    <x v="7"/>
  </r>
  <r>
    <s v="CA-2016-154018"/>
    <x v="25"/>
    <d v="2016-10-19T00:00:00"/>
    <x v="1"/>
    <s v="HA-14920"/>
    <s v="Helen Andreada"/>
    <s v="Consumer"/>
    <s v="United States"/>
    <x v="146"/>
    <x v="5"/>
    <x v="3"/>
    <s v="FUR-FU-10003394"/>
    <x v="0"/>
    <x v="3"/>
    <s v="Tenex &quot;The Solids&quot; Textured Chair Mats"/>
    <n v="139.91999999999999"/>
    <n v="5"/>
    <n v="-150.41399999999999"/>
    <x v="6"/>
    <x v="1"/>
  </r>
  <r>
    <s v="US-2017-137491"/>
    <x v="49"/>
    <d v="2017-11-25T00:00:00"/>
    <x v="1"/>
    <s v="LC-16930"/>
    <s v="Linda Cazamias"/>
    <s v="Corporate"/>
    <s v="United States"/>
    <x v="147"/>
    <x v="5"/>
    <x v="3"/>
    <s v="FUR-CH-10004675"/>
    <x v="0"/>
    <x v="1"/>
    <s v="Lifetime Advantage Folding Chairs, 4/Carton"/>
    <n v="305.31200000000001"/>
    <n v="2"/>
    <n v="-8.7232000000000003"/>
    <x v="6"/>
    <x v="0"/>
  </r>
  <r>
    <s v="CA-2016-128818"/>
    <x v="327"/>
    <d v="2016-05-11T00:00:00"/>
    <x v="1"/>
    <s v="CJ-12010"/>
    <s v="Caroline Jumper"/>
    <s v="Consumer"/>
    <s v="United States"/>
    <x v="13"/>
    <x v="7"/>
    <x v="2"/>
    <s v="FUR-CH-10002084"/>
    <x v="0"/>
    <x v="1"/>
    <s v="Hon Mobius Operator's Chair"/>
    <n v="442.76400000000001"/>
    <n v="4"/>
    <n v="59.035200000000003"/>
    <x v="4"/>
    <x v="7"/>
  </r>
  <r>
    <s v="CA-2016-128818"/>
    <x v="327"/>
    <d v="2016-05-11T00:00:00"/>
    <x v="1"/>
    <s v="CJ-12010"/>
    <s v="Caroline Jumper"/>
    <s v="Consumer"/>
    <s v="United States"/>
    <x v="13"/>
    <x v="7"/>
    <x v="2"/>
    <s v="FUR-FU-10001940"/>
    <x v="0"/>
    <x v="3"/>
    <s v="Staple-based wall hangings"/>
    <n v="63.68"/>
    <n v="8"/>
    <n v="28.019200000000001"/>
    <x v="4"/>
    <x v="7"/>
  </r>
  <r>
    <s v="CA-2017-143063"/>
    <x v="328"/>
    <d v="2017-08-15T00:00:00"/>
    <x v="1"/>
    <s v="IL-15100"/>
    <s v="Ivan Liston"/>
    <s v="Consumer"/>
    <s v="United States"/>
    <x v="29"/>
    <x v="6"/>
    <x v="3"/>
    <s v="FUR-FU-10003708"/>
    <x v="0"/>
    <x v="3"/>
    <s v="Tenex Traditional Chairmats for Medium Pile Carpet, Standard Lip, 36&quot; x 48&quot;"/>
    <n v="121.3"/>
    <n v="2"/>
    <n v="25.472999999999999"/>
    <x v="2"/>
    <x v="10"/>
  </r>
  <r>
    <s v="US-2014-165659"/>
    <x v="42"/>
    <d v="2014-06-06T00:00:00"/>
    <x v="1"/>
    <s v="LT-17110"/>
    <s v="Liz Thompson"/>
    <s v="Consumer"/>
    <s v="United States"/>
    <x v="148"/>
    <x v="31"/>
    <x v="0"/>
    <s v="FUR-FU-10001935"/>
    <x v="0"/>
    <x v="3"/>
    <s v="3M Hangers With Command Adhesive"/>
    <n v="22.2"/>
    <n v="6"/>
    <n v="9.1020000000000003"/>
    <x v="2"/>
    <x v="2"/>
  </r>
  <r>
    <s v="CA-2015-138002"/>
    <x v="329"/>
    <d v="2015-09-12T00:00:00"/>
    <x v="1"/>
    <s v="BT-11305"/>
    <s v="Beth Thompson"/>
    <s v="Home Office"/>
    <s v="United States"/>
    <x v="15"/>
    <x v="13"/>
    <x v="1"/>
    <s v="FUR-FU-10004748"/>
    <x v="0"/>
    <x v="3"/>
    <s v="Howard Miller 16&quot; Diameter Gallery Wall Clock"/>
    <n v="191.82"/>
    <n v="3"/>
    <n v="74.809799999999996"/>
    <x v="6"/>
    <x v="4"/>
  </r>
  <r>
    <s v="CA-2015-128860"/>
    <x v="330"/>
    <d v="2015-07-05T00:00:00"/>
    <x v="1"/>
    <s v="SC-20725"/>
    <s v="Steven Cartwright"/>
    <s v="Consumer"/>
    <s v="United States"/>
    <x v="68"/>
    <x v="3"/>
    <x v="2"/>
    <s v="FUR-FU-10001473"/>
    <x v="0"/>
    <x v="3"/>
    <s v="Eldon Executive Woodline II Desk Accessories, Mahogany"/>
    <n v="20.103999999999999"/>
    <n v="1"/>
    <n v="1.7591000000000001"/>
    <x v="6"/>
    <x v="2"/>
  </r>
  <r>
    <s v="CA-2017-107874"/>
    <x v="295"/>
    <d v="2017-11-25T00:00:00"/>
    <x v="1"/>
    <s v="SW-20275"/>
    <s v="Scott Williamson"/>
    <s v="Consumer"/>
    <s v="United States"/>
    <x v="13"/>
    <x v="7"/>
    <x v="2"/>
    <s v="FUR-FU-10003535"/>
    <x v="0"/>
    <x v="3"/>
    <s v="Howard Miller Distant Time Traveler Alarm Clock"/>
    <n v="27.42"/>
    <n v="1"/>
    <n v="11.2422"/>
    <x v="4"/>
    <x v="0"/>
  </r>
  <r>
    <s v="CA-2017-129378"/>
    <x v="95"/>
    <d v="2017-10-02T00:00:00"/>
    <x v="2"/>
    <s v="NS-18505"/>
    <s v="Neola Schneider"/>
    <s v="Consumer"/>
    <s v="United States"/>
    <x v="124"/>
    <x v="2"/>
    <x v="1"/>
    <s v="FUR-CH-10000553"/>
    <x v="0"/>
    <x v="1"/>
    <s v="Metal Folding Chairs, Beige, 4/Carton"/>
    <n v="108.608"/>
    <n v="4"/>
    <n v="9.5031999999999996"/>
    <x v="5"/>
    <x v="1"/>
  </r>
  <r>
    <s v="CA-2015-131884"/>
    <x v="248"/>
    <d v="2015-12-06T00:00:00"/>
    <x v="3"/>
    <s v="DK-13375"/>
    <s v="Dennis Kane"/>
    <s v="Consumer"/>
    <s v="United States"/>
    <x v="149"/>
    <x v="15"/>
    <x v="2"/>
    <s v="FUR-CH-10004860"/>
    <x v="0"/>
    <x v="1"/>
    <s v="Global Low Back Tilter Chair"/>
    <n v="70.686000000000007"/>
    <n v="1"/>
    <n v="-24.235199999999999"/>
    <x v="7"/>
    <x v="5"/>
  </r>
  <r>
    <s v="CA-2016-106383"/>
    <x v="331"/>
    <d v="2016-03-21T00:00:00"/>
    <x v="0"/>
    <s v="BT-11440"/>
    <s v="Bobby Trafton"/>
    <s v="Consumer"/>
    <s v="United States"/>
    <x v="150"/>
    <x v="12"/>
    <x v="1"/>
    <s v="FUR-BO-10002202"/>
    <x v="0"/>
    <x v="0"/>
    <s v="Atlantic Metals Mobile 2-Shelf Bookcases, Custom Colors"/>
    <n v="72.293999999999997"/>
    <n v="1"/>
    <n v="-98.8018"/>
    <x v="3"/>
    <x v="9"/>
  </r>
  <r>
    <s v="CA-2016-139157"/>
    <x v="180"/>
    <d v="2016-10-05T00:00:00"/>
    <x v="1"/>
    <s v="GM-14680"/>
    <s v="Greg Matthias"/>
    <s v="Consumer"/>
    <s v="United States"/>
    <x v="13"/>
    <x v="7"/>
    <x v="2"/>
    <s v="FUR-TA-10003238"/>
    <x v="0"/>
    <x v="2"/>
    <s v="Chromcraft Bull-Nose Wood 48&quot; x 96&quot; Rectangular Conference Tables"/>
    <n v="330.58800000000002"/>
    <n v="1"/>
    <n v="-115.7058"/>
    <x v="4"/>
    <x v="1"/>
  </r>
  <r>
    <s v="CA-2017-157091"/>
    <x v="332"/>
    <d v="2017-07-01T00:00:00"/>
    <x v="1"/>
    <s v="DB-13405"/>
    <s v="Denny Blanton"/>
    <s v="Consumer"/>
    <s v="United States"/>
    <x v="101"/>
    <x v="6"/>
    <x v="3"/>
    <s v="FUR-FU-10000293"/>
    <x v="0"/>
    <x v="3"/>
    <s v="Eldon Antistatic Chair Mats for Low to Medium Pile Carpets"/>
    <n v="526.45000000000005"/>
    <n v="5"/>
    <n v="31.587"/>
    <x v="2"/>
    <x v="2"/>
  </r>
  <r>
    <s v="CA-2017-166849"/>
    <x v="333"/>
    <d v="2017-04-26T00:00:00"/>
    <x v="1"/>
    <s v="SJ-20125"/>
    <s v="Sanjit Jacobs"/>
    <s v="Home Office"/>
    <s v="United States"/>
    <x v="9"/>
    <x v="8"/>
    <x v="3"/>
    <s v="FUR-FU-10004597"/>
    <x v="0"/>
    <x v="3"/>
    <s v="Eldon Cleatmat Chair Mats for Medium Pile Carpets"/>
    <n v="44.4"/>
    <n v="2"/>
    <n v="-52.17"/>
    <x v="6"/>
    <x v="6"/>
  </r>
  <r>
    <s v="CA-2016-164091"/>
    <x v="334"/>
    <d v="2016-09-22T00:00:00"/>
    <x v="1"/>
    <s v="LA-16780"/>
    <s v="Laura Armstrong"/>
    <s v="Corporate"/>
    <s v="United States"/>
    <x v="151"/>
    <x v="39"/>
    <x v="2"/>
    <s v="FUR-FU-10004952"/>
    <x v="0"/>
    <x v="3"/>
    <s v="C-Line Cubicle Keepers Polyproplyene Holder w/Velcro Back, 8-1/2x11, 25/Bx"/>
    <n v="109.48"/>
    <n v="2"/>
    <n v="33.938800000000001"/>
    <x v="2"/>
    <x v="4"/>
  </r>
  <r>
    <s v="CA-2017-105214"/>
    <x v="140"/>
    <d v="2017-06-19T00:00:00"/>
    <x v="2"/>
    <s v="TS-21610"/>
    <s v="Troy Staebel"/>
    <s v="Consumer"/>
    <s v="United States"/>
    <x v="28"/>
    <x v="2"/>
    <x v="1"/>
    <s v="FUR-CH-10000015"/>
    <x v="0"/>
    <x v="1"/>
    <s v="Hon Multipurpose Stacking Arm Chairs"/>
    <n v="1212.96"/>
    <n v="7"/>
    <n v="90.971999999999994"/>
    <x v="0"/>
    <x v="2"/>
  </r>
  <r>
    <s v="CA-2017-122994"/>
    <x v="335"/>
    <d v="2017-02-09T00:00:00"/>
    <x v="2"/>
    <s v="MV-17485"/>
    <s v="Mark Van Huff"/>
    <s v="Consumer"/>
    <s v="United States"/>
    <x v="58"/>
    <x v="25"/>
    <x v="0"/>
    <s v="FUR-BO-10004015"/>
    <x v="0"/>
    <x v="0"/>
    <s v="Bush Andora Bookcase, Maple/Graphite Gray Finish"/>
    <n v="359.97"/>
    <n v="3"/>
    <n v="79.193399999999997"/>
    <x v="0"/>
    <x v="11"/>
  </r>
  <r>
    <s v="CA-2015-142944"/>
    <x v="336"/>
    <d v="2015-03-11T00:00:00"/>
    <x v="1"/>
    <s v="JL-15850"/>
    <s v="John Lucas"/>
    <s v="Consumer"/>
    <s v="United States"/>
    <x v="28"/>
    <x v="2"/>
    <x v="1"/>
    <s v="FUR-FU-10000308"/>
    <x v="0"/>
    <x v="3"/>
    <s v="Deflect-o Glass Clear Studded Chair Mats"/>
    <n v="435.26"/>
    <n v="7"/>
    <n v="95.757199999999997"/>
    <x v="2"/>
    <x v="9"/>
  </r>
  <r>
    <s v="CA-2014-157882"/>
    <x v="215"/>
    <d v="2014-10-08T00:00:00"/>
    <x v="0"/>
    <s v="AR-10405"/>
    <s v="Allen Rosenblatt"/>
    <s v="Corporate"/>
    <s v="United States"/>
    <x v="2"/>
    <x v="2"/>
    <x v="1"/>
    <s v="FUR-TA-10001866"/>
    <x v="0"/>
    <x v="2"/>
    <s v="Bevis Round Conference Room Tables and Bases"/>
    <n v="143.43199999999999"/>
    <n v="1"/>
    <n v="3.5857999999999999"/>
    <x v="2"/>
    <x v="1"/>
  </r>
  <r>
    <s v="CA-2014-157882"/>
    <x v="215"/>
    <d v="2014-10-08T00:00:00"/>
    <x v="0"/>
    <s v="AR-10405"/>
    <s v="Allen Rosenblatt"/>
    <s v="Corporate"/>
    <s v="United States"/>
    <x v="2"/>
    <x v="2"/>
    <x v="1"/>
    <s v="FUR-CH-10002774"/>
    <x v="0"/>
    <x v="1"/>
    <s v="Global Deluxe Stacking Chair, Gray"/>
    <n v="122.352"/>
    <n v="3"/>
    <n v="13.7646"/>
    <x v="2"/>
    <x v="1"/>
  </r>
  <r>
    <s v="CA-2014-104283"/>
    <x v="337"/>
    <d v="2014-07-01T00:00:00"/>
    <x v="1"/>
    <s v="LM-17065"/>
    <s v="Liz MacKendrick"/>
    <s v="Consumer"/>
    <s v="United States"/>
    <x v="152"/>
    <x v="21"/>
    <x v="0"/>
    <s v="FUR-TA-10001039"/>
    <x v="0"/>
    <x v="2"/>
    <s v="KI Adjustable-Height Table"/>
    <n v="85.98"/>
    <n v="1"/>
    <n v="22.354800000000001"/>
    <x v="4"/>
    <x v="2"/>
  </r>
  <r>
    <s v="CA-2017-142622"/>
    <x v="242"/>
    <d v="2017-11-02T00:00:00"/>
    <x v="2"/>
    <s v="JK-15625"/>
    <s v="Jim Karlsson"/>
    <s v="Consumer"/>
    <s v="United States"/>
    <x v="15"/>
    <x v="13"/>
    <x v="1"/>
    <s v="FUR-CH-10003833"/>
    <x v="0"/>
    <x v="1"/>
    <s v="Novimex Fabric Task Chair"/>
    <n v="97.567999999999998"/>
    <n v="2"/>
    <n v="-6.0979999999999999"/>
    <x v="0"/>
    <x v="1"/>
  </r>
  <r>
    <s v="CA-2017-142622"/>
    <x v="242"/>
    <d v="2017-11-02T00:00:00"/>
    <x v="2"/>
    <s v="JK-15625"/>
    <s v="Jim Karlsson"/>
    <s v="Consumer"/>
    <s v="United States"/>
    <x v="15"/>
    <x v="13"/>
    <x v="1"/>
    <s v="FUR-CH-10004289"/>
    <x v="0"/>
    <x v="1"/>
    <s v="Global Super Steno Chair"/>
    <n v="614.27200000000005"/>
    <n v="8"/>
    <n v="-23.0352"/>
    <x v="0"/>
    <x v="1"/>
  </r>
  <r>
    <s v="CA-2017-142622"/>
    <x v="242"/>
    <d v="2017-11-02T00:00:00"/>
    <x v="2"/>
    <s v="JK-15625"/>
    <s v="Jim Karlsson"/>
    <s v="Consumer"/>
    <s v="United States"/>
    <x v="15"/>
    <x v="13"/>
    <x v="1"/>
    <s v="FUR-BO-10004467"/>
    <x v="0"/>
    <x v="0"/>
    <s v="Bestar Classic Bookcase"/>
    <n v="199.98"/>
    <n v="2"/>
    <n v="37.996200000000002"/>
    <x v="0"/>
    <x v="1"/>
  </r>
  <r>
    <s v="CA-2017-115154"/>
    <x v="338"/>
    <d v="2017-01-11T00:00:00"/>
    <x v="2"/>
    <s v="RS-19420"/>
    <s v="Ricardo Sperren"/>
    <s v="Corporate"/>
    <s v="United States"/>
    <x v="15"/>
    <x v="13"/>
    <x v="1"/>
    <s v="FUR-TA-10001950"/>
    <x v="0"/>
    <x v="2"/>
    <s v="Balt Solid Wood Round Tables"/>
    <n v="892.98"/>
    <n v="2"/>
    <n v="80.368200000000002"/>
    <x v="0"/>
    <x v="8"/>
  </r>
  <r>
    <s v="CA-2015-149342"/>
    <x v="339"/>
    <d v="2015-04-25T00:00:00"/>
    <x v="1"/>
    <s v="TS-21160"/>
    <s v="Theresa Swint"/>
    <s v="Corporate"/>
    <s v="United States"/>
    <x v="29"/>
    <x v="24"/>
    <x v="0"/>
    <s v="FUR-FU-10002937"/>
    <x v="0"/>
    <x v="3"/>
    <s v="GE 48&quot; Fluorescent Tube, Cool White Energy Saver, 34 Watts, 30/Box"/>
    <n v="595.38"/>
    <n v="6"/>
    <n v="297.69"/>
    <x v="2"/>
    <x v="6"/>
  </r>
  <r>
    <s v="CA-2017-127929"/>
    <x v="340"/>
    <d v="2017-12-27T00:00:00"/>
    <x v="1"/>
    <s v="FM-14215"/>
    <s v="Filia McAdams"/>
    <s v="Corporate"/>
    <s v="United States"/>
    <x v="108"/>
    <x v="19"/>
    <x v="2"/>
    <s v="FUR-FU-10003708"/>
    <x v="0"/>
    <x v="3"/>
    <s v="Tenex Traditional Chairmats for Medium Pile Carpet, Standard Lip, 36&quot; x 48&quot;"/>
    <n v="181.95"/>
    <n v="3"/>
    <n v="38.209499999999998"/>
    <x v="4"/>
    <x v="5"/>
  </r>
  <r>
    <s v="CA-2015-113145"/>
    <x v="341"/>
    <d v="2015-11-05T00:00:00"/>
    <x v="1"/>
    <s v="VD-21670"/>
    <s v="Valerie Dominguez"/>
    <s v="Consumer"/>
    <s v="United States"/>
    <x v="13"/>
    <x v="7"/>
    <x v="2"/>
    <s v="FUR-FU-10000965"/>
    <x v="0"/>
    <x v="3"/>
    <s v="Howard Miller 11-1/2&quot; Diameter Ridgewood Wall Clock"/>
    <n v="259.7"/>
    <n v="5"/>
    <n v="106.477"/>
    <x v="4"/>
    <x v="0"/>
  </r>
  <r>
    <s v="CA-2017-157931"/>
    <x v="342"/>
    <d v="2017-09-22T00:00:00"/>
    <x v="0"/>
    <s v="MO-17800"/>
    <s v="Meg O'Connel"/>
    <s v="Home Office"/>
    <s v="United States"/>
    <x v="153"/>
    <x v="24"/>
    <x v="0"/>
    <s v="FUR-CH-10000785"/>
    <x v="0"/>
    <x v="1"/>
    <s v="Global Ergonomic Managers Chair"/>
    <n v="723.92"/>
    <n v="4"/>
    <n v="188.2192"/>
    <x v="2"/>
    <x v="4"/>
  </r>
  <r>
    <s v="CA-2016-115574"/>
    <x v="207"/>
    <d v="2016-12-24T00:00:00"/>
    <x v="2"/>
    <s v="BP-11185"/>
    <s v="Ben Peterman"/>
    <s v="Corporate"/>
    <s v="United States"/>
    <x v="9"/>
    <x v="8"/>
    <x v="3"/>
    <s v="FUR-BO-10003441"/>
    <x v="0"/>
    <x v="0"/>
    <s v="Bush Westfield Collection Bookcases, Fully Assembled"/>
    <n v="141.37200000000001"/>
    <n v="2"/>
    <n v="-14.1372"/>
    <x v="5"/>
    <x v="5"/>
  </r>
  <r>
    <s v="US-2017-120418"/>
    <x v="343"/>
    <d v="2017-06-12T00:00:00"/>
    <x v="2"/>
    <s v="BC-11125"/>
    <s v="Becky Castell"/>
    <s v="Home Office"/>
    <s v="United States"/>
    <x v="117"/>
    <x v="22"/>
    <x v="1"/>
    <s v="FUR-CH-10001394"/>
    <x v="0"/>
    <x v="1"/>
    <s v="Global Leather Executive Chair"/>
    <n v="280.79199999999997"/>
    <n v="1"/>
    <n v="35.098999999999997"/>
    <x v="5"/>
    <x v="2"/>
  </r>
  <r>
    <s v="CA-2017-122035"/>
    <x v="96"/>
    <d v="2017-07-25T00:00:00"/>
    <x v="1"/>
    <s v="EM-13825"/>
    <s v="Elizabeth Moffitt"/>
    <s v="Corporate"/>
    <s v="United States"/>
    <x v="154"/>
    <x v="40"/>
    <x v="3"/>
    <s v="FUR-CH-10003833"/>
    <x v="0"/>
    <x v="1"/>
    <s v="Novimex Fabric Task Chair"/>
    <n v="182.94"/>
    <n v="3"/>
    <n v="27.440999999999999"/>
    <x v="2"/>
    <x v="3"/>
  </r>
  <r>
    <s v="CA-2015-105102"/>
    <x v="195"/>
    <d v="2015-09-19T00:00:00"/>
    <x v="0"/>
    <s v="BM-11575"/>
    <s v="Brendan Murry"/>
    <s v="Corporate"/>
    <s v="United States"/>
    <x v="13"/>
    <x v="7"/>
    <x v="2"/>
    <s v="FUR-BO-10004709"/>
    <x v="0"/>
    <x v="0"/>
    <s v="Bush Westfield Collection Bookcases, Medium Cherry Finish"/>
    <n v="46.384"/>
    <n v="1"/>
    <n v="1.1596"/>
    <x v="4"/>
    <x v="4"/>
  </r>
  <r>
    <s v="US-2015-147739"/>
    <x v="344"/>
    <d v="2015-12-29T00:00:00"/>
    <x v="1"/>
    <s v="JD-16150"/>
    <s v="Justin Deggeller"/>
    <s v="Corporate"/>
    <s v="United States"/>
    <x v="3"/>
    <x v="3"/>
    <x v="2"/>
    <s v="FUR-FU-10001468"/>
    <x v="0"/>
    <x v="3"/>
    <s v="Tenex Antistatic Computer Chair Mats"/>
    <n v="547.13599999999997"/>
    <n v="4"/>
    <n v="-68.391999999999996"/>
    <x v="4"/>
    <x v="5"/>
  </r>
  <r>
    <s v="US-2014-143231"/>
    <x v="252"/>
    <d v="2015-01-03T00:00:00"/>
    <x v="2"/>
    <s v="GM-14455"/>
    <s v="Gary Mitchum"/>
    <s v="Home Office"/>
    <s v="United States"/>
    <x v="20"/>
    <x v="20"/>
    <x v="2"/>
    <s v="FUR-FU-10002501"/>
    <x v="0"/>
    <x v="3"/>
    <s v="Nu-Dell Executive Frame"/>
    <n v="63.2"/>
    <n v="5"/>
    <n v="23.384"/>
    <x v="0"/>
    <x v="5"/>
  </r>
  <r>
    <s v="CA-2016-159373"/>
    <x v="345"/>
    <d v="2016-03-18T00:00:00"/>
    <x v="1"/>
    <s v="LT-17110"/>
    <s v="Liz Thompson"/>
    <s v="Consumer"/>
    <s v="United States"/>
    <x v="21"/>
    <x v="5"/>
    <x v="3"/>
    <s v="FUR-TA-10004619"/>
    <x v="0"/>
    <x v="2"/>
    <s v="Hon Non-Folding Utility Tables"/>
    <n v="557.58500000000004"/>
    <n v="5"/>
    <n v="0"/>
    <x v="2"/>
    <x v="9"/>
  </r>
  <r>
    <s v="CA-2015-111514"/>
    <x v="346"/>
    <d v="2015-09-02T00:00:00"/>
    <x v="2"/>
    <s v="SC-20260"/>
    <s v="Scott Cohen"/>
    <s v="Corporate"/>
    <s v="United States"/>
    <x v="28"/>
    <x v="2"/>
    <x v="1"/>
    <s v="FUR-BO-10002545"/>
    <x v="0"/>
    <x v="0"/>
    <s v="Atlantic Metals Mobile 3-Shelf Bookcases, Custom Colors"/>
    <n v="1552.8309999999999"/>
    <n v="7"/>
    <n v="200.9546"/>
    <x v="3"/>
    <x v="10"/>
  </r>
  <r>
    <s v="US-2014-148838"/>
    <x v="347"/>
    <d v="2014-03-21T00:00:00"/>
    <x v="1"/>
    <s v="CP-12340"/>
    <s v="Christine Phan"/>
    <s v="Corporate"/>
    <s v="United States"/>
    <x v="13"/>
    <x v="7"/>
    <x v="2"/>
    <s v="FUR-TA-10003473"/>
    <x v="0"/>
    <x v="2"/>
    <s v="Bretford Rectangular Conference Table Tops"/>
    <n v="1579.7460000000001"/>
    <n v="7"/>
    <n v="-447.59469999999999"/>
    <x v="4"/>
    <x v="9"/>
  </r>
  <r>
    <s v="US-2014-148838"/>
    <x v="347"/>
    <d v="2014-03-21T00:00:00"/>
    <x v="1"/>
    <s v="CP-12340"/>
    <s v="Christine Phan"/>
    <s v="Corporate"/>
    <s v="United States"/>
    <x v="13"/>
    <x v="7"/>
    <x v="2"/>
    <s v="FUR-TA-10001950"/>
    <x v="0"/>
    <x v="2"/>
    <s v="Balt Solid Wood Round Tables"/>
    <n v="1071.576"/>
    <n v="4"/>
    <n v="-553.64760000000001"/>
    <x v="4"/>
    <x v="9"/>
  </r>
  <r>
    <s v="US-2014-148838"/>
    <x v="347"/>
    <d v="2014-03-21T00:00:00"/>
    <x v="1"/>
    <s v="CP-12340"/>
    <s v="Christine Phan"/>
    <s v="Corporate"/>
    <s v="United States"/>
    <x v="13"/>
    <x v="7"/>
    <x v="2"/>
    <s v="FUR-TA-10004175"/>
    <x v="0"/>
    <x v="2"/>
    <s v="Hon 30&quot; x 60&quot; Table with Locking Drawer"/>
    <n v="613.90800000000002"/>
    <n v="3"/>
    <n v="-122.7816"/>
    <x v="4"/>
    <x v="9"/>
  </r>
  <r>
    <s v="US-2016-108637"/>
    <x v="345"/>
    <d v="2016-03-18T00:00:00"/>
    <x v="1"/>
    <s v="AB-10060"/>
    <s v="Adam Bellavance"/>
    <s v="Home Office"/>
    <s v="United States"/>
    <x v="61"/>
    <x v="25"/>
    <x v="0"/>
    <s v="FUR-FU-10004864"/>
    <x v="0"/>
    <x v="3"/>
    <s v="Howard Miller 14-1/2&quot; Diameter Chrome Round Wall Clock"/>
    <n v="127.88"/>
    <n v="2"/>
    <n v="40.921599999999998"/>
    <x v="2"/>
    <x v="9"/>
  </r>
  <r>
    <s v="CA-2014-102295"/>
    <x v="168"/>
    <d v="2014-11-26T00:00:00"/>
    <x v="0"/>
    <s v="EH-13990"/>
    <s v="Erica Hackney"/>
    <s v="Consumer"/>
    <s v="United States"/>
    <x v="155"/>
    <x v="2"/>
    <x v="1"/>
    <s v="FUR-CH-10001714"/>
    <x v="0"/>
    <x v="1"/>
    <s v="Global Leather &amp; Oak Executive Chair, Burgundy"/>
    <n v="120.712"/>
    <n v="1"/>
    <n v="-18.1068"/>
    <x v="3"/>
    <x v="0"/>
  </r>
  <r>
    <s v="US-2016-129469"/>
    <x v="348"/>
    <d v="2016-09-27T00:00:00"/>
    <x v="1"/>
    <s v="KL-16555"/>
    <s v="Kelly Lampkin"/>
    <s v="Corporate"/>
    <s v="United States"/>
    <x v="130"/>
    <x v="15"/>
    <x v="2"/>
    <s v="FUR-FU-10002298"/>
    <x v="0"/>
    <x v="3"/>
    <s v="Rubbermaid ClusterMat Chairmats, Mat Size- 66&quot; x 60&quot;, Lip 20&quot; x 11&quot; -90 Degree Angle"/>
    <n v="532.70399999999995"/>
    <n v="6"/>
    <n v="-26.635200000000001"/>
    <x v="4"/>
    <x v="4"/>
  </r>
  <r>
    <s v="CA-2016-159940"/>
    <x v="281"/>
    <d v="2016-07-11T00:00:00"/>
    <x v="0"/>
    <s v="BF-11020"/>
    <s v="Barry Franzšsisch"/>
    <s v="Corporate"/>
    <s v="United States"/>
    <x v="14"/>
    <x v="8"/>
    <x v="3"/>
    <s v="FUR-FU-10004973"/>
    <x v="0"/>
    <x v="3"/>
    <s v="Flat Face Poster Frame"/>
    <n v="60.287999999999997"/>
    <n v="8"/>
    <n v="-27.1296"/>
    <x v="4"/>
    <x v="3"/>
  </r>
  <r>
    <s v="CA-2016-159940"/>
    <x v="281"/>
    <d v="2016-07-11T00:00:00"/>
    <x v="0"/>
    <s v="BF-11020"/>
    <s v="Barry Franzšsisch"/>
    <s v="Corporate"/>
    <s v="United States"/>
    <x v="14"/>
    <x v="8"/>
    <x v="3"/>
    <s v="FUR-CH-10000785"/>
    <x v="0"/>
    <x v="1"/>
    <s v="Global Ergonomic Managers Chair"/>
    <n v="253.37200000000001"/>
    <n v="2"/>
    <n v="-14.478400000000001"/>
    <x v="4"/>
    <x v="3"/>
  </r>
  <r>
    <s v="CA-2016-118052"/>
    <x v="349"/>
    <d v="2016-05-10T00:00:00"/>
    <x v="1"/>
    <s v="BE-11455"/>
    <s v="Brad Eason"/>
    <s v="Home Office"/>
    <s v="United States"/>
    <x v="75"/>
    <x v="15"/>
    <x v="2"/>
    <s v="FUR-FU-10004848"/>
    <x v="0"/>
    <x v="3"/>
    <s v="DAX Solid Wood Frames"/>
    <n v="54.712000000000003"/>
    <n v="7"/>
    <n v="11.626300000000001"/>
    <x v="4"/>
    <x v="7"/>
  </r>
  <r>
    <s v="US-2015-127040"/>
    <x v="248"/>
    <d v="2015-12-10T00:00:00"/>
    <x v="1"/>
    <s v="SG-20605"/>
    <s v="Speros Goranitis"/>
    <s v="Consumer"/>
    <s v="United States"/>
    <x v="13"/>
    <x v="7"/>
    <x v="2"/>
    <s v="FUR-FU-10002878"/>
    <x v="0"/>
    <x v="3"/>
    <s v="Seth Thomas 14&quot; Day/Date Wall Clock"/>
    <n v="113.92"/>
    <n v="4"/>
    <n v="42.150399999999998"/>
    <x v="4"/>
    <x v="5"/>
  </r>
  <r>
    <s v="US-2016-110170"/>
    <x v="350"/>
    <d v="2016-10-03T00:00:00"/>
    <x v="1"/>
    <s v="HM-14860"/>
    <s v="Harry Marie"/>
    <s v="Corporate"/>
    <s v="United States"/>
    <x v="156"/>
    <x v="5"/>
    <x v="3"/>
    <s v="FUR-BO-10000780"/>
    <x v="0"/>
    <x v="0"/>
    <s v="O'Sullivan Plantations 2-Door Library in Landvery Oak"/>
    <n v="956.66480000000001"/>
    <n v="7"/>
    <n v="-225.0976"/>
    <x v="6"/>
    <x v="4"/>
  </r>
  <r>
    <s v="CA-2017-155985"/>
    <x v="351"/>
    <d v="2017-03-25T00:00:00"/>
    <x v="2"/>
    <s v="BE-11335"/>
    <s v="Bill Eplett"/>
    <s v="Home Office"/>
    <s v="United States"/>
    <x v="28"/>
    <x v="2"/>
    <x v="1"/>
    <s v="FUR-FU-10000758"/>
    <x v="0"/>
    <x v="3"/>
    <s v="DAX Natural Wood-Tone Poster Frame"/>
    <n v="211.84"/>
    <n v="8"/>
    <n v="76.2624"/>
    <x v="3"/>
    <x v="9"/>
  </r>
  <r>
    <s v="CA-2014-151295"/>
    <x v="352"/>
    <d v="2014-11-16T00:00:00"/>
    <x v="1"/>
    <s v="JA-15970"/>
    <s v="Joseph Airdo"/>
    <s v="Consumer"/>
    <s v="United States"/>
    <x v="2"/>
    <x v="2"/>
    <x v="1"/>
    <s v="FUR-TA-10002356"/>
    <x v="0"/>
    <x v="2"/>
    <s v="Bevis Boat-Shaped Conference Table"/>
    <n v="629.06399999999996"/>
    <n v="3"/>
    <n v="31.453199999999999"/>
    <x v="4"/>
    <x v="0"/>
  </r>
  <r>
    <s v="CA-2016-156300"/>
    <x v="353"/>
    <d v="2017-01-02T00:00:00"/>
    <x v="1"/>
    <s v="TB-21595"/>
    <s v="Troy Blackwell"/>
    <s v="Consumer"/>
    <s v="United States"/>
    <x v="79"/>
    <x v="16"/>
    <x v="3"/>
    <s v="FUR-CH-10001714"/>
    <x v="0"/>
    <x v="1"/>
    <s v="Global Leather &amp; Oak Executive Chair, Burgundy"/>
    <n v="754.45"/>
    <n v="5"/>
    <n v="60.356000000000002"/>
    <x v="4"/>
    <x v="5"/>
  </r>
  <r>
    <s v="CA-2015-146087"/>
    <x v="171"/>
    <d v="2015-07-11T00:00:00"/>
    <x v="1"/>
    <s v="PP-18955"/>
    <s v="Paul Prost"/>
    <s v="Home Office"/>
    <s v="United States"/>
    <x v="157"/>
    <x v="20"/>
    <x v="2"/>
    <s v="FUR-BO-10002824"/>
    <x v="0"/>
    <x v="0"/>
    <s v="Bush Mission Pointe Library"/>
    <n v="301.95999999999998"/>
    <n v="2"/>
    <n v="60.392000000000003"/>
    <x v="2"/>
    <x v="3"/>
  </r>
  <r>
    <s v="US-2017-147669"/>
    <x v="19"/>
    <d v="2017-12-30T00:00:00"/>
    <x v="1"/>
    <s v="SV-20935"/>
    <s v="Susan Vittorini"/>
    <s v="Consumer"/>
    <s v="United States"/>
    <x v="130"/>
    <x v="15"/>
    <x v="2"/>
    <s v="FUR-TA-10002645"/>
    <x v="0"/>
    <x v="2"/>
    <s v="Hon Rectangular Conference Tables"/>
    <n v="273.06"/>
    <n v="2"/>
    <n v="-104.673"/>
    <x v="2"/>
    <x v="5"/>
  </r>
  <r>
    <s v="CA-2016-169922"/>
    <x v="354"/>
    <d v="2016-06-17T00:00:00"/>
    <x v="1"/>
    <s v="MZ-17515"/>
    <s v="Mary Zewe"/>
    <s v="Corporate"/>
    <s v="United States"/>
    <x v="58"/>
    <x v="5"/>
    <x v="3"/>
    <s v="FUR-FU-10004415"/>
    <x v="0"/>
    <x v="3"/>
    <s v="Stacking Tray, Side-Loading, Legal, Smoke"/>
    <n v="12.544"/>
    <n v="7"/>
    <n v="-9.0944000000000003"/>
    <x v="6"/>
    <x v="2"/>
  </r>
  <r>
    <s v="CA-2017-129805"/>
    <x v="158"/>
    <d v="2018-01-02T00:00:00"/>
    <x v="1"/>
    <s v="HM-14860"/>
    <s v="Harry Marie"/>
    <s v="Corporate"/>
    <s v="United States"/>
    <x v="15"/>
    <x v="13"/>
    <x v="1"/>
    <s v="FUR-FU-10001935"/>
    <x v="0"/>
    <x v="3"/>
    <s v="3M Hangers With Command Adhesive"/>
    <n v="7.4"/>
    <n v="2"/>
    <n v="3.0339999999999998"/>
    <x v="2"/>
    <x v="5"/>
  </r>
  <r>
    <s v="CA-2014-148586"/>
    <x v="355"/>
    <d v="2014-04-01T00:00:00"/>
    <x v="1"/>
    <s v="AZ-10750"/>
    <s v="Annie Zypern"/>
    <s v="Consumer"/>
    <s v="United States"/>
    <x v="13"/>
    <x v="7"/>
    <x v="2"/>
    <s v="FUR-CH-10002439"/>
    <x v="0"/>
    <x v="1"/>
    <s v="Iceberg Nesting Folding Chair, 19w x 6d x 43h"/>
    <n v="366.786"/>
    <n v="7"/>
    <n v="65.206400000000002"/>
    <x v="1"/>
    <x v="9"/>
  </r>
  <r>
    <s v="CA-2017-140053"/>
    <x v="209"/>
    <d v="2017-07-10T00:00:00"/>
    <x v="1"/>
    <s v="CA-12265"/>
    <s v="Christina Anderson"/>
    <s v="Consumer"/>
    <s v="United States"/>
    <x v="158"/>
    <x v="41"/>
    <x v="1"/>
    <s v="FUR-FU-10003708"/>
    <x v="0"/>
    <x v="3"/>
    <s v="Tenex Traditional Chairmats for Medium Pile Carpet, Standard Lip, 36&quot; x 48&quot;"/>
    <n v="545.85"/>
    <n v="9"/>
    <n v="114.6285"/>
    <x v="1"/>
    <x v="3"/>
  </r>
  <r>
    <s v="CA-2014-164210"/>
    <x v="356"/>
    <d v="2014-11-20T00:00:00"/>
    <x v="0"/>
    <s v="PW-19240"/>
    <s v="Pierre Wener"/>
    <s v="Consumer"/>
    <s v="United States"/>
    <x v="74"/>
    <x v="12"/>
    <x v="1"/>
    <s v="FUR-TA-10000849"/>
    <x v="0"/>
    <x v="2"/>
    <s v="Bevis Rectangular Conference Tables"/>
    <n v="145.97999999999999"/>
    <n v="2"/>
    <n v="-99.266400000000004"/>
    <x v="3"/>
    <x v="0"/>
  </r>
  <r>
    <s v="CA-2017-139948"/>
    <x v="357"/>
    <d v="2017-07-22T00:00:00"/>
    <x v="1"/>
    <s v="SW-20455"/>
    <s v="Shaun Weien"/>
    <s v="Consumer"/>
    <s v="United States"/>
    <x v="26"/>
    <x v="1"/>
    <x v="0"/>
    <s v="FUR-FU-10002597"/>
    <x v="0"/>
    <x v="3"/>
    <s v="C-Line Magnetic Cubicle Keepers, Clear Polypropylene"/>
    <n v="7.9039999999999999"/>
    <n v="2"/>
    <n v="2.1736"/>
    <x v="2"/>
    <x v="3"/>
  </r>
  <r>
    <s v="CA-2016-146934"/>
    <x v="358"/>
    <d v="2016-05-27T00:00:00"/>
    <x v="1"/>
    <s v="AF-10870"/>
    <s v="Art Ferguson"/>
    <s v="Consumer"/>
    <s v="United States"/>
    <x v="159"/>
    <x v="18"/>
    <x v="2"/>
    <s v="FUR-TA-10003748"/>
    <x v="0"/>
    <x v="2"/>
    <s v="Bevis 36 x 72 Conference Tables"/>
    <n v="174.286"/>
    <n v="2"/>
    <n v="-19.918399999999998"/>
    <x v="2"/>
    <x v="7"/>
  </r>
  <r>
    <s v="CA-2016-119165"/>
    <x v="359"/>
    <d v="2016-11-06T00:00:00"/>
    <x v="1"/>
    <s v="BD-11320"/>
    <s v="Bill Donatelli"/>
    <s v="Consumer"/>
    <s v="United States"/>
    <x v="3"/>
    <x v="3"/>
    <x v="2"/>
    <s v="FUR-CH-10000988"/>
    <x v="0"/>
    <x v="1"/>
    <s v="Hon Olson Stacker Stools"/>
    <n v="492.83499999999998"/>
    <n v="5"/>
    <n v="-14.081"/>
    <x v="6"/>
    <x v="1"/>
  </r>
  <r>
    <s v="US-2016-135923"/>
    <x v="360"/>
    <d v="2016-01-28T00:00:00"/>
    <x v="1"/>
    <s v="CM-11935"/>
    <s v="Carlos Meador"/>
    <s v="Consumer"/>
    <s v="United States"/>
    <x v="160"/>
    <x v="30"/>
    <x v="0"/>
    <s v="FUR-FU-10002107"/>
    <x v="0"/>
    <x v="3"/>
    <s v="Eldon Pizzaz Desk Accessories"/>
    <n v="14.272"/>
    <n v="8"/>
    <n v="4.2816000000000001"/>
    <x v="6"/>
    <x v="8"/>
  </r>
  <r>
    <s v="US-2016-135923"/>
    <x v="360"/>
    <d v="2016-01-28T00:00:00"/>
    <x v="1"/>
    <s v="CM-11935"/>
    <s v="Carlos Meador"/>
    <s v="Consumer"/>
    <s v="United States"/>
    <x v="160"/>
    <x v="30"/>
    <x v="0"/>
    <s v="FUR-BO-10002213"/>
    <x v="0"/>
    <x v="0"/>
    <s v="Sauder Forest Hills Library, Woodland Oak Finish"/>
    <n v="451.13600000000002"/>
    <n v="4"/>
    <n v="-67.670400000000001"/>
    <x v="6"/>
    <x v="8"/>
  </r>
  <r>
    <s v="CA-2016-114972"/>
    <x v="361"/>
    <d v="2016-11-06T00:00:00"/>
    <x v="2"/>
    <s v="PF-19225"/>
    <s v="Phillip Flathmann"/>
    <s v="Consumer"/>
    <s v="United States"/>
    <x v="2"/>
    <x v="2"/>
    <x v="1"/>
    <s v="FUR-CH-10001190"/>
    <x v="0"/>
    <x v="1"/>
    <s v="Global Deluxe High-Back Office Chair in Storm"/>
    <n v="217.584"/>
    <n v="2"/>
    <n v="-29.9178"/>
    <x v="0"/>
    <x v="0"/>
  </r>
  <r>
    <s v="CA-2017-102750"/>
    <x v="362"/>
    <d v="2017-09-08T00:00:00"/>
    <x v="0"/>
    <s v="GM-14695"/>
    <s v="Greg Maxwell"/>
    <s v="Corporate"/>
    <s v="United States"/>
    <x v="2"/>
    <x v="2"/>
    <x v="1"/>
    <s v="FUR-TA-10000198"/>
    <x v="0"/>
    <x v="2"/>
    <s v="Chromcraft Bull-Nose Wood Oval Conference Tables &amp; Bases"/>
    <n v="1322.3520000000001"/>
    <n v="3"/>
    <n v="-99.176400000000001"/>
    <x v="4"/>
    <x v="4"/>
  </r>
  <r>
    <s v="CA-2017-126067"/>
    <x v="363"/>
    <d v="2017-09-03T00:00:00"/>
    <x v="1"/>
    <s v="KN-16705"/>
    <s v="Kristina Nunn"/>
    <s v="Home Office"/>
    <s v="United States"/>
    <x v="15"/>
    <x v="13"/>
    <x v="1"/>
    <s v="FUR-TA-10000617"/>
    <x v="0"/>
    <x v="2"/>
    <s v="Hon Practical Foundations 30 x 60 Training Table, Light Gray/Charcoal"/>
    <n v="1137.75"/>
    <n v="5"/>
    <n v="250.30500000000001"/>
    <x v="6"/>
    <x v="10"/>
  </r>
  <r>
    <s v="CA-2016-146206"/>
    <x v="364"/>
    <d v="2016-09-14T00:00:00"/>
    <x v="0"/>
    <s v="KT-16480"/>
    <s v="Kean Thornton"/>
    <s v="Consumer"/>
    <s v="United States"/>
    <x v="6"/>
    <x v="5"/>
    <x v="3"/>
    <s v="FUR-TA-10004086"/>
    <x v="0"/>
    <x v="2"/>
    <s v="KI Adjustable-Height Table"/>
    <n v="300.93"/>
    <n v="5"/>
    <n v="-34.392000000000003"/>
    <x v="4"/>
    <x v="4"/>
  </r>
  <r>
    <s v="CA-2014-136644"/>
    <x v="365"/>
    <d v="2014-06-22T00:00:00"/>
    <x v="1"/>
    <s v="SC-20575"/>
    <s v="Sonia Cooley"/>
    <s v="Consumer"/>
    <s v="United States"/>
    <x v="161"/>
    <x v="6"/>
    <x v="3"/>
    <s v="FUR-CH-10000225"/>
    <x v="0"/>
    <x v="1"/>
    <s v="Global Geo Office Task Chair, Gray"/>
    <n v="647.84"/>
    <n v="8"/>
    <n v="32.392000000000003"/>
    <x v="6"/>
    <x v="2"/>
  </r>
  <r>
    <s v="CA-2014-143917"/>
    <x v="366"/>
    <d v="2014-07-27T00:00:00"/>
    <x v="0"/>
    <s v="KL-16645"/>
    <s v="Ken Lonsdale"/>
    <s v="Consumer"/>
    <s v="United States"/>
    <x v="28"/>
    <x v="2"/>
    <x v="1"/>
    <s v="FUR-FU-10004351"/>
    <x v="0"/>
    <x v="3"/>
    <s v="Staple-based wall hangings"/>
    <n v="77.92"/>
    <n v="8"/>
    <n v="34.284799999999997"/>
    <x v="3"/>
    <x v="3"/>
  </r>
  <r>
    <s v="CA-2016-124506"/>
    <x v="367"/>
    <d v="2016-11-17T00:00:00"/>
    <x v="1"/>
    <s v="BB-11545"/>
    <s v="Brenda Bowman"/>
    <s v="Corporate"/>
    <s v="United States"/>
    <x v="9"/>
    <x v="8"/>
    <x v="3"/>
    <s v="FUR-CH-10004540"/>
    <x v="0"/>
    <x v="1"/>
    <s v="Global Chrome Stack Chair"/>
    <n v="47.991999999999997"/>
    <n v="2"/>
    <n v="-2.0568"/>
    <x v="6"/>
    <x v="0"/>
  </r>
  <r>
    <s v="CA-2017-123134"/>
    <x v="368"/>
    <d v="2017-05-07T00:00:00"/>
    <x v="1"/>
    <s v="DW-13585"/>
    <s v="Dorothy Wardle"/>
    <s v="Corporate"/>
    <s v="United States"/>
    <x v="162"/>
    <x v="18"/>
    <x v="2"/>
    <s v="FUR-FU-10003975"/>
    <x v="0"/>
    <x v="3"/>
    <s v="Eldon Advantage Chair Mats for Low to Medium Pile Carpets"/>
    <n v="129.93"/>
    <n v="3"/>
    <n v="12.993"/>
    <x v="2"/>
    <x v="7"/>
  </r>
  <r>
    <s v="CA-2015-168746"/>
    <x v="369"/>
    <d v="2015-01-29T00:00:00"/>
    <x v="0"/>
    <s v="SV-20365"/>
    <s v="Seth Vernon"/>
    <s v="Consumer"/>
    <s v="United States"/>
    <x v="59"/>
    <x v="15"/>
    <x v="2"/>
    <s v="FUR-CH-10000513"/>
    <x v="0"/>
    <x v="1"/>
    <s v="High-Back Leather Manager's Chair"/>
    <n v="181.98599999999999"/>
    <n v="2"/>
    <n v="-54.595799999999997"/>
    <x v="3"/>
    <x v="8"/>
  </r>
  <r>
    <s v="CA-2015-113404"/>
    <x v="370"/>
    <d v="2015-07-16T00:00:00"/>
    <x v="3"/>
    <s v="EM-13810"/>
    <s v="Eleni McCrary"/>
    <s v="Corporate"/>
    <s v="United States"/>
    <x v="28"/>
    <x v="2"/>
    <x v="1"/>
    <s v="FUR-CH-10003312"/>
    <x v="0"/>
    <x v="1"/>
    <s v="Hon 2090 ÒPillow SoftÓ Series Mid Back Swivel/Tilt Chairs"/>
    <n v="1348.704"/>
    <n v="6"/>
    <n v="-219.1644"/>
    <x v="7"/>
    <x v="3"/>
  </r>
  <r>
    <s v="CA-2015-113404"/>
    <x v="370"/>
    <d v="2015-07-16T00:00:00"/>
    <x v="3"/>
    <s v="EM-13810"/>
    <s v="Eleni McCrary"/>
    <s v="Corporate"/>
    <s v="United States"/>
    <x v="28"/>
    <x v="2"/>
    <x v="1"/>
    <s v="FUR-CH-10004086"/>
    <x v="0"/>
    <x v="1"/>
    <s v="Hon 4070 Series Pagoda Armless Upholstered Stacking Chairs"/>
    <n v="700.15200000000004"/>
    <n v="3"/>
    <n v="78.767099999999999"/>
    <x v="7"/>
    <x v="3"/>
  </r>
  <r>
    <s v="CA-2016-144792"/>
    <x v="325"/>
    <d v="2016-05-04T00:00:00"/>
    <x v="1"/>
    <s v="KD-16615"/>
    <s v="Ken Dana"/>
    <s v="Corporate"/>
    <s v="United States"/>
    <x v="163"/>
    <x v="22"/>
    <x v="1"/>
    <s v="FUR-FU-10002759"/>
    <x v="0"/>
    <x v="3"/>
    <s v="12-1/2 Diameter Round Wall Clock"/>
    <n v="111.88800000000001"/>
    <n v="7"/>
    <n v="22.377600000000001"/>
    <x v="4"/>
    <x v="6"/>
  </r>
  <r>
    <s v="US-2016-114174"/>
    <x v="63"/>
    <d v="2016-09-14T00:00:00"/>
    <x v="1"/>
    <s v="AP-10720"/>
    <s v="Anne Pryor"/>
    <s v="Home Office"/>
    <s v="United States"/>
    <x v="164"/>
    <x v="20"/>
    <x v="2"/>
    <s v="FUR-BO-10003450"/>
    <x v="0"/>
    <x v="0"/>
    <s v="Bush Westfield Collection Bookcases, Dark Cherry Finish"/>
    <n v="173.94"/>
    <n v="3"/>
    <n v="13.9152"/>
    <x v="6"/>
    <x v="4"/>
  </r>
  <r>
    <s v="CA-2017-108070"/>
    <x v="371"/>
    <d v="2017-04-20T00:00:00"/>
    <x v="1"/>
    <s v="JE-15745"/>
    <s v="Joel Eaton"/>
    <s v="Consumer"/>
    <s v="United States"/>
    <x v="124"/>
    <x v="2"/>
    <x v="1"/>
    <s v="FUR-BO-10001337"/>
    <x v="0"/>
    <x v="0"/>
    <s v="O'Sullivan Living Dimensions 2-Shelf Bookcases"/>
    <n v="102.833"/>
    <n v="1"/>
    <n v="-6.0490000000000004"/>
    <x v="4"/>
    <x v="6"/>
  </r>
  <r>
    <s v="CA-2017-101042"/>
    <x v="49"/>
    <d v="2017-11-23T00:00:00"/>
    <x v="1"/>
    <s v="AB-10105"/>
    <s v="Adrian Barton"/>
    <s v="Consumer"/>
    <s v="United States"/>
    <x v="0"/>
    <x v="0"/>
    <x v="0"/>
    <s v="FUR-FU-10004665"/>
    <x v="0"/>
    <x v="3"/>
    <s v="3M Polarizing Task Lamp with Clamp Arm, Light Gray"/>
    <n v="821.88"/>
    <n v="6"/>
    <n v="213.68879999999999"/>
    <x v="4"/>
    <x v="0"/>
  </r>
  <r>
    <s v="US-2016-126844"/>
    <x v="372"/>
    <d v="2016-10-14T00:00:00"/>
    <x v="1"/>
    <s v="BW-11110"/>
    <s v="Bart Watters"/>
    <s v="Corporate"/>
    <s v="United States"/>
    <x v="6"/>
    <x v="5"/>
    <x v="3"/>
    <s v="FUR-FU-10004909"/>
    <x v="0"/>
    <x v="3"/>
    <s v="Contemporary Wood/Metal Frame"/>
    <n v="51.712000000000003"/>
    <n v="8"/>
    <n v="-32.32"/>
    <x v="6"/>
    <x v="1"/>
  </r>
  <r>
    <s v="CA-2015-147788"/>
    <x v="151"/>
    <d v="2015-06-04T00:00:00"/>
    <x v="1"/>
    <s v="TM-21010"/>
    <s v="Tamara Manning"/>
    <s v="Consumer"/>
    <s v="United States"/>
    <x v="4"/>
    <x v="4"/>
    <x v="1"/>
    <s v="FUR-BO-10004357"/>
    <x v="0"/>
    <x v="0"/>
    <s v="O'Sullivan Living Dimensions 3-Shelf Bookcases"/>
    <n v="1406.86"/>
    <n v="7"/>
    <n v="140.68600000000001"/>
    <x v="4"/>
    <x v="7"/>
  </r>
  <r>
    <s v="CA-2017-123967"/>
    <x v="373"/>
    <d v="2017-11-03T00:00:00"/>
    <x v="0"/>
    <s v="SF-20200"/>
    <s v="Sarah Foster"/>
    <s v="Consumer"/>
    <s v="United States"/>
    <x v="165"/>
    <x v="13"/>
    <x v="1"/>
    <s v="FUR-TA-10003954"/>
    <x v="0"/>
    <x v="2"/>
    <s v="Hon 94000 Series Round Tables"/>
    <n v="2665.62"/>
    <n v="9"/>
    <n v="239.9058"/>
    <x v="3"/>
    <x v="0"/>
  </r>
  <r>
    <s v="CA-2017-145128"/>
    <x v="374"/>
    <d v="2017-07-14T00:00:00"/>
    <x v="1"/>
    <s v="SM-20320"/>
    <s v="Sean Miller"/>
    <s v="Home Office"/>
    <s v="United States"/>
    <x v="120"/>
    <x v="6"/>
    <x v="3"/>
    <s v="FUR-FU-10000293"/>
    <x v="0"/>
    <x v="3"/>
    <s v="Eldon Antistatic Chair Mats for Low to Medium Pile Carpets"/>
    <n v="526.45000000000005"/>
    <n v="5"/>
    <n v="31.587"/>
    <x v="2"/>
    <x v="3"/>
  </r>
  <r>
    <s v="US-2014-155502"/>
    <x v="375"/>
    <d v="2014-01-31T00:00:00"/>
    <x v="1"/>
    <s v="SD-20485"/>
    <s v="Shirley Daniels"/>
    <s v="Home Office"/>
    <s v="United States"/>
    <x v="166"/>
    <x v="25"/>
    <x v="0"/>
    <s v="FUR-FU-10004587"/>
    <x v="0"/>
    <x v="3"/>
    <s v="GE General Use Halogen Bulbs, 100 Watts, 1 Bulb per Pack"/>
    <n v="62.82"/>
    <n v="3"/>
    <n v="30.7818"/>
    <x v="2"/>
    <x v="8"/>
  </r>
  <r>
    <s v="US-2014-155502"/>
    <x v="375"/>
    <d v="2014-01-31T00:00:00"/>
    <x v="1"/>
    <s v="SD-20485"/>
    <s v="Shirley Daniels"/>
    <s v="Home Office"/>
    <s v="United States"/>
    <x v="166"/>
    <x v="25"/>
    <x v="0"/>
    <s v="FUR-FU-10001847"/>
    <x v="0"/>
    <x v="3"/>
    <s v="Eldon Image Series Black Desk Accessories"/>
    <n v="12.42"/>
    <n v="3"/>
    <n v="4.4711999999999996"/>
    <x v="2"/>
    <x v="8"/>
  </r>
  <r>
    <s v="CA-2017-131695"/>
    <x v="254"/>
    <d v="2017-07-06T00:00:00"/>
    <x v="1"/>
    <s v="RA-19285"/>
    <s v="Ralph Arnett"/>
    <s v="Consumer"/>
    <s v="United States"/>
    <x v="13"/>
    <x v="7"/>
    <x v="2"/>
    <s v="FUR-FU-10002045"/>
    <x v="0"/>
    <x v="3"/>
    <s v="Executive Impressions 14&quot;"/>
    <n v="22.23"/>
    <n v="1"/>
    <n v="9.7812000000000001"/>
    <x v="6"/>
    <x v="2"/>
  </r>
  <r>
    <s v="US-2016-115455"/>
    <x v="63"/>
    <d v="2016-09-14T00:00:00"/>
    <x v="1"/>
    <s v="SE-20110"/>
    <s v="Sanjit Engle"/>
    <s v="Consumer"/>
    <s v="United States"/>
    <x v="167"/>
    <x v="8"/>
    <x v="3"/>
    <s v="FUR-FU-10004671"/>
    <x v="0"/>
    <x v="3"/>
    <s v="Executive Impressions 12&quot; Wall Clock"/>
    <n v="14.135999999999999"/>
    <n v="2"/>
    <n v="-7.7747999999999999"/>
    <x v="6"/>
    <x v="4"/>
  </r>
  <r>
    <s v="US-2016-115455"/>
    <x v="63"/>
    <d v="2016-09-14T00:00:00"/>
    <x v="1"/>
    <s v="SE-20110"/>
    <s v="Sanjit Engle"/>
    <s v="Consumer"/>
    <s v="United States"/>
    <x v="167"/>
    <x v="8"/>
    <x v="3"/>
    <s v="FUR-TA-10003569"/>
    <x v="0"/>
    <x v="2"/>
    <s v="Bretford CR8500 Series Meeting Room Furniture"/>
    <n v="601.47"/>
    <n v="3"/>
    <n v="-300.73500000000001"/>
    <x v="6"/>
    <x v="4"/>
  </r>
  <r>
    <s v="CA-2016-165848"/>
    <x v="41"/>
    <d v="2016-06-04T00:00:00"/>
    <x v="3"/>
    <s v="EN-13780"/>
    <s v="Edward Nazzal"/>
    <s v="Consumer"/>
    <s v="United States"/>
    <x v="13"/>
    <x v="7"/>
    <x v="2"/>
    <s v="FUR-BO-10000362"/>
    <x v="0"/>
    <x v="0"/>
    <s v="Sauder Inglewood Library Bookcases"/>
    <n v="136.78399999999999"/>
    <n v="1"/>
    <n v="5.1294000000000004"/>
    <x v="7"/>
    <x v="2"/>
  </r>
  <r>
    <s v="CA-2016-165848"/>
    <x v="41"/>
    <d v="2016-06-04T00:00:00"/>
    <x v="3"/>
    <s v="EN-13780"/>
    <s v="Edward Nazzal"/>
    <s v="Consumer"/>
    <s v="United States"/>
    <x v="13"/>
    <x v="7"/>
    <x v="2"/>
    <s v="FUR-FU-10003878"/>
    <x v="0"/>
    <x v="3"/>
    <s v="Linden 10&quot; Round Wall Clock, Black"/>
    <n v="61.12"/>
    <n v="4"/>
    <n v="20.780799999999999"/>
    <x v="7"/>
    <x v="2"/>
  </r>
  <r>
    <s v="CA-2014-127446"/>
    <x v="306"/>
    <d v="2014-11-30T00:00:00"/>
    <x v="1"/>
    <s v="MC-17590"/>
    <s v="Matt Collister"/>
    <s v="Corporate"/>
    <s v="United States"/>
    <x v="58"/>
    <x v="5"/>
    <x v="3"/>
    <s v="FUR-TA-10000577"/>
    <x v="0"/>
    <x v="2"/>
    <s v="Bretford CR4500 Series Slim Rectangular Table"/>
    <n v="1218.7349999999999"/>
    <n v="5"/>
    <n v="-121.87350000000001"/>
    <x v="2"/>
    <x v="0"/>
  </r>
  <r>
    <s v="CA-2014-127446"/>
    <x v="306"/>
    <d v="2014-11-30T00:00:00"/>
    <x v="1"/>
    <s v="MC-17590"/>
    <s v="Matt Collister"/>
    <s v="Corporate"/>
    <s v="United States"/>
    <x v="58"/>
    <x v="5"/>
    <x v="3"/>
    <s v="FUR-FU-10000221"/>
    <x v="0"/>
    <x v="3"/>
    <s v="Master Caster Door Stop, Brown"/>
    <n v="6.0960000000000001"/>
    <n v="3"/>
    <n v="-3.9624000000000001"/>
    <x v="2"/>
    <x v="0"/>
  </r>
  <r>
    <s v="CA-2016-137204"/>
    <x v="376"/>
    <d v="2016-05-05T00:00:00"/>
    <x v="1"/>
    <s v="BO-11350"/>
    <s v="Bill Overfelt"/>
    <s v="Corporate"/>
    <s v="United States"/>
    <x v="2"/>
    <x v="2"/>
    <x v="1"/>
    <s v="FUR-CH-10002304"/>
    <x v="0"/>
    <x v="1"/>
    <s v="Global Stack Chair without Arms, Black"/>
    <n v="41.567999999999998"/>
    <n v="2"/>
    <n v="2.5979999999999999"/>
    <x v="1"/>
    <x v="6"/>
  </r>
  <r>
    <s v="CA-2014-147298"/>
    <x v="377"/>
    <d v="2014-05-03T00:00:00"/>
    <x v="1"/>
    <s v="AG-10300"/>
    <s v="Aleksandra Gannaway"/>
    <s v="Corporate"/>
    <s v="United States"/>
    <x v="2"/>
    <x v="2"/>
    <x v="1"/>
    <s v="FUR-CH-10004886"/>
    <x v="0"/>
    <x v="1"/>
    <s v="Bevis Steel Folding Chairs"/>
    <n v="230.28"/>
    <n v="3"/>
    <n v="23.027999999999999"/>
    <x v="1"/>
    <x v="6"/>
  </r>
  <r>
    <s v="US-2017-110604"/>
    <x v="378"/>
    <d v="2017-05-20T00:00:00"/>
    <x v="1"/>
    <s v="JF-15295"/>
    <s v="Jason Fortune-"/>
    <s v="Consumer"/>
    <s v="United States"/>
    <x v="15"/>
    <x v="13"/>
    <x v="1"/>
    <s v="FUR-FU-10000076"/>
    <x v="0"/>
    <x v="3"/>
    <s v="24-Hour Round Wall Clock"/>
    <n v="39.96"/>
    <n v="2"/>
    <n v="17.1828"/>
    <x v="2"/>
    <x v="7"/>
  </r>
  <r>
    <s v="US-2017-110604"/>
    <x v="378"/>
    <d v="2017-05-20T00:00:00"/>
    <x v="1"/>
    <s v="JF-15295"/>
    <s v="Jason Fortune-"/>
    <s v="Consumer"/>
    <s v="United States"/>
    <x v="15"/>
    <x v="13"/>
    <x v="1"/>
    <s v="FUR-CH-10002017"/>
    <x v="0"/>
    <x v="1"/>
    <s v="SAFCO Optional Arm Kit for Workspace Cribbage Stacking Chair"/>
    <n v="42.624000000000002"/>
    <n v="2"/>
    <n v="4.2624000000000004"/>
    <x v="2"/>
    <x v="7"/>
  </r>
  <r>
    <s v="US-2017-110604"/>
    <x v="378"/>
    <d v="2017-05-20T00:00:00"/>
    <x v="1"/>
    <s v="JF-15295"/>
    <s v="Jason Fortune-"/>
    <s v="Consumer"/>
    <s v="United States"/>
    <x v="15"/>
    <x v="13"/>
    <x v="1"/>
    <s v="FUR-CH-10004287"/>
    <x v="0"/>
    <x v="1"/>
    <s v="SAFCO Arco Folding Chair"/>
    <n v="220.96"/>
    <n v="1"/>
    <n v="24.858000000000001"/>
    <x v="2"/>
    <x v="7"/>
  </r>
  <r>
    <s v="CA-2015-116750"/>
    <x v="379"/>
    <d v="2015-07-10T00:00:00"/>
    <x v="0"/>
    <s v="BF-10975"/>
    <s v="Barbara Fisher"/>
    <s v="Corporate"/>
    <s v="United States"/>
    <x v="160"/>
    <x v="30"/>
    <x v="0"/>
    <s v="FUR-FU-10003829"/>
    <x v="0"/>
    <x v="3"/>
    <s v="Stackable Trays"/>
    <n v="4.9279999999999999"/>
    <n v="2"/>
    <n v="0.73919999999999997"/>
    <x v="2"/>
    <x v="3"/>
  </r>
  <r>
    <s v="CA-2017-108441"/>
    <x v="235"/>
    <d v="2017-06-18T00:00:00"/>
    <x v="1"/>
    <s v="SB-20170"/>
    <s v="Sarah Bern"/>
    <s v="Consumer"/>
    <s v="United States"/>
    <x v="13"/>
    <x v="7"/>
    <x v="2"/>
    <s v="FUR-CH-10000595"/>
    <x v="0"/>
    <x v="1"/>
    <s v="Safco Contoured Stacking Chairs"/>
    <n v="858.24"/>
    <n v="4"/>
    <n v="143.04"/>
    <x v="6"/>
    <x v="2"/>
  </r>
  <r>
    <s v="CA-2016-149111"/>
    <x v="380"/>
    <d v="2016-04-21T00:00:00"/>
    <x v="0"/>
    <s v="BF-11170"/>
    <s v="Ben Ferrer"/>
    <s v="Home Office"/>
    <s v="United States"/>
    <x v="168"/>
    <x v="30"/>
    <x v="0"/>
    <s v="FUR-FU-10000206"/>
    <x v="0"/>
    <x v="3"/>
    <s v="GE General Purpose, Extra Long Life, Showcase &amp; Floodlight Incandescent Bulbs"/>
    <n v="18.623999999999999"/>
    <n v="8"/>
    <n v="6.2855999999999996"/>
    <x v="4"/>
    <x v="6"/>
  </r>
  <r>
    <s v="CA-2014-131002"/>
    <x v="266"/>
    <d v="2014-09-12T00:00:00"/>
    <x v="0"/>
    <s v="TB-21400"/>
    <s v="Tom Boeckenhauer"/>
    <s v="Consumer"/>
    <s v="United States"/>
    <x v="169"/>
    <x v="37"/>
    <x v="3"/>
    <s v="FUR-FU-10004270"/>
    <x v="0"/>
    <x v="3"/>
    <s v="Executive Impressions 13&quot; Clairmont Wall Clock"/>
    <n v="57.69"/>
    <n v="3"/>
    <n v="23.652899999999999"/>
    <x v="2"/>
    <x v="4"/>
  </r>
  <r>
    <s v="CA-2014-131002"/>
    <x v="266"/>
    <d v="2014-09-12T00:00:00"/>
    <x v="0"/>
    <s v="TB-21400"/>
    <s v="Tom Boeckenhauer"/>
    <s v="Consumer"/>
    <s v="United States"/>
    <x v="169"/>
    <x v="37"/>
    <x v="3"/>
    <s v="FUR-FU-10004665"/>
    <x v="0"/>
    <x v="3"/>
    <s v="3M Polarizing Task Lamp with Clamp Arm, Light Gray"/>
    <n v="821.88"/>
    <n v="6"/>
    <n v="213.68879999999999"/>
    <x v="2"/>
    <x v="4"/>
  </r>
  <r>
    <s v="US-2016-146794"/>
    <x v="73"/>
    <d v="2016-10-01T00:00:00"/>
    <x v="1"/>
    <s v="SH-19975"/>
    <s v="Sally Hughsby"/>
    <s v="Corporate"/>
    <s v="United States"/>
    <x v="170"/>
    <x v="2"/>
    <x v="1"/>
    <s v="FUR-BO-10004467"/>
    <x v="0"/>
    <x v="0"/>
    <s v="Bestar Classic Bookcase"/>
    <n v="424.95749999999998"/>
    <n v="5"/>
    <n v="19.998000000000001"/>
    <x v="2"/>
    <x v="4"/>
  </r>
  <r>
    <s v="CA-2017-112515"/>
    <x v="342"/>
    <d v="2017-09-21T00:00:00"/>
    <x v="0"/>
    <s v="AS-10225"/>
    <s v="Alan Schoenberger"/>
    <s v="Corporate"/>
    <s v="United States"/>
    <x v="106"/>
    <x v="4"/>
    <x v="1"/>
    <s v="FUR-BO-10003404"/>
    <x v="0"/>
    <x v="0"/>
    <s v="Global Adaptabilites Bookcase, Cherry/Storm Gray Finish"/>
    <n v="1292.94"/>
    <n v="3"/>
    <n v="77.576400000000007"/>
    <x v="4"/>
    <x v="4"/>
  </r>
  <r>
    <s v="CA-2015-135538"/>
    <x v="37"/>
    <d v="2015-12-28T00:00:00"/>
    <x v="1"/>
    <s v="HR-14830"/>
    <s v="Harold Ryan"/>
    <s v="Corporate"/>
    <s v="United States"/>
    <x v="171"/>
    <x v="22"/>
    <x v="1"/>
    <s v="FUR-CH-10004287"/>
    <x v="0"/>
    <x v="1"/>
    <s v="SAFCO Arco Folding Chair"/>
    <n v="883.84"/>
    <n v="4"/>
    <n v="99.432000000000002"/>
    <x v="4"/>
    <x v="5"/>
  </r>
  <r>
    <s v="CA-2016-164784"/>
    <x v="381"/>
    <d v="2016-05-04T00:00:00"/>
    <x v="2"/>
    <s v="HF-14995"/>
    <s v="Herbert Flentye"/>
    <s v="Consumer"/>
    <s v="United States"/>
    <x v="10"/>
    <x v="9"/>
    <x v="0"/>
    <s v="FUR-TA-10004534"/>
    <x v="0"/>
    <x v="2"/>
    <s v="Bevis 44 x 96 Conference Tables"/>
    <n v="370.62"/>
    <n v="3"/>
    <n v="-142.071"/>
    <x v="0"/>
    <x v="7"/>
  </r>
  <r>
    <s v="US-2015-139759"/>
    <x v="382"/>
    <d v="2015-08-30T00:00:00"/>
    <x v="1"/>
    <s v="NL-18310"/>
    <s v="Nancy Lomonaco"/>
    <s v="Home Office"/>
    <s v="United States"/>
    <x v="2"/>
    <x v="2"/>
    <x v="1"/>
    <s v="FUR-CH-10002774"/>
    <x v="0"/>
    <x v="1"/>
    <s v="Global Deluxe Stacking Chair, Gray"/>
    <n v="40.783999999999999"/>
    <n v="1"/>
    <n v="4.5881999999999996"/>
    <x v="2"/>
    <x v="10"/>
  </r>
  <r>
    <s v="CA-2014-126403"/>
    <x v="383"/>
    <d v="2014-09-12T00:00:00"/>
    <x v="0"/>
    <s v="RR-19525"/>
    <s v="Rick Reed"/>
    <s v="Corporate"/>
    <s v="United States"/>
    <x v="172"/>
    <x v="20"/>
    <x v="2"/>
    <s v="FUR-CH-10003761"/>
    <x v="0"/>
    <x v="1"/>
    <s v="Global Italian Leather Office Chair"/>
    <n v="785.88"/>
    <n v="6"/>
    <n v="212.1876"/>
    <x v="0"/>
    <x v="4"/>
  </r>
  <r>
    <s v="CA-2016-138079"/>
    <x v="360"/>
    <d v="2016-01-28T00:00:00"/>
    <x v="1"/>
    <s v="AJ-10795"/>
    <s v="Anthony Johnson"/>
    <s v="Corporate"/>
    <s v="United States"/>
    <x v="15"/>
    <x v="13"/>
    <x v="1"/>
    <s v="FUR-FU-10001475"/>
    <x v="0"/>
    <x v="3"/>
    <s v="Contract Clock, 14&quot;, Brown"/>
    <n v="109.9"/>
    <n v="5"/>
    <n v="37.366"/>
    <x v="6"/>
    <x v="8"/>
  </r>
  <r>
    <s v="CA-2014-143182"/>
    <x v="384"/>
    <d v="2014-10-20T00:00:00"/>
    <x v="1"/>
    <s v="DL-12865"/>
    <s v="Dan Lawera"/>
    <s v="Consumer"/>
    <s v="United States"/>
    <x v="173"/>
    <x v="1"/>
    <x v="0"/>
    <s v="FUR-FU-10004270"/>
    <x v="0"/>
    <x v="3"/>
    <s v="Executive Impressions 13&quot; Clairmont Wall Clock"/>
    <n v="15.384"/>
    <n v="1"/>
    <n v="4.0382999999999996"/>
    <x v="2"/>
    <x v="1"/>
  </r>
  <r>
    <s v="CA-2014-145317"/>
    <x v="385"/>
    <d v="2014-03-23T00:00:00"/>
    <x v="1"/>
    <s v="SM-20320"/>
    <s v="Sean Miller"/>
    <s v="Home Office"/>
    <s v="United States"/>
    <x v="51"/>
    <x v="1"/>
    <x v="0"/>
    <s v="FUR-FU-10004270"/>
    <x v="0"/>
    <x v="3"/>
    <s v="Executive Impressions 13&quot; Clairmont Wall Clock"/>
    <n v="30.768000000000001"/>
    <n v="2"/>
    <n v="8.0765999999999991"/>
    <x v="2"/>
    <x v="9"/>
  </r>
  <r>
    <s v="CA-2014-145317"/>
    <x v="385"/>
    <d v="2014-03-23T00:00:00"/>
    <x v="1"/>
    <s v="SM-20320"/>
    <s v="Sean Miller"/>
    <s v="Home Office"/>
    <s v="United States"/>
    <x v="51"/>
    <x v="1"/>
    <x v="0"/>
    <s v="FUR-FU-10001986"/>
    <x v="0"/>
    <x v="3"/>
    <s v="Dana Fluorescent Magnifying Lamp, White, 36&quot;"/>
    <n v="122.352"/>
    <n v="3"/>
    <n v="15.294"/>
    <x v="2"/>
    <x v="9"/>
  </r>
  <r>
    <s v="CA-2015-121797"/>
    <x v="386"/>
    <d v="2015-02-06T00:00:00"/>
    <x v="1"/>
    <s v="CC-12145"/>
    <s v="Charles Crestani"/>
    <s v="Consumer"/>
    <s v="United States"/>
    <x v="2"/>
    <x v="2"/>
    <x v="1"/>
    <s v="FUR-FU-10001876"/>
    <x v="0"/>
    <x v="3"/>
    <s v="Computer Room Manger, 14&quot;"/>
    <n v="227.36"/>
    <n v="7"/>
    <n v="81.849599999999995"/>
    <x v="1"/>
    <x v="8"/>
  </r>
  <r>
    <s v="CA-2017-132430"/>
    <x v="224"/>
    <d v="2017-10-11T00:00:00"/>
    <x v="2"/>
    <s v="CP-12085"/>
    <s v="Cathy Prescott"/>
    <s v="Corporate"/>
    <s v="United States"/>
    <x v="174"/>
    <x v="15"/>
    <x v="2"/>
    <s v="FUR-FU-10003577"/>
    <x v="0"/>
    <x v="3"/>
    <s v="Nu-Dell Leatherette Frames"/>
    <n v="45.887999999999998"/>
    <n v="4"/>
    <n v="9.1776"/>
    <x v="3"/>
    <x v="1"/>
  </r>
  <r>
    <s v="CA-2014-110030"/>
    <x v="387"/>
    <d v="2014-12-08T00:00:00"/>
    <x v="0"/>
    <s v="LF-17185"/>
    <s v="Luke Foster"/>
    <s v="Consumer"/>
    <s v="United States"/>
    <x v="6"/>
    <x v="5"/>
    <x v="3"/>
    <s v="FUR-FU-10002759"/>
    <x v="0"/>
    <x v="3"/>
    <s v="12-1/2 Diameter Round Wall Clock"/>
    <n v="23.975999999999999"/>
    <n v="3"/>
    <n v="-14.3856"/>
    <x v="3"/>
    <x v="5"/>
  </r>
  <r>
    <s v="CA-2017-149888"/>
    <x v="388"/>
    <d v="2017-11-13T00:00:00"/>
    <x v="1"/>
    <s v="EP-13915"/>
    <s v="Emily Phan"/>
    <s v="Consumer"/>
    <s v="United States"/>
    <x v="3"/>
    <x v="3"/>
    <x v="2"/>
    <s v="FUR-TA-10000849"/>
    <x v="0"/>
    <x v="2"/>
    <s v="Bevis Rectangular Conference Tables"/>
    <n v="350.35199999999998"/>
    <n v="4"/>
    <n v="-140.14080000000001"/>
    <x v="6"/>
    <x v="0"/>
  </r>
  <r>
    <s v="CA-2017-104801"/>
    <x v="389"/>
    <d v="2017-02-19T00:00:00"/>
    <x v="1"/>
    <s v="FH-14350"/>
    <s v="Fred Harton"/>
    <s v="Consumer"/>
    <s v="United States"/>
    <x v="15"/>
    <x v="13"/>
    <x v="1"/>
    <s v="FUR-FU-10004017"/>
    <x v="0"/>
    <x v="3"/>
    <s v="Tenex Contemporary Contur Chairmats for Low and Medium Pile Carpet, Computer, 39&quot; x 49&quot;"/>
    <n v="107.53"/>
    <n v="1"/>
    <n v="21.506"/>
    <x v="6"/>
    <x v="11"/>
  </r>
  <r>
    <s v="CA-2015-115798"/>
    <x v="18"/>
    <d v="2015-11-19T00:00:00"/>
    <x v="1"/>
    <s v="KL-16645"/>
    <s v="Ken Lonsdale"/>
    <s v="Consumer"/>
    <s v="United States"/>
    <x v="19"/>
    <x v="14"/>
    <x v="2"/>
    <s v="FUR-BO-10004467"/>
    <x v="0"/>
    <x v="0"/>
    <s v="Bestar Classic Bookcase"/>
    <n v="299.97000000000003"/>
    <n v="3"/>
    <n v="56.994300000000003"/>
    <x v="6"/>
    <x v="0"/>
  </r>
  <r>
    <s v="CA-2014-149244"/>
    <x v="53"/>
    <d v="2014-11-08T00:00:00"/>
    <x v="1"/>
    <s v="MS-17530"/>
    <s v="MaryBeth Skach"/>
    <s v="Consumer"/>
    <s v="United States"/>
    <x v="53"/>
    <x v="2"/>
    <x v="1"/>
    <s v="FUR-FU-10004671"/>
    <x v="0"/>
    <x v="3"/>
    <s v="Executive Impressions 12&quot; Wall Clock"/>
    <n v="35.340000000000003"/>
    <n v="2"/>
    <n v="13.4292"/>
    <x v="4"/>
    <x v="0"/>
  </r>
  <r>
    <s v="CA-2015-140144"/>
    <x v="390"/>
    <d v="2015-06-25T00:00:00"/>
    <x v="0"/>
    <s v="SC-20770"/>
    <s v="Stewart Carmichael"/>
    <s v="Corporate"/>
    <s v="United States"/>
    <x v="28"/>
    <x v="2"/>
    <x v="1"/>
    <s v="FUR-FU-10002253"/>
    <x v="0"/>
    <x v="3"/>
    <s v="Howard Miller 13&quot; Diameter Pewter Finish Round Wall Clock"/>
    <n v="257.64"/>
    <n v="6"/>
    <n v="100.4796"/>
    <x v="2"/>
    <x v="2"/>
  </r>
  <r>
    <s v="CA-2014-155887"/>
    <x v="264"/>
    <d v="2014-05-17T00:00:00"/>
    <x v="1"/>
    <s v="KT-16480"/>
    <s v="Kean Thornton"/>
    <s v="Consumer"/>
    <s v="United States"/>
    <x v="20"/>
    <x v="20"/>
    <x v="2"/>
    <s v="FUR-TA-10002228"/>
    <x v="0"/>
    <x v="2"/>
    <s v="Bevis Traditional Conference Table Top, Plinth Base"/>
    <n v="700.05600000000004"/>
    <n v="3"/>
    <n v="-130.0104"/>
    <x v="2"/>
    <x v="7"/>
  </r>
  <r>
    <s v="US-2014-141257"/>
    <x v="391"/>
    <d v="2014-06-14T00:00:00"/>
    <x v="1"/>
    <s v="CS-11950"/>
    <s v="Carlos Soltero"/>
    <s v="Consumer"/>
    <s v="United States"/>
    <x v="15"/>
    <x v="13"/>
    <x v="1"/>
    <s v="FUR-CH-10002758"/>
    <x v="0"/>
    <x v="1"/>
    <s v="Hon Deluxe Fabric Upholstered Stacking Chairs, Squared Back"/>
    <n v="585.55200000000002"/>
    <n v="3"/>
    <n v="73.194000000000003"/>
    <x v="6"/>
    <x v="2"/>
  </r>
  <r>
    <s v="CA-2014-158029"/>
    <x v="261"/>
    <d v="2014-05-30T00:00:00"/>
    <x v="1"/>
    <s v="HF-14995"/>
    <s v="Herbert Flentye"/>
    <s v="Consumer"/>
    <s v="United States"/>
    <x v="2"/>
    <x v="2"/>
    <x v="1"/>
    <s v="FUR-CH-10000988"/>
    <x v="0"/>
    <x v="1"/>
    <s v="Hon Olson Stacker Stools"/>
    <n v="225.29599999999999"/>
    <n v="2"/>
    <n v="22.529599999999999"/>
    <x v="4"/>
    <x v="7"/>
  </r>
  <r>
    <s v="CA-2016-146171"/>
    <x v="237"/>
    <d v="2016-03-15T00:00:00"/>
    <x v="1"/>
    <s v="JP-16135"/>
    <s v="Julie Prescott"/>
    <s v="Home Office"/>
    <s v="United States"/>
    <x v="29"/>
    <x v="24"/>
    <x v="0"/>
    <s v="FUR-FU-10004270"/>
    <x v="0"/>
    <x v="3"/>
    <s v="Executive Impressions 13&quot; Clairmont Wall Clock"/>
    <n v="76.92"/>
    <n v="4"/>
    <n v="31.537199999999999"/>
    <x v="4"/>
    <x v="9"/>
  </r>
  <r>
    <s v="CA-2017-158967"/>
    <x v="247"/>
    <d v="2017-12-12T00:00:00"/>
    <x v="2"/>
    <s v="BT-11680"/>
    <s v="Brian Thompson"/>
    <s v="Consumer"/>
    <s v="United States"/>
    <x v="1"/>
    <x v="1"/>
    <x v="0"/>
    <s v="FUR-FU-10001940"/>
    <x v="0"/>
    <x v="3"/>
    <s v="Staple-based wall hangings"/>
    <n v="19.103999999999999"/>
    <n v="3"/>
    <n v="5.7312000000000003"/>
    <x v="3"/>
    <x v="5"/>
  </r>
  <r>
    <s v="CA-2015-138534"/>
    <x v="392"/>
    <d v="2015-07-19T00:00:00"/>
    <x v="0"/>
    <s v="JM-15535"/>
    <s v="Jessica Myrick"/>
    <s v="Consumer"/>
    <s v="United States"/>
    <x v="175"/>
    <x v="2"/>
    <x v="1"/>
    <s v="FUR-BO-10003159"/>
    <x v="0"/>
    <x v="0"/>
    <s v="Sauder Camden County Collection Libraries, Planked Cherry Finish"/>
    <n v="195.46600000000001"/>
    <n v="2"/>
    <n v="-13.797599999999999"/>
    <x v="3"/>
    <x v="3"/>
  </r>
  <r>
    <s v="CA-2017-108322"/>
    <x v="393"/>
    <d v="2017-05-05T00:00:00"/>
    <x v="1"/>
    <s v="SS-20140"/>
    <s v="Saphhira Shifley"/>
    <s v="Corporate"/>
    <s v="United States"/>
    <x v="176"/>
    <x v="1"/>
    <x v="0"/>
    <s v="FUR-FU-10001935"/>
    <x v="0"/>
    <x v="3"/>
    <s v="3M Hangers With Command Adhesive"/>
    <n v="23.68"/>
    <n v="8"/>
    <n v="6.2160000000000002"/>
    <x v="2"/>
    <x v="6"/>
  </r>
  <r>
    <s v="CA-2015-149972"/>
    <x v="231"/>
    <d v="2015-09-23T00:00:00"/>
    <x v="2"/>
    <s v="CD-12790"/>
    <s v="Cynthia Delaney"/>
    <s v="Home Office"/>
    <s v="United States"/>
    <x v="2"/>
    <x v="2"/>
    <x v="1"/>
    <s v="FUR-CH-10004997"/>
    <x v="0"/>
    <x v="1"/>
    <s v="Hon Every-Day Series Multi-Task Chairs"/>
    <n v="601.53599999999994"/>
    <n v="4"/>
    <n v="0"/>
    <x v="3"/>
    <x v="4"/>
  </r>
  <r>
    <s v="US-2014-117744"/>
    <x v="116"/>
    <d v="2014-12-06T00:00:00"/>
    <x v="1"/>
    <s v="MD-17860"/>
    <s v="Michael Dominguez"/>
    <s v="Corporate"/>
    <s v="United States"/>
    <x v="177"/>
    <x v="5"/>
    <x v="3"/>
    <s v="FUR-FU-10001588"/>
    <x v="0"/>
    <x v="3"/>
    <s v="Deflect-o SuperTray Unbreakable Stackable Tray, Letter, Black"/>
    <n v="58.36"/>
    <n v="5"/>
    <n v="-24.803000000000001"/>
    <x v="4"/>
    <x v="5"/>
  </r>
  <r>
    <s v="US-2014-117744"/>
    <x v="116"/>
    <d v="2014-12-06T00:00:00"/>
    <x v="1"/>
    <s v="MD-17860"/>
    <s v="Michael Dominguez"/>
    <s v="Corporate"/>
    <s v="United States"/>
    <x v="177"/>
    <x v="5"/>
    <x v="3"/>
    <s v="FUR-FU-10002759"/>
    <x v="0"/>
    <x v="3"/>
    <s v="12-1/2 Diameter Round Wall Clock"/>
    <n v="39.96"/>
    <n v="5"/>
    <n v="-23.975999999999999"/>
    <x v="4"/>
    <x v="5"/>
  </r>
  <r>
    <s v="CA-2014-154599"/>
    <x v="394"/>
    <d v="2014-04-17T00:00:00"/>
    <x v="1"/>
    <s v="KN-16450"/>
    <s v="Kean Nguyen"/>
    <s v="Corporate"/>
    <s v="United States"/>
    <x v="178"/>
    <x v="2"/>
    <x v="1"/>
    <s v="FUR-BO-10001337"/>
    <x v="0"/>
    <x v="0"/>
    <s v="O'Sullivan Living Dimensions 2-Shelf Bookcases"/>
    <n v="308.49900000000002"/>
    <n v="3"/>
    <n v="-18.146999999999998"/>
    <x v="2"/>
    <x v="6"/>
  </r>
  <r>
    <s v="CA-2017-143329"/>
    <x v="54"/>
    <d v="2017-11-08T00:00:00"/>
    <x v="1"/>
    <s v="DL-13330"/>
    <s v="Denise Leinenbach"/>
    <s v="Consumer"/>
    <s v="United States"/>
    <x v="179"/>
    <x v="41"/>
    <x v="1"/>
    <s v="FUR-FU-10000629"/>
    <x v="0"/>
    <x v="3"/>
    <s v="9-3/4 Diameter Round Wall Clock"/>
    <n v="41.37"/>
    <n v="3"/>
    <n v="17.375399999999999"/>
    <x v="2"/>
    <x v="0"/>
  </r>
  <r>
    <s v="CA-2015-122623"/>
    <x v="395"/>
    <d v="2015-09-11T00:00:00"/>
    <x v="1"/>
    <s v="CC-12145"/>
    <s v="Charles Crestani"/>
    <s v="Consumer"/>
    <s v="United States"/>
    <x v="116"/>
    <x v="5"/>
    <x v="3"/>
    <s v="FUR-CH-10000553"/>
    <x v="0"/>
    <x v="1"/>
    <s v="Metal Folding Chairs, Beige, 4/Carton"/>
    <n v="47.515999999999998"/>
    <n v="2"/>
    <n v="-2.0364"/>
    <x v="4"/>
    <x v="4"/>
  </r>
  <r>
    <s v="CA-2015-148635"/>
    <x v="396"/>
    <d v="2015-07-27T00:00:00"/>
    <x v="0"/>
    <s v="MH-18025"/>
    <s v="Michelle Huthwaite"/>
    <s v="Consumer"/>
    <s v="United States"/>
    <x v="15"/>
    <x v="13"/>
    <x v="1"/>
    <s v="FUR-BO-10002213"/>
    <x v="0"/>
    <x v="0"/>
    <s v="Sauder Forest Hills Library, Woodland Oak Finish"/>
    <n v="704.9"/>
    <n v="5"/>
    <n v="56.392000000000003"/>
    <x v="3"/>
    <x v="3"/>
  </r>
  <r>
    <s v="CA-2015-148635"/>
    <x v="396"/>
    <d v="2015-07-27T00:00:00"/>
    <x v="0"/>
    <s v="MH-18025"/>
    <s v="Michelle Huthwaite"/>
    <s v="Consumer"/>
    <s v="United States"/>
    <x v="15"/>
    <x v="13"/>
    <x v="1"/>
    <s v="FUR-CH-10001854"/>
    <x v="0"/>
    <x v="1"/>
    <s v="Office Star - Professional Matrix Back Chair with 2-to-1 Synchro Tilt and Mesh Fabric Seat"/>
    <n v="561.56799999999998"/>
    <n v="2"/>
    <n v="28.078399999999998"/>
    <x v="3"/>
    <x v="3"/>
  </r>
  <r>
    <s v="CA-2015-135685"/>
    <x v="397"/>
    <d v="2015-11-18T00:00:00"/>
    <x v="0"/>
    <s v="MP-18175"/>
    <s v="Mike Pelletier"/>
    <s v="Home Office"/>
    <s v="United States"/>
    <x v="79"/>
    <x v="16"/>
    <x v="3"/>
    <s v="FUR-FU-10001185"/>
    <x v="0"/>
    <x v="3"/>
    <s v="Advantus Employee of the Month Certificate Frame, 11 x 13-1/2"/>
    <n v="185.58"/>
    <n v="6"/>
    <n v="76.087800000000001"/>
    <x v="3"/>
    <x v="0"/>
  </r>
  <r>
    <s v="CA-2015-135685"/>
    <x v="397"/>
    <d v="2015-11-18T00:00:00"/>
    <x v="0"/>
    <s v="MP-18175"/>
    <s v="Mike Pelletier"/>
    <s v="Home Office"/>
    <s v="United States"/>
    <x v="79"/>
    <x v="16"/>
    <x v="3"/>
    <s v="FUR-TA-10001520"/>
    <x v="0"/>
    <x v="2"/>
    <s v="Lesro Sheffield Collection Coffee Table, End Table, Center Table, Corner Table"/>
    <n v="214.11"/>
    <n v="3"/>
    <n v="36.398699999999998"/>
    <x v="3"/>
    <x v="0"/>
  </r>
  <r>
    <s v="CA-2015-135685"/>
    <x v="397"/>
    <d v="2015-11-18T00:00:00"/>
    <x v="0"/>
    <s v="MP-18175"/>
    <s v="Mike Pelletier"/>
    <s v="Home Office"/>
    <s v="United States"/>
    <x v="79"/>
    <x v="16"/>
    <x v="3"/>
    <s v="FUR-TA-10000688"/>
    <x v="0"/>
    <x v="2"/>
    <s v="Chromcraft Bull-Nose Wood Round Conference Table Top, Wood Base"/>
    <n v="653.54999999999995"/>
    <n v="3"/>
    <n v="111.1035"/>
    <x v="3"/>
    <x v="0"/>
  </r>
  <r>
    <s v="CA-2015-104626"/>
    <x v="398"/>
    <d v="2015-09-08T00:00:00"/>
    <x v="1"/>
    <s v="DR-12940"/>
    <s v="Daniel Raglin"/>
    <s v="Home Office"/>
    <s v="United States"/>
    <x v="20"/>
    <x v="20"/>
    <x v="2"/>
    <s v="FUR-CH-10003817"/>
    <x v="0"/>
    <x v="1"/>
    <s v="Global Value Steno Chair, Gray"/>
    <n v="60.74"/>
    <n v="1"/>
    <n v="15.185"/>
    <x v="1"/>
    <x v="4"/>
  </r>
  <r>
    <s v="CA-2015-104626"/>
    <x v="398"/>
    <d v="2015-09-08T00:00:00"/>
    <x v="1"/>
    <s v="DR-12940"/>
    <s v="Daniel Raglin"/>
    <s v="Home Office"/>
    <s v="United States"/>
    <x v="20"/>
    <x v="20"/>
    <x v="2"/>
    <s v="FUR-FU-10000308"/>
    <x v="0"/>
    <x v="3"/>
    <s v="Deflect-o Glass Clear Studded Chair Mats"/>
    <n v="124.36"/>
    <n v="2"/>
    <n v="27.359200000000001"/>
    <x v="1"/>
    <x v="4"/>
  </r>
  <r>
    <s v="CA-2016-160500"/>
    <x v="399"/>
    <d v="2016-05-08T00:00:00"/>
    <x v="2"/>
    <s v="DM-13015"/>
    <s v="Darrin Martin"/>
    <s v="Consumer"/>
    <s v="United States"/>
    <x v="92"/>
    <x v="2"/>
    <x v="1"/>
    <s v="FUR-TA-10003748"/>
    <x v="0"/>
    <x v="2"/>
    <s v="Bevis 36 x 72 Conference Tables"/>
    <n v="298.77600000000001"/>
    <n v="3"/>
    <n v="7.4694000000000003"/>
    <x v="0"/>
    <x v="7"/>
  </r>
  <r>
    <s v="US-2014-112914"/>
    <x v="400"/>
    <d v="2014-09-30T00:00:00"/>
    <x v="1"/>
    <s v="MT-18070"/>
    <s v="Michelle Tran"/>
    <s v="Home Office"/>
    <s v="United States"/>
    <x v="6"/>
    <x v="5"/>
    <x v="3"/>
    <s v="FUR-BO-10003272"/>
    <x v="0"/>
    <x v="0"/>
    <s v="O'Sullivan Living Dimensions 5-Shelf Bookcases"/>
    <n v="300.53280000000001"/>
    <n v="2"/>
    <n v="-97.231200000000001"/>
    <x v="2"/>
    <x v="4"/>
  </r>
  <r>
    <s v="US-2014-125521"/>
    <x v="401"/>
    <d v="2014-03-19T00:00:00"/>
    <x v="1"/>
    <s v="CK-12325"/>
    <s v="Christine Kargatis"/>
    <s v="Home Office"/>
    <s v="United States"/>
    <x v="180"/>
    <x v="25"/>
    <x v="0"/>
    <s v="FUR-CH-10003379"/>
    <x v="0"/>
    <x v="1"/>
    <s v="Global Commerce Series High-Back Swivel/Tilt Chairs"/>
    <n v="1139.92"/>
    <n v="4"/>
    <n v="284.98"/>
    <x v="2"/>
    <x v="9"/>
  </r>
  <r>
    <s v="US-2016-162852"/>
    <x v="402"/>
    <d v="2016-12-31T00:00:00"/>
    <x v="1"/>
    <s v="BG-11695"/>
    <s v="Brooke Gillingham"/>
    <s v="Corporate"/>
    <s v="United States"/>
    <x v="181"/>
    <x v="8"/>
    <x v="3"/>
    <s v="FUR-CH-10004853"/>
    <x v="0"/>
    <x v="1"/>
    <s v="Global Manager's Adjustable Task Chair, Storm"/>
    <n v="845.48800000000006"/>
    <n v="8"/>
    <n v="-12.0784"/>
    <x v="4"/>
    <x v="5"/>
  </r>
  <r>
    <s v="CA-2017-157854"/>
    <x v="403"/>
    <d v="2017-04-15T00:00:00"/>
    <x v="1"/>
    <s v="DM-13345"/>
    <s v="Denise Monton"/>
    <s v="Corporate"/>
    <s v="United States"/>
    <x v="153"/>
    <x v="24"/>
    <x v="0"/>
    <s v="FUR-FU-10003832"/>
    <x v="0"/>
    <x v="3"/>
    <s v="Eldon Expressions Punched Metal &amp; Wood Desk Accessories, Black &amp; Cherry"/>
    <n v="56.28"/>
    <n v="6"/>
    <n v="15.7584"/>
    <x v="1"/>
    <x v="6"/>
  </r>
  <r>
    <s v="CA-2016-136371"/>
    <x v="331"/>
    <d v="2016-03-21T00:00:00"/>
    <x v="0"/>
    <s v="SV-20935"/>
    <s v="Susan Vittorini"/>
    <s v="Consumer"/>
    <s v="United States"/>
    <x v="64"/>
    <x v="7"/>
    <x v="2"/>
    <s v="FUR-FU-10000409"/>
    <x v="0"/>
    <x v="3"/>
    <s v="GE 4 Foot Flourescent Tube, 40 Watt"/>
    <n v="14.98"/>
    <n v="1"/>
    <n v="6.8907999999999996"/>
    <x v="3"/>
    <x v="9"/>
  </r>
  <r>
    <s v="CA-2016-136371"/>
    <x v="331"/>
    <d v="2016-03-21T00:00:00"/>
    <x v="0"/>
    <s v="SV-20935"/>
    <s v="Susan Vittorini"/>
    <s v="Consumer"/>
    <s v="United States"/>
    <x v="64"/>
    <x v="7"/>
    <x v="2"/>
    <s v="FUR-FU-10000221"/>
    <x v="0"/>
    <x v="3"/>
    <s v="Master Caster Door Stop, Brown"/>
    <n v="20.32"/>
    <n v="4"/>
    <n v="6.9088000000000003"/>
    <x v="3"/>
    <x v="9"/>
  </r>
  <r>
    <s v="CA-2016-128594"/>
    <x v="238"/>
    <d v="2016-08-29T00:00:00"/>
    <x v="2"/>
    <s v="DJ-13510"/>
    <s v="Don Jones"/>
    <s v="Corporate"/>
    <s v="United States"/>
    <x v="53"/>
    <x v="2"/>
    <x v="1"/>
    <s v="FUR-CH-10001215"/>
    <x v="0"/>
    <x v="1"/>
    <s v="Global Troy Executive Leather Low-Back Tilter"/>
    <n v="1603.136"/>
    <n v="4"/>
    <n v="100.196"/>
    <x v="0"/>
    <x v="10"/>
  </r>
  <r>
    <s v="CA-2016-154690"/>
    <x v="404"/>
    <d v="2016-08-17T00:00:00"/>
    <x v="0"/>
    <s v="CC-12370"/>
    <s v="Christopher Conant"/>
    <s v="Consumer"/>
    <s v="United States"/>
    <x v="160"/>
    <x v="30"/>
    <x v="0"/>
    <s v="FUR-CH-10000988"/>
    <x v="0"/>
    <x v="1"/>
    <s v="Hon Olson Stacker Stools"/>
    <n v="225.29599999999999"/>
    <n v="2"/>
    <n v="22.529599999999999"/>
    <x v="3"/>
    <x v="10"/>
  </r>
  <r>
    <s v="CA-2017-138975"/>
    <x v="405"/>
    <d v="2017-05-23T00:00:00"/>
    <x v="1"/>
    <s v="SC-20380"/>
    <s v="Shahid Collister"/>
    <s v="Consumer"/>
    <s v="United States"/>
    <x v="182"/>
    <x v="24"/>
    <x v="0"/>
    <s v="FUR-BO-10004695"/>
    <x v="0"/>
    <x v="0"/>
    <s v="O'Sullivan 2-Door Barrister Bookcase in Odessa Pine"/>
    <n v="1628.82"/>
    <n v="9"/>
    <n v="374.62860000000001"/>
    <x v="4"/>
    <x v="7"/>
  </r>
  <r>
    <s v="CA-2017-143861"/>
    <x v="235"/>
    <d v="2017-06-19T00:00:00"/>
    <x v="1"/>
    <s v="LC-16885"/>
    <s v="Lena Creighton"/>
    <s v="Consumer"/>
    <s v="United States"/>
    <x v="66"/>
    <x v="1"/>
    <x v="0"/>
    <s v="FUR-FU-10001546"/>
    <x v="0"/>
    <x v="3"/>
    <s v="Dana Swing-Arm Lamps"/>
    <n v="17.088000000000001"/>
    <n v="2"/>
    <n v="1.0680000000000001"/>
    <x v="1"/>
    <x v="2"/>
  </r>
  <r>
    <s v="CA-2014-148040"/>
    <x v="406"/>
    <d v="2014-03-26T00:00:00"/>
    <x v="1"/>
    <s v="BF-11275"/>
    <s v="Beth Fritzler"/>
    <s v="Corporate"/>
    <s v="United States"/>
    <x v="104"/>
    <x v="22"/>
    <x v="1"/>
    <s v="FUR-CH-10001482"/>
    <x v="0"/>
    <x v="1"/>
    <s v="Office Star - Mesh Screen back chair with Vinyl seat"/>
    <n v="314.35199999999998"/>
    <n v="3"/>
    <n v="-35.364600000000003"/>
    <x v="4"/>
    <x v="9"/>
  </r>
  <r>
    <s v="US-2016-167339"/>
    <x v="407"/>
    <d v="2016-01-23T00:00:00"/>
    <x v="0"/>
    <s v="TD-20995"/>
    <s v="Tamara Dahlen"/>
    <s v="Consumer"/>
    <s v="United States"/>
    <x v="53"/>
    <x v="2"/>
    <x v="1"/>
    <s v="FUR-CH-10004289"/>
    <x v="0"/>
    <x v="1"/>
    <s v="Global Super Steno Chair"/>
    <n v="153.56800000000001"/>
    <n v="2"/>
    <n v="-5.7587999999999999"/>
    <x v="3"/>
    <x v="8"/>
  </r>
  <r>
    <s v="US-2016-167339"/>
    <x v="407"/>
    <d v="2016-01-23T00:00:00"/>
    <x v="0"/>
    <s v="TD-20995"/>
    <s v="Tamara Dahlen"/>
    <s v="Consumer"/>
    <s v="United States"/>
    <x v="53"/>
    <x v="2"/>
    <x v="1"/>
    <s v="FUR-CH-10000785"/>
    <x v="0"/>
    <x v="1"/>
    <s v="Global Ergonomic Managers Chair"/>
    <n v="1013.4880000000001"/>
    <n v="7"/>
    <n v="76.011600000000001"/>
    <x v="3"/>
    <x v="8"/>
  </r>
  <r>
    <s v="CA-2016-130799"/>
    <x v="367"/>
    <d v="2016-11-16T00:00:00"/>
    <x v="0"/>
    <s v="BK-11260"/>
    <s v="Berenike Kampe"/>
    <s v="Consumer"/>
    <s v="United States"/>
    <x v="28"/>
    <x v="2"/>
    <x v="1"/>
    <s v="FUR-FU-10001852"/>
    <x v="0"/>
    <x v="3"/>
    <s v="Eldon Regeneration Recycled Desk Accessories, Smoke"/>
    <n v="6.96"/>
    <n v="4"/>
    <n v="2.2271999999999998"/>
    <x v="2"/>
    <x v="0"/>
  </r>
  <r>
    <s v="US-2016-159856"/>
    <x v="408"/>
    <d v="2016-10-22T00:00:00"/>
    <x v="1"/>
    <s v="EP-13915"/>
    <s v="Emily Phan"/>
    <s v="Consumer"/>
    <s v="United States"/>
    <x v="183"/>
    <x v="22"/>
    <x v="1"/>
    <s v="FUR-CH-10003396"/>
    <x v="0"/>
    <x v="1"/>
    <s v="Global Deluxe Steno Chair"/>
    <n v="307.92"/>
    <n v="5"/>
    <n v="-34.640999999999998"/>
    <x v="4"/>
    <x v="1"/>
  </r>
  <r>
    <s v="CA-2014-142727"/>
    <x v="149"/>
    <d v="2014-05-01T00:00:00"/>
    <x v="0"/>
    <s v="HG-14845"/>
    <s v="Harry Greene"/>
    <s v="Consumer"/>
    <s v="United States"/>
    <x v="184"/>
    <x v="35"/>
    <x v="0"/>
    <s v="FUR-CH-10002304"/>
    <x v="0"/>
    <x v="1"/>
    <s v="Global Stack Chair without Arms, Black"/>
    <n v="51.96"/>
    <n v="2"/>
    <n v="12.99"/>
    <x v="3"/>
    <x v="6"/>
  </r>
  <r>
    <s v="CA-2017-139913"/>
    <x v="409"/>
    <d v="2017-10-29T00:00:00"/>
    <x v="1"/>
    <s v="JC-16105"/>
    <s v="Julie Creighton"/>
    <s v="Corporate"/>
    <s v="United States"/>
    <x v="77"/>
    <x v="7"/>
    <x v="2"/>
    <s v="FUR-FU-10000771"/>
    <x v="0"/>
    <x v="3"/>
    <s v="Eldon 200 Class Desk Accessories, Smoke"/>
    <n v="69.08"/>
    <n v="11"/>
    <n v="29.0136"/>
    <x v="6"/>
    <x v="1"/>
  </r>
  <r>
    <s v="US-2015-114839"/>
    <x v="12"/>
    <d v="2015-04-30T00:00:00"/>
    <x v="1"/>
    <s v="PW-19240"/>
    <s v="Pierre Wener"/>
    <s v="Consumer"/>
    <s v="United States"/>
    <x v="6"/>
    <x v="5"/>
    <x v="3"/>
    <s v="FUR-CH-10004086"/>
    <x v="0"/>
    <x v="1"/>
    <s v="Hon 4070 Series Pagoda Armless Upholstered Stacking Chairs"/>
    <n v="408.42200000000003"/>
    <n v="2"/>
    <n v="-5.8346"/>
    <x v="4"/>
    <x v="6"/>
  </r>
  <r>
    <s v="CA-2016-153577"/>
    <x v="410"/>
    <d v="2016-07-01T00:00:00"/>
    <x v="1"/>
    <s v="KH-16330"/>
    <s v="Katharine Harms"/>
    <s v="Corporate"/>
    <s v="United States"/>
    <x v="185"/>
    <x v="8"/>
    <x v="3"/>
    <s v="FUR-CH-10003981"/>
    <x v="0"/>
    <x v="1"/>
    <s v="Global Commerce Series Low-Back Swivel/Tilt Chairs"/>
    <n v="539.65800000000002"/>
    <n v="3"/>
    <n v="-7.7093999999999996"/>
    <x v="4"/>
    <x v="2"/>
  </r>
  <r>
    <s v="CA-2016-160129"/>
    <x v="411"/>
    <d v="2016-11-23T00:00:00"/>
    <x v="3"/>
    <s v="LS-17200"/>
    <s v="Luke Schmidt"/>
    <s v="Corporate"/>
    <s v="United States"/>
    <x v="3"/>
    <x v="3"/>
    <x v="2"/>
    <s v="FUR-FU-10002088"/>
    <x v="0"/>
    <x v="3"/>
    <s v="Nu-Dell Float Frame 11 x 14 1/2"/>
    <n v="14.368"/>
    <n v="2"/>
    <n v="3.9512"/>
    <x v="7"/>
    <x v="0"/>
  </r>
  <r>
    <s v="CA-2016-160129"/>
    <x v="411"/>
    <d v="2016-11-23T00:00:00"/>
    <x v="3"/>
    <s v="LS-17200"/>
    <s v="Luke Schmidt"/>
    <s v="Corporate"/>
    <s v="United States"/>
    <x v="3"/>
    <x v="3"/>
    <x v="2"/>
    <s v="FUR-FU-10003976"/>
    <x v="0"/>
    <x v="3"/>
    <s v="DAX Executive Solid Wood Document Frame, Desktop or Hang, Mahogany, 5 x 7"/>
    <n v="70.447999999999993"/>
    <n v="7"/>
    <n v="12.3284"/>
    <x v="7"/>
    <x v="0"/>
  </r>
  <r>
    <s v="CA-2014-157721"/>
    <x v="412"/>
    <d v="2014-09-05T00:00:00"/>
    <x v="2"/>
    <s v="JM-16195"/>
    <s v="Justin MacKendrick"/>
    <s v="Consumer"/>
    <s v="United States"/>
    <x v="115"/>
    <x v="7"/>
    <x v="2"/>
    <s v="FUR-FU-10002116"/>
    <x v="0"/>
    <x v="3"/>
    <s v="Tenex Carpeted, Granite-Look or Clear Contemporary Contour Shape Chair Mats"/>
    <n v="70.709999999999994"/>
    <n v="1"/>
    <n v="4.9497"/>
    <x v="0"/>
    <x v="4"/>
  </r>
  <r>
    <s v="CA-2017-128629"/>
    <x v="413"/>
    <d v="2017-07-14T00:00:00"/>
    <x v="0"/>
    <s v="BP-11155"/>
    <s v="Becky Pak"/>
    <s v="Consumer"/>
    <s v="United States"/>
    <x v="29"/>
    <x v="24"/>
    <x v="0"/>
    <s v="FUR-FU-10000771"/>
    <x v="0"/>
    <x v="3"/>
    <s v="Eldon 200 Class Desk Accessories, Smoke"/>
    <n v="18.84"/>
    <n v="3"/>
    <n v="7.9127999999999998"/>
    <x v="4"/>
    <x v="3"/>
  </r>
  <r>
    <s v="CA-2017-143434"/>
    <x v="414"/>
    <d v="2017-11-24T00:00:00"/>
    <x v="1"/>
    <s v="ME-17320"/>
    <s v="Maria Etezadi"/>
    <s v="Home Office"/>
    <s v="United States"/>
    <x v="186"/>
    <x v="17"/>
    <x v="3"/>
    <s v="FUR-FU-10002597"/>
    <x v="0"/>
    <x v="3"/>
    <s v="C-Line Magnetic Cubicle Keepers, Clear Polypropylene"/>
    <n v="19.760000000000002"/>
    <n v="4"/>
    <n v="8.2992000000000008"/>
    <x v="6"/>
    <x v="0"/>
  </r>
  <r>
    <s v="CA-2015-168564"/>
    <x v="415"/>
    <d v="2015-08-08T00:00:00"/>
    <x v="3"/>
    <s v="TT-21220"/>
    <s v="Thomas Thornton"/>
    <s v="Consumer"/>
    <s v="United States"/>
    <x v="28"/>
    <x v="2"/>
    <x v="1"/>
    <s v="FUR-CH-10000785"/>
    <x v="0"/>
    <x v="1"/>
    <s v="Global Ergonomic Managers Chair"/>
    <n v="144.78399999999999"/>
    <n v="1"/>
    <n v="10.8588"/>
    <x v="7"/>
    <x v="10"/>
  </r>
  <r>
    <s v="CA-2017-155880"/>
    <x v="416"/>
    <d v="2017-03-31T00:00:00"/>
    <x v="1"/>
    <s v="JD-16150"/>
    <s v="Justin Deggeller"/>
    <s v="Corporate"/>
    <s v="United States"/>
    <x v="79"/>
    <x v="16"/>
    <x v="3"/>
    <s v="FUR-CH-10000422"/>
    <x v="0"/>
    <x v="1"/>
    <s v="Global Highback Leather Tilter in Burgundy"/>
    <n v="90.99"/>
    <n v="1"/>
    <n v="14.558400000000001"/>
    <x v="6"/>
    <x v="9"/>
  </r>
  <r>
    <s v="CA-2017-155880"/>
    <x v="416"/>
    <d v="2017-03-31T00:00:00"/>
    <x v="1"/>
    <s v="JD-16150"/>
    <s v="Justin Deggeller"/>
    <s v="Corporate"/>
    <s v="United States"/>
    <x v="79"/>
    <x v="16"/>
    <x v="3"/>
    <s v="FUR-CH-10004675"/>
    <x v="0"/>
    <x v="1"/>
    <s v="Lifetime Advantage Folding Chairs, 4/Carton"/>
    <n v="1526.56"/>
    <n v="7"/>
    <n v="427.43680000000001"/>
    <x v="6"/>
    <x v="9"/>
  </r>
  <r>
    <s v="CA-2017-155880"/>
    <x v="416"/>
    <d v="2017-03-31T00:00:00"/>
    <x v="1"/>
    <s v="JD-16150"/>
    <s v="Justin Deggeller"/>
    <s v="Corporate"/>
    <s v="United States"/>
    <x v="79"/>
    <x v="16"/>
    <x v="3"/>
    <s v="FUR-CH-10002880"/>
    <x v="0"/>
    <x v="1"/>
    <s v="Global High-Back Leather Tilter, Burgundy"/>
    <n v="368.97"/>
    <n v="3"/>
    <n v="40.5867"/>
    <x v="6"/>
    <x v="9"/>
  </r>
  <r>
    <s v="CA-2017-126242"/>
    <x v="49"/>
    <d v="2017-11-24T00:00:00"/>
    <x v="1"/>
    <s v="MC-18100"/>
    <s v="Mick Crebagga"/>
    <s v="Consumer"/>
    <s v="United States"/>
    <x v="2"/>
    <x v="2"/>
    <x v="1"/>
    <s v="FUR-FU-10002685"/>
    <x v="0"/>
    <x v="3"/>
    <s v="Executive Impressions 13-1/2&quot; Indoor/Outdoor Wall Clock"/>
    <n v="18.7"/>
    <n v="1"/>
    <n v="7.1059999999999999"/>
    <x v="2"/>
    <x v="0"/>
  </r>
  <r>
    <s v="CA-2016-166443"/>
    <x v="114"/>
    <d v="2016-11-05T00:00:00"/>
    <x v="2"/>
    <s v="LH-17020"/>
    <s v="Lisa Hazard"/>
    <s v="Consumer"/>
    <s v="United States"/>
    <x v="28"/>
    <x v="2"/>
    <x v="1"/>
    <s v="FUR-FU-10004020"/>
    <x v="0"/>
    <x v="3"/>
    <s v="Advantus Panel Wall Acrylic Frame"/>
    <n v="38.29"/>
    <n v="7"/>
    <n v="16.464700000000001"/>
    <x v="5"/>
    <x v="0"/>
  </r>
  <r>
    <s v="CA-2017-169859"/>
    <x v="417"/>
    <d v="2017-12-18T00:00:00"/>
    <x v="1"/>
    <s v="MP-18175"/>
    <s v="Mike Pelletier"/>
    <s v="Home Office"/>
    <s v="United States"/>
    <x v="53"/>
    <x v="2"/>
    <x v="1"/>
    <s v="FUR-FU-10004963"/>
    <x v="0"/>
    <x v="3"/>
    <s v="Eldon 400 Class Desk Accessories, Black Carbon"/>
    <n v="26.25"/>
    <n v="3"/>
    <n v="11.025"/>
    <x v="4"/>
    <x v="5"/>
  </r>
  <r>
    <s v="CA-2017-134915"/>
    <x v="418"/>
    <d v="2017-11-12T00:00:00"/>
    <x v="3"/>
    <s v="EM-14140"/>
    <s v="Eugene Moren"/>
    <s v="Home Office"/>
    <s v="United States"/>
    <x v="110"/>
    <x v="22"/>
    <x v="1"/>
    <s v="FUR-CH-10004875"/>
    <x v="0"/>
    <x v="1"/>
    <s v="Harbour Creations 67200 Series Stacking Chairs"/>
    <n v="113.88800000000001"/>
    <n v="2"/>
    <n v="9.9651999999999994"/>
    <x v="7"/>
    <x v="0"/>
  </r>
  <r>
    <s v="CA-2017-134915"/>
    <x v="418"/>
    <d v="2017-11-12T00:00:00"/>
    <x v="3"/>
    <s v="EM-14140"/>
    <s v="Eugene Moren"/>
    <s v="Home Office"/>
    <s v="United States"/>
    <x v="110"/>
    <x v="22"/>
    <x v="1"/>
    <s v="FUR-FU-10000305"/>
    <x v="0"/>
    <x v="3"/>
    <s v="Tenex V2T-RE Standard Weight Series Chair Mat, 45&quot; x 53&quot;, Lip 25&quot; x 12&quot;"/>
    <n v="113.568"/>
    <n v="2"/>
    <n v="-5.6783999999999999"/>
    <x v="7"/>
    <x v="0"/>
  </r>
  <r>
    <s v="CA-2017-123638"/>
    <x v="419"/>
    <d v="2017-07-04T00:00:00"/>
    <x v="1"/>
    <s v="MA-17995"/>
    <s v="Michelle Arnett"/>
    <s v="Home Office"/>
    <s v="United States"/>
    <x v="115"/>
    <x v="7"/>
    <x v="2"/>
    <s v="FUR-CH-10002647"/>
    <x v="0"/>
    <x v="1"/>
    <s v="Situations Contoured Folding Chairs, 4/Set"/>
    <n v="191.64599999999999"/>
    <n v="3"/>
    <n v="31.940999999999999"/>
    <x v="1"/>
    <x v="2"/>
  </r>
  <r>
    <s v="CA-2017-137428"/>
    <x v="420"/>
    <d v="2017-12-21T00:00:00"/>
    <x v="0"/>
    <s v="AY-10555"/>
    <s v="Andy Yotov"/>
    <s v="Corporate"/>
    <s v="United States"/>
    <x v="64"/>
    <x v="2"/>
    <x v="1"/>
    <s v="FUR-CH-10002774"/>
    <x v="0"/>
    <x v="1"/>
    <s v="Global Deluxe Stacking Chair, Gray"/>
    <n v="81.567999999999998"/>
    <n v="2"/>
    <n v="9.1763999999999992"/>
    <x v="2"/>
    <x v="5"/>
  </r>
  <r>
    <s v="CA-2017-137428"/>
    <x v="420"/>
    <d v="2017-12-21T00:00:00"/>
    <x v="0"/>
    <s v="AY-10555"/>
    <s v="Andy Yotov"/>
    <s v="Corporate"/>
    <s v="United States"/>
    <x v="64"/>
    <x v="2"/>
    <x v="1"/>
    <s v="FUR-CH-10003817"/>
    <x v="0"/>
    <x v="1"/>
    <s v="Global Value Steno Chair, Gray"/>
    <n v="97.183999999999997"/>
    <n v="2"/>
    <n v="6.0739999999999998"/>
    <x v="2"/>
    <x v="5"/>
  </r>
  <r>
    <s v="CA-2017-137428"/>
    <x v="420"/>
    <d v="2017-12-21T00:00:00"/>
    <x v="0"/>
    <s v="AY-10555"/>
    <s v="Andy Yotov"/>
    <s v="Corporate"/>
    <s v="United States"/>
    <x v="64"/>
    <x v="2"/>
    <x v="1"/>
    <s v="FUR-FU-10002445"/>
    <x v="0"/>
    <x v="3"/>
    <s v="DAX Two-Tone Rosewood/Black Document Frame, Desktop, 5 x 7"/>
    <n v="18.96"/>
    <n v="2"/>
    <n v="7.5839999999999996"/>
    <x v="2"/>
    <x v="5"/>
  </r>
  <r>
    <s v="CA-2014-162866"/>
    <x v="421"/>
    <d v="2014-12-31T00:00:00"/>
    <x v="1"/>
    <s v="Co-12640"/>
    <s v="Corey-Lock"/>
    <s v="Consumer"/>
    <s v="United States"/>
    <x v="187"/>
    <x v="8"/>
    <x v="3"/>
    <s v="FUR-FU-10001473"/>
    <x v="0"/>
    <x v="3"/>
    <s v="DAX Wood Document Frame"/>
    <n v="32.951999999999998"/>
    <n v="6"/>
    <n v="-19.7712"/>
    <x v="4"/>
    <x v="5"/>
  </r>
  <r>
    <s v="CA-2017-167941"/>
    <x v="200"/>
    <d v="2017-11-09T00:00:00"/>
    <x v="0"/>
    <s v="JF-15565"/>
    <s v="Jill Fjeld"/>
    <s v="Consumer"/>
    <s v="United States"/>
    <x v="160"/>
    <x v="30"/>
    <x v="0"/>
    <s v="FUR-FU-10004671"/>
    <x v="0"/>
    <x v="3"/>
    <s v="Executive Impressions 12&quot; Wall Clock"/>
    <n v="28.271999999999998"/>
    <n v="2"/>
    <n v="6.3612000000000002"/>
    <x v="0"/>
    <x v="0"/>
  </r>
  <r>
    <s v="CA-2015-137512"/>
    <x v="422"/>
    <d v="2015-05-12T00:00:00"/>
    <x v="1"/>
    <s v="AG-10675"/>
    <s v="Anna Gayman"/>
    <s v="Consumer"/>
    <s v="United States"/>
    <x v="188"/>
    <x v="5"/>
    <x v="3"/>
    <s v="FUR-TA-10001095"/>
    <x v="0"/>
    <x v="2"/>
    <s v="Chromcraft Round Conference Tables"/>
    <n v="244.006"/>
    <n v="2"/>
    <n v="-31.372199999999999"/>
    <x v="2"/>
    <x v="7"/>
  </r>
  <r>
    <s v="CA-2017-139773"/>
    <x v="423"/>
    <d v="2017-12-04T00:00:00"/>
    <x v="3"/>
    <s v="DV-13045"/>
    <s v="Darrin Van Huff"/>
    <s v="Corporate"/>
    <s v="United States"/>
    <x v="3"/>
    <x v="3"/>
    <x v="2"/>
    <s v="FUR-CH-10001797"/>
    <x v="0"/>
    <x v="1"/>
    <s v="Safco Chair Connectors, 6/Carton"/>
    <n v="188.55199999999999"/>
    <n v="7"/>
    <n v="-2.6936"/>
    <x v="7"/>
    <x v="5"/>
  </r>
  <r>
    <s v="CA-2014-109232"/>
    <x v="424"/>
    <d v="2014-01-16T00:00:00"/>
    <x v="0"/>
    <s v="ND-18370"/>
    <s v="Natalie DeCherney"/>
    <s v="Consumer"/>
    <s v="United States"/>
    <x v="189"/>
    <x v="10"/>
    <x v="0"/>
    <s v="FUR-CH-10000422"/>
    <x v="0"/>
    <x v="1"/>
    <s v="Global Highback Leather Tilter in Burgundy"/>
    <n v="545.94000000000005"/>
    <n v="6"/>
    <n v="87.350399999999993"/>
    <x v="0"/>
    <x v="8"/>
  </r>
  <r>
    <s v="CA-2015-139850"/>
    <x v="425"/>
    <d v="2015-06-17T00:00:00"/>
    <x v="1"/>
    <s v="GB-14575"/>
    <s v="Giulietta Baptist"/>
    <s v="Consumer"/>
    <s v="United States"/>
    <x v="3"/>
    <x v="3"/>
    <x v="2"/>
    <s v="FUR-FU-10003623"/>
    <x v="0"/>
    <x v="3"/>
    <s v="DataProducts Ampli Magnifier Task Lamp, Black,"/>
    <n v="43.295999999999999"/>
    <n v="2"/>
    <n v="4.3296000000000001"/>
    <x v="2"/>
    <x v="2"/>
  </r>
  <r>
    <s v="CA-2014-131310"/>
    <x v="56"/>
    <d v="2014-07-18T00:00:00"/>
    <x v="1"/>
    <s v="CL-12565"/>
    <s v="Clay Ludtke"/>
    <s v="Consumer"/>
    <s v="United States"/>
    <x v="15"/>
    <x v="13"/>
    <x v="1"/>
    <s v="FUR-CH-10001797"/>
    <x v="0"/>
    <x v="1"/>
    <s v="Safco Chair Connectors, 6/Carton"/>
    <n v="123.136"/>
    <n v="4"/>
    <n v="13.8528"/>
    <x v="6"/>
    <x v="3"/>
  </r>
  <r>
    <s v="US-2014-112872"/>
    <x v="387"/>
    <d v="2014-12-11T00:00:00"/>
    <x v="0"/>
    <s v="RC-19960"/>
    <s v="Ryan Crowe"/>
    <s v="Consumer"/>
    <s v="United States"/>
    <x v="76"/>
    <x v="36"/>
    <x v="1"/>
    <s v="FUR-TA-10003238"/>
    <x v="0"/>
    <x v="2"/>
    <s v="Chromcraft Bull-Nose Wood 48&quot; x 96&quot; Rectangular Conference Tables"/>
    <n v="275.49"/>
    <n v="1"/>
    <n v="-170.8038"/>
    <x v="2"/>
    <x v="5"/>
  </r>
  <r>
    <s v="CA-2016-139269"/>
    <x v="426"/>
    <d v="2016-05-30T00:00:00"/>
    <x v="1"/>
    <s v="JB-16045"/>
    <s v="Julia Barnett"/>
    <s v="Home Office"/>
    <s v="United States"/>
    <x v="29"/>
    <x v="24"/>
    <x v="0"/>
    <s v="FUR-FU-10000755"/>
    <x v="0"/>
    <x v="3"/>
    <s v="Eldon Expressions Mahogany Wood Desk Collection"/>
    <n v="24.96"/>
    <n v="4"/>
    <n v="6.24"/>
    <x v="2"/>
    <x v="7"/>
  </r>
  <r>
    <s v="CA-2014-138317"/>
    <x v="112"/>
    <d v="2014-06-25T00:00:00"/>
    <x v="1"/>
    <s v="NW-18400"/>
    <s v="Natalie Webber"/>
    <s v="Consumer"/>
    <s v="United States"/>
    <x v="3"/>
    <x v="3"/>
    <x v="2"/>
    <s v="FUR-FU-10000550"/>
    <x v="0"/>
    <x v="3"/>
    <s v="Stacking Trays by OIC"/>
    <n v="3.984"/>
    <n v="1"/>
    <n v="0.64739999999999998"/>
    <x v="4"/>
    <x v="2"/>
  </r>
  <r>
    <s v="CA-2016-124772"/>
    <x v="28"/>
    <d v="2016-12-06T00:00:00"/>
    <x v="2"/>
    <s v="JG-15160"/>
    <s v="James Galang"/>
    <s v="Consumer"/>
    <s v="United States"/>
    <x v="190"/>
    <x v="0"/>
    <x v="0"/>
    <s v="FUR-FU-10004748"/>
    <x v="0"/>
    <x v="3"/>
    <s v="Howard Miller 16&quot; Diameter Gallery Wall Clock"/>
    <n v="191.82"/>
    <n v="3"/>
    <n v="74.809799999999996"/>
    <x v="5"/>
    <x v="5"/>
  </r>
  <r>
    <s v="US-2015-138919"/>
    <x v="5"/>
    <d v="2015-09-21T00:00:00"/>
    <x v="1"/>
    <s v="LS-16975"/>
    <s v="Lindsay Shagiari"/>
    <s v="Home Office"/>
    <s v="United States"/>
    <x v="13"/>
    <x v="7"/>
    <x v="2"/>
    <s v="FUR-TA-10004154"/>
    <x v="0"/>
    <x v="2"/>
    <s v="Riverside Furniture Oval Coffee Table, Oval End Table, End Table with Drawer"/>
    <n v="344.22"/>
    <n v="2"/>
    <n v="-103.26600000000001"/>
    <x v="4"/>
    <x v="4"/>
  </r>
  <r>
    <s v="US-2016-160528"/>
    <x v="427"/>
    <d v="2016-08-30T00:00:00"/>
    <x v="1"/>
    <s v="MH-18115"/>
    <s v="Mick Hernandez"/>
    <s v="Home Office"/>
    <s v="United States"/>
    <x v="191"/>
    <x v="5"/>
    <x v="3"/>
    <s v="FUR-FU-10004973"/>
    <x v="0"/>
    <x v="3"/>
    <s v="Flat Face Poster Frame"/>
    <n v="22.608000000000001"/>
    <n v="3"/>
    <n v="-10.1736"/>
    <x v="1"/>
    <x v="10"/>
  </r>
  <r>
    <s v="CA-2015-123568"/>
    <x v="428"/>
    <d v="2015-11-14T00:00:00"/>
    <x v="1"/>
    <s v="SC-20095"/>
    <s v="Sanjit Chand"/>
    <s v="Consumer"/>
    <s v="United States"/>
    <x v="192"/>
    <x v="4"/>
    <x v="1"/>
    <s v="FUR-FU-10004090"/>
    <x v="0"/>
    <x v="3"/>
    <s v="Executive Impressions 14&quot; Contract Wall Clock"/>
    <n v="66.69"/>
    <n v="3"/>
    <n v="22.0077"/>
    <x v="6"/>
    <x v="0"/>
  </r>
  <r>
    <s v="CA-2017-124674"/>
    <x v="429"/>
    <d v="2017-11-23T00:00:00"/>
    <x v="1"/>
    <s v="JB-16000"/>
    <s v="Joy Bell-"/>
    <s v="Consumer"/>
    <s v="United States"/>
    <x v="193"/>
    <x v="5"/>
    <x v="3"/>
    <s v="FUR-BO-10002202"/>
    <x v="0"/>
    <x v="0"/>
    <s v="Atlantic Metals Mobile 2-Shelf Bookcases, Custom Colors"/>
    <n v="327.7328"/>
    <n v="2"/>
    <n v="-14.4588"/>
    <x v="6"/>
    <x v="0"/>
  </r>
  <r>
    <s v="CA-2017-169054"/>
    <x v="135"/>
    <d v="2017-04-26T00:00:00"/>
    <x v="1"/>
    <s v="MO-17800"/>
    <s v="Meg O'Connel"/>
    <s v="Home Office"/>
    <s v="United States"/>
    <x v="3"/>
    <x v="3"/>
    <x v="2"/>
    <s v="FUR-FU-10001488"/>
    <x v="0"/>
    <x v="3"/>
    <s v="Tenex 46&quot; x 60&quot; Computer Anti-Static Chairmat, Rectangular Shaped"/>
    <n v="254.352"/>
    <n v="3"/>
    <n v="0"/>
    <x v="4"/>
    <x v="6"/>
  </r>
  <r>
    <s v="CA-2017-116855"/>
    <x v="430"/>
    <d v="2017-12-21T00:00:00"/>
    <x v="1"/>
    <s v="AI-10855"/>
    <s v="Arianne Irving"/>
    <s v="Consumer"/>
    <s v="United States"/>
    <x v="180"/>
    <x v="25"/>
    <x v="0"/>
    <s v="FUR-CH-10003846"/>
    <x v="0"/>
    <x v="1"/>
    <s v="Hon Valutask Swivel Chairs"/>
    <n v="504.9"/>
    <n v="5"/>
    <n v="80.784000000000006"/>
    <x v="4"/>
    <x v="5"/>
  </r>
  <r>
    <s v="CA-2015-168480"/>
    <x v="231"/>
    <d v="2015-09-27T00:00:00"/>
    <x v="1"/>
    <s v="DM-12955"/>
    <s v="Dario Medina"/>
    <s v="Corporate"/>
    <s v="United States"/>
    <x v="194"/>
    <x v="17"/>
    <x v="3"/>
    <s v="FUR-BO-10000468"/>
    <x v="0"/>
    <x v="0"/>
    <s v="O'Sullivan 2-Shelf Heavy-Duty Bookcases"/>
    <n v="194.32"/>
    <n v="4"/>
    <n v="31.091200000000001"/>
    <x v="6"/>
    <x v="4"/>
  </r>
  <r>
    <s v="US-2016-114293"/>
    <x v="431"/>
    <d v="2016-11-26T00:00:00"/>
    <x v="1"/>
    <s v="JH-16180"/>
    <s v="Justin Hirsh"/>
    <s v="Consumer"/>
    <s v="United States"/>
    <x v="195"/>
    <x v="36"/>
    <x v="1"/>
    <s v="FUR-CH-10003833"/>
    <x v="0"/>
    <x v="1"/>
    <s v="Novimex Fabric Task Chair"/>
    <n v="195.136"/>
    <n v="4"/>
    <n v="-12.196"/>
    <x v="2"/>
    <x v="0"/>
  </r>
  <r>
    <s v="US-2015-123960"/>
    <x v="432"/>
    <d v="2015-06-16T00:00:00"/>
    <x v="1"/>
    <s v="BD-11605"/>
    <s v="Brian Dahlen"/>
    <s v="Consumer"/>
    <s v="United States"/>
    <x v="91"/>
    <x v="35"/>
    <x v="0"/>
    <s v="FUR-FU-10004666"/>
    <x v="0"/>
    <x v="3"/>
    <s v="DAX Clear Channel Poster Frame"/>
    <n v="29.16"/>
    <n v="2"/>
    <n v="10.789199999999999"/>
    <x v="2"/>
    <x v="2"/>
  </r>
  <r>
    <s v="CA-2017-101749"/>
    <x v="433"/>
    <d v="2017-10-08T00:00:00"/>
    <x v="1"/>
    <s v="AS-10045"/>
    <s v="Aaron Smayling"/>
    <s v="Corporate"/>
    <s v="United States"/>
    <x v="102"/>
    <x v="2"/>
    <x v="1"/>
    <s v="FUR-TA-10001520"/>
    <x v="0"/>
    <x v="2"/>
    <s v="Lesro Sheffield Collection Coffee Table, End Table, Center Table, Corner Table"/>
    <n v="171.28800000000001"/>
    <n v="3"/>
    <n v="-6.4233000000000002"/>
    <x v="2"/>
    <x v="1"/>
  </r>
  <r>
    <s v="US-2016-147991"/>
    <x v="399"/>
    <d v="2016-05-09T00:00:00"/>
    <x v="1"/>
    <s v="ZD-21925"/>
    <s v="Zuschuss Donatelli"/>
    <s v="Consumer"/>
    <s v="United States"/>
    <x v="196"/>
    <x v="9"/>
    <x v="0"/>
    <s v="FUR-FU-10004270"/>
    <x v="0"/>
    <x v="3"/>
    <s v="Eldon Image Series Desk Accessories, Burgundy"/>
    <n v="16.72"/>
    <n v="5"/>
    <n v="3.3439999999999999"/>
    <x v="4"/>
    <x v="7"/>
  </r>
  <r>
    <s v="CA-2017-149559"/>
    <x v="91"/>
    <d v="2017-09-12T00:00:00"/>
    <x v="3"/>
    <s v="KF-16285"/>
    <s v="Karen Ferguson"/>
    <s v="Home Office"/>
    <s v="United States"/>
    <x v="62"/>
    <x v="2"/>
    <x v="1"/>
    <s v="FUR-CH-10002320"/>
    <x v="0"/>
    <x v="1"/>
    <s v="Hon Pagoda Stacking Chairs"/>
    <n v="2054.2719999999999"/>
    <n v="8"/>
    <n v="256.78399999999999"/>
    <x v="5"/>
    <x v="4"/>
  </r>
  <r>
    <s v="CA-2017-121419"/>
    <x v="214"/>
    <d v="2017-04-04T00:00:00"/>
    <x v="2"/>
    <s v="TC-21475"/>
    <s v="Tony Chapman"/>
    <s v="Home Office"/>
    <s v="United States"/>
    <x v="29"/>
    <x v="24"/>
    <x v="0"/>
    <s v="FUR-TA-10004534"/>
    <x v="0"/>
    <x v="2"/>
    <s v="Bevis 44 x 96 Conference Tables"/>
    <n v="411.8"/>
    <n v="2"/>
    <n v="70.006"/>
    <x v="3"/>
    <x v="6"/>
  </r>
  <r>
    <s v="US-2017-148054"/>
    <x v="434"/>
    <d v="2017-10-11T00:00:00"/>
    <x v="1"/>
    <s v="NZ-18565"/>
    <s v="Nick Zandusky"/>
    <s v="Home Office"/>
    <s v="United States"/>
    <x v="197"/>
    <x v="42"/>
    <x v="1"/>
    <s v="FUR-FU-10003247"/>
    <x v="0"/>
    <x v="3"/>
    <s v="36X48 HARDFLOOR CHAIRMAT"/>
    <n v="41.96"/>
    <n v="2"/>
    <n v="2.9371999999999998"/>
    <x v="2"/>
    <x v="1"/>
  </r>
  <r>
    <s v="CA-2017-131492"/>
    <x v="66"/>
    <d v="2017-10-24T00:00:00"/>
    <x v="0"/>
    <s v="HH-15010"/>
    <s v="Hilary Holden"/>
    <s v="Corporate"/>
    <s v="United States"/>
    <x v="28"/>
    <x v="2"/>
    <x v="1"/>
    <s v="FUR-FU-10003878"/>
    <x v="0"/>
    <x v="3"/>
    <s v="Linden 10&quot; Round Wall Clock, Black"/>
    <n v="30.56"/>
    <n v="2"/>
    <n v="10.3904"/>
    <x v="2"/>
    <x v="1"/>
  </r>
  <r>
    <s v="CA-2017-131492"/>
    <x v="66"/>
    <d v="2017-10-24T00:00:00"/>
    <x v="0"/>
    <s v="HH-15010"/>
    <s v="Hilary Holden"/>
    <s v="Corporate"/>
    <s v="United States"/>
    <x v="28"/>
    <x v="2"/>
    <x v="1"/>
    <s v="FUR-TA-10003837"/>
    <x v="0"/>
    <x v="2"/>
    <s v="Anderson Hickey Conga Table Tops &amp; Accessories"/>
    <n v="24.367999999999999"/>
    <n v="2"/>
    <n v="-3.3506"/>
    <x v="2"/>
    <x v="1"/>
  </r>
  <r>
    <s v="CA-2014-119375"/>
    <x v="317"/>
    <d v="2014-11-22T00:00:00"/>
    <x v="1"/>
    <s v="YC-21895"/>
    <s v="Yoseph Carroll"/>
    <s v="Corporate"/>
    <s v="United States"/>
    <x v="19"/>
    <x v="14"/>
    <x v="2"/>
    <s v="FUR-FU-10002379"/>
    <x v="0"/>
    <x v="3"/>
    <s v="Eldon Econocleat Chair Mats for Low Pile Carpets"/>
    <n v="124.41"/>
    <n v="3"/>
    <n v="14.9292"/>
    <x v="2"/>
    <x v="0"/>
  </r>
  <r>
    <s v="CA-2015-126137"/>
    <x v="131"/>
    <d v="2015-10-08T00:00:00"/>
    <x v="1"/>
    <s v="BS-11755"/>
    <s v="Bruce Stewart"/>
    <s v="Consumer"/>
    <s v="United States"/>
    <x v="2"/>
    <x v="2"/>
    <x v="1"/>
    <s v="FUR-BO-10004409"/>
    <x v="0"/>
    <x v="0"/>
    <s v="Safco Value Mate Series Steel Bookcases, Baked Enamel Finish on Steel, Gray"/>
    <n v="120.666"/>
    <n v="2"/>
    <n v="18.454799999999999"/>
    <x v="2"/>
    <x v="1"/>
  </r>
  <r>
    <s v="CA-2014-143903"/>
    <x v="435"/>
    <d v="2014-07-24T00:00:00"/>
    <x v="1"/>
    <s v="KM-16375"/>
    <s v="Katherine Murray"/>
    <s v="Home Office"/>
    <s v="United States"/>
    <x v="144"/>
    <x v="5"/>
    <x v="3"/>
    <s v="FUR-FU-10003724"/>
    <x v="0"/>
    <x v="3"/>
    <s v="Westinghouse Clip-On Gooseneck Lamps"/>
    <n v="16.739999999999998"/>
    <n v="5"/>
    <n v="-14.228999999999999"/>
    <x v="4"/>
    <x v="3"/>
  </r>
  <r>
    <s v="CA-2014-143903"/>
    <x v="435"/>
    <d v="2014-07-24T00:00:00"/>
    <x v="1"/>
    <s v="KM-16375"/>
    <s v="Katherine Murray"/>
    <s v="Home Office"/>
    <s v="United States"/>
    <x v="144"/>
    <x v="5"/>
    <x v="3"/>
    <s v="FUR-CH-10002024"/>
    <x v="0"/>
    <x v="1"/>
    <s v="HON 5400 Series Task Chairs for Big and Tall"/>
    <n v="981.37199999999996"/>
    <n v="2"/>
    <n v="-140.196"/>
    <x v="4"/>
    <x v="3"/>
  </r>
  <r>
    <s v="CA-2017-118773"/>
    <x v="436"/>
    <d v="2017-02-14T00:00:00"/>
    <x v="1"/>
    <s v="TP-21415"/>
    <s v="Tom Prescott"/>
    <s v="Consumer"/>
    <s v="United States"/>
    <x v="6"/>
    <x v="5"/>
    <x v="3"/>
    <s v="FUR-FU-10000550"/>
    <x v="0"/>
    <x v="3"/>
    <s v="Stacking Trays by OIC"/>
    <n v="3.984"/>
    <n v="2"/>
    <n v="-2.6892"/>
    <x v="2"/>
    <x v="11"/>
  </r>
  <r>
    <s v="US-2017-159205"/>
    <x v="76"/>
    <d v="2017-04-02T00:00:00"/>
    <x v="0"/>
    <s v="DB-12910"/>
    <s v="Daniel Byrd"/>
    <s v="Home Office"/>
    <s v="United States"/>
    <x v="0"/>
    <x v="0"/>
    <x v="0"/>
    <s v="FUR-FU-10001591"/>
    <x v="0"/>
    <x v="3"/>
    <s v="Advantus Panel Wall Certificate Holder - 8.5x11"/>
    <n v="61"/>
    <n v="5"/>
    <n v="25.62"/>
    <x v="3"/>
    <x v="9"/>
  </r>
  <r>
    <s v="CA-2017-135692"/>
    <x v="437"/>
    <d v="2017-05-01T00:00:00"/>
    <x v="1"/>
    <s v="CV-12805"/>
    <s v="Cynthia Voltz"/>
    <s v="Corporate"/>
    <s v="United States"/>
    <x v="50"/>
    <x v="5"/>
    <x v="3"/>
    <s v="FUR-BO-10002268"/>
    <x v="0"/>
    <x v="0"/>
    <s v="Sauder Barrister Bookcases"/>
    <n v="220.26560000000001"/>
    <n v="4"/>
    <n v="-42.1096"/>
    <x v="4"/>
    <x v="6"/>
  </r>
  <r>
    <s v="CA-2017-131233"/>
    <x v="438"/>
    <d v="2017-04-19T00:00:00"/>
    <x v="1"/>
    <s v="CS-12355"/>
    <s v="Christine Sundaresam"/>
    <s v="Consumer"/>
    <s v="United States"/>
    <x v="13"/>
    <x v="7"/>
    <x v="2"/>
    <s v="FUR-BO-10003441"/>
    <x v="0"/>
    <x v="0"/>
    <s v="Bush Westfield Collection Bookcases, Fully Assembled"/>
    <n v="242.352"/>
    <n v="3"/>
    <n v="9.0882000000000005"/>
    <x v="2"/>
    <x v="6"/>
  </r>
  <r>
    <s v="CA-2017-119578"/>
    <x v="313"/>
    <d v="2017-12-27T00:00:00"/>
    <x v="0"/>
    <s v="JG-15310"/>
    <s v="Jason Gross"/>
    <s v="Corporate"/>
    <s v="United States"/>
    <x v="134"/>
    <x v="38"/>
    <x v="2"/>
    <s v="FUR-BO-10003660"/>
    <x v="0"/>
    <x v="0"/>
    <s v="Bush Cubix Collection Bookcases, Fully Assembled"/>
    <n v="220.98"/>
    <n v="1"/>
    <n v="50.825400000000002"/>
    <x v="2"/>
    <x v="5"/>
  </r>
  <r>
    <s v="CA-2016-150350"/>
    <x v="427"/>
    <d v="2016-08-30T00:00:00"/>
    <x v="1"/>
    <s v="MS-17770"/>
    <s v="Maxwell Schwartz"/>
    <s v="Consumer"/>
    <s v="United States"/>
    <x v="15"/>
    <x v="13"/>
    <x v="1"/>
    <s v="FUR-CH-10001973"/>
    <x v="0"/>
    <x v="1"/>
    <s v="Office Star Flex Back Scooter Chair with White Frame"/>
    <n v="532.70399999999995"/>
    <n v="6"/>
    <n v="-39.952800000000003"/>
    <x v="1"/>
    <x v="10"/>
  </r>
  <r>
    <s v="CA-2015-121720"/>
    <x v="432"/>
    <d v="2015-06-12T00:00:00"/>
    <x v="2"/>
    <s v="JE-15610"/>
    <s v="Jim Epp"/>
    <s v="Corporate"/>
    <s v="United States"/>
    <x v="49"/>
    <x v="1"/>
    <x v="0"/>
    <s v="FUR-CH-10003312"/>
    <x v="0"/>
    <x v="1"/>
    <s v="Hon 2090 ÒPillow SoftÓ Series Mid Back Swivel/Tilt Chairs"/>
    <n v="1123.92"/>
    <n v="5"/>
    <n v="-182.637"/>
    <x v="5"/>
    <x v="2"/>
  </r>
  <r>
    <s v="CA-2015-121720"/>
    <x v="432"/>
    <d v="2015-06-12T00:00:00"/>
    <x v="2"/>
    <s v="JE-15610"/>
    <s v="Jim Epp"/>
    <s v="Corporate"/>
    <s v="United States"/>
    <x v="49"/>
    <x v="1"/>
    <x v="0"/>
    <s v="FUR-FU-10003464"/>
    <x v="0"/>
    <x v="3"/>
    <s v="Seth Thomas 8 1/2&quot; Cubicle Clock"/>
    <n v="48.671999999999997"/>
    <n v="3"/>
    <n v="7.3007999999999997"/>
    <x v="5"/>
    <x v="2"/>
  </r>
  <r>
    <s v="CA-2014-136399"/>
    <x v="439"/>
    <d v="2014-12-17T00:00:00"/>
    <x v="2"/>
    <s v="CC-12100"/>
    <s v="Chad Cunningham"/>
    <s v="Home Office"/>
    <s v="United States"/>
    <x v="2"/>
    <x v="2"/>
    <x v="1"/>
    <s v="FUR-FU-10004090"/>
    <x v="0"/>
    <x v="3"/>
    <s v="Executive Impressions 14&quot; Contract Wall Clock"/>
    <n v="44.46"/>
    <n v="2"/>
    <n v="14.671799999999999"/>
    <x v="5"/>
    <x v="5"/>
  </r>
  <r>
    <s v="CA-2014-136399"/>
    <x v="439"/>
    <d v="2014-12-17T00:00:00"/>
    <x v="2"/>
    <s v="CC-12100"/>
    <s v="Chad Cunningham"/>
    <s v="Home Office"/>
    <s v="United States"/>
    <x v="2"/>
    <x v="2"/>
    <x v="1"/>
    <s v="FUR-CH-10002602"/>
    <x v="0"/>
    <x v="1"/>
    <s v="DMI Arturo Collection Mission-style Design Wood Chair"/>
    <n v="241.56800000000001"/>
    <n v="2"/>
    <n v="18.117599999999999"/>
    <x v="5"/>
    <x v="5"/>
  </r>
  <r>
    <s v="CA-2014-107916"/>
    <x v="440"/>
    <d v="2014-08-26T00:00:00"/>
    <x v="2"/>
    <s v="JP-15460"/>
    <s v="Jennifer Patt"/>
    <s v="Corporate"/>
    <s v="United States"/>
    <x v="64"/>
    <x v="7"/>
    <x v="2"/>
    <s v="FUR-FU-10004586"/>
    <x v="0"/>
    <x v="3"/>
    <s v="G.E. Longer-Life Indoor Recessed Floodlight Bulbs"/>
    <n v="13.28"/>
    <n v="2"/>
    <n v="6.3743999999999996"/>
    <x v="3"/>
    <x v="10"/>
  </r>
  <r>
    <s v="CA-2017-164168"/>
    <x v="418"/>
    <d v="2017-11-18T00:00:00"/>
    <x v="1"/>
    <s v="LS-16975"/>
    <s v="Lindsay Shagiari"/>
    <s v="Home Office"/>
    <s v="United States"/>
    <x v="144"/>
    <x v="5"/>
    <x v="3"/>
    <s v="FUR-FU-10001756"/>
    <x v="0"/>
    <x v="3"/>
    <s v="Eldon Expressions Desk Accessory, Wood Photo Frame, Mahogany"/>
    <n v="22.847999999999999"/>
    <n v="3"/>
    <n v="-17.7072"/>
    <x v="6"/>
    <x v="0"/>
  </r>
  <r>
    <s v="US-2016-148110"/>
    <x v="26"/>
    <d v="2016-09-11T00:00:00"/>
    <x v="1"/>
    <s v="AR-10825"/>
    <s v="Anthony Rawles"/>
    <s v="Corporate"/>
    <s v="United States"/>
    <x v="198"/>
    <x v="5"/>
    <x v="3"/>
    <s v="FUR-CH-10002647"/>
    <x v="0"/>
    <x v="1"/>
    <s v="Situations Contoured Folding Chairs, 4/Set"/>
    <n v="347.80200000000002"/>
    <n v="7"/>
    <n v="-24.843"/>
    <x v="6"/>
    <x v="4"/>
  </r>
  <r>
    <s v="CA-2017-131828"/>
    <x v="441"/>
    <d v="2017-02-13T00:00:00"/>
    <x v="0"/>
    <s v="CS-11845"/>
    <s v="Cari Sayre"/>
    <s v="Corporate"/>
    <s v="United States"/>
    <x v="15"/>
    <x v="13"/>
    <x v="1"/>
    <s v="FUR-CH-10004495"/>
    <x v="0"/>
    <x v="1"/>
    <s v="Global Leather and Oak Executive Chair, Black"/>
    <n v="963.13599999999997"/>
    <n v="4"/>
    <n v="108.3528"/>
    <x v="3"/>
    <x v="11"/>
  </r>
  <r>
    <s v="CA-2015-147830"/>
    <x v="442"/>
    <d v="2015-12-18T00:00:00"/>
    <x v="2"/>
    <s v="NF-18385"/>
    <s v="Natalie Fritzler"/>
    <s v="Consumer"/>
    <s v="United States"/>
    <x v="19"/>
    <x v="15"/>
    <x v="2"/>
    <s v="FUR-FU-10004091"/>
    <x v="0"/>
    <x v="3"/>
    <s v="Howard Miller 13&quot; Diameter Goldtone Round Wall Clock"/>
    <n v="262.86399999999998"/>
    <n v="7"/>
    <n v="69.001800000000003"/>
    <x v="0"/>
    <x v="5"/>
  </r>
  <r>
    <s v="CA-2015-139584"/>
    <x v="108"/>
    <d v="2015-08-28T00:00:00"/>
    <x v="1"/>
    <s v="EM-13810"/>
    <s v="Eleni McCrary"/>
    <s v="Corporate"/>
    <s v="United States"/>
    <x v="13"/>
    <x v="7"/>
    <x v="2"/>
    <s v="FUR-TA-10001539"/>
    <x v="0"/>
    <x v="2"/>
    <s v="Chromcraft Rectangular Conference Tables"/>
    <n v="284.36399999999998"/>
    <n v="2"/>
    <n v="-75.830399999999997"/>
    <x v="4"/>
    <x v="10"/>
  </r>
  <r>
    <s v="CA-2016-146682"/>
    <x v="443"/>
    <d v="2016-10-31T00:00:00"/>
    <x v="2"/>
    <s v="KW-16435"/>
    <s v="Katrina Willman"/>
    <s v="Consumer"/>
    <s v="United States"/>
    <x v="140"/>
    <x v="17"/>
    <x v="3"/>
    <s v="FUR-FU-10002671"/>
    <x v="0"/>
    <x v="3"/>
    <s v="Electrix 20W Halogen Replacement Bulb for Zoom-In Desk Lamp"/>
    <n v="67"/>
    <n v="5"/>
    <n v="32.159999999999997"/>
    <x v="3"/>
    <x v="1"/>
  </r>
  <r>
    <s v="CA-2016-138695"/>
    <x v="444"/>
    <d v="2016-06-03T00:00:00"/>
    <x v="1"/>
    <s v="KC-16675"/>
    <s v="Kimberly Carter"/>
    <s v="Corporate"/>
    <s v="United States"/>
    <x v="199"/>
    <x v="1"/>
    <x v="0"/>
    <s v="FUR-CH-10003833"/>
    <x v="0"/>
    <x v="1"/>
    <s v="Novimex Fabric Task Chair"/>
    <n v="390.27199999999999"/>
    <n v="8"/>
    <n v="-24.391999999999999"/>
    <x v="6"/>
    <x v="7"/>
  </r>
  <r>
    <s v="US-2016-133879"/>
    <x v="445"/>
    <d v="2016-03-28T00:00:00"/>
    <x v="1"/>
    <s v="KT-16465"/>
    <s v="Kean Takahito"/>
    <s v="Consumer"/>
    <s v="United States"/>
    <x v="9"/>
    <x v="8"/>
    <x v="3"/>
    <s v="FUR-CH-10000665"/>
    <x v="0"/>
    <x v="1"/>
    <s v="Global Airflow Leather Mesh Back Chair, Black"/>
    <n v="528.42999999999995"/>
    <n v="5"/>
    <n v="0"/>
    <x v="1"/>
    <x v="9"/>
  </r>
  <r>
    <s v="US-2017-132059"/>
    <x v="204"/>
    <d v="2017-09-29T00:00:00"/>
    <x v="1"/>
    <s v="AP-10915"/>
    <s v="Arthur Prichep"/>
    <s v="Consumer"/>
    <s v="United States"/>
    <x v="200"/>
    <x v="12"/>
    <x v="1"/>
    <s v="FUR-BO-10001811"/>
    <x v="0"/>
    <x v="0"/>
    <s v="Atlantic Metals Mobile 5-Shelf Bookcases, Custom Colors"/>
    <n v="180.58799999999999"/>
    <n v="2"/>
    <n v="-240.78399999999999"/>
    <x v="6"/>
    <x v="4"/>
  </r>
  <r>
    <s v="CA-2017-105235"/>
    <x v="446"/>
    <d v="2017-12-11T00:00:00"/>
    <x v="1"/>
    <s v="SM-20950"/>
    <s v="Suzanne McNair"/>
    <s v="Corporate"/>
    <s v="United States"/>
    <x v="13"/>
    <x v="7"/>
    <x v="2"/>
    <s v="FUR-FU-10001487"/>
    <x v="0"/>
    <x v="3"/>
    <s v="Eldon Expressions Wood and Plastic Desk Accessories, Cherry Wood"/>
    <n v="20.94"/>
    <n v="3"/>
    <n v="6.0726000000000004"/>
    <x v="6"/>
    <x v="5"/>
  </r>
  <r>
    <s v="CA-2017-105235"/>
    <x v="446"/>
    <d v="2017-12-11T00:00:00"/>
    <x v="1"/>
    <s v="SM-20950"/>
    <s v="Suzanne McNair"/>
    <s v="Corporate"/>
    <s v="United States"/>
    <x v="13"/>
    <x v="7"/>
    <x v="2"/>
    <s v="FUR-FU-10000521"/>
    <x v="0"/>
    <x v="3"/>
    <s v="Seth Thomas 14&quot; Putty-Colored Wall Clock"/>
    <n v="58.68"/>
    <n v="2"/>
    <n v="18.190799999999999"/>
    <x v="6"/>
    <x v="5"/>
  </r>
  <r>
    <s v="CA-2014-164224"/>
    <x v="447"/>
    <d v="2014-05-20T00:00:00"/>
    <x v="0"/>
    <s v="TT-21070"/>
    <s v="Ted Trevino"/>
    <s v="Consumer"/>
    <s v="United States"/>
    <x v="40"/>
    <x v="15"/>
    <x v="2"/>
    <s v="FUR-FU-10000308"/>
    <x v="0"/>
    <x v="3"/>
    <s v="Deflect-o Glass Clear Studded Chair Mats"/>
    <n v="149.232"/>
    <n v="3"/>
    <n v="3.7307999999999999"/>
    <x v="3"/>
    <x v="7"/>
  </r>
  <r>
    <s v="CA-2014-158372"/>
    <x v="448"/>
    <d v="2014-11-16T00:00:00"/>
    <x v="1"/>
    <s v="RD-19900"/>
    <s v="Ruben Dartt"/>
    <s v="Consumer"/>
    <s v="United States"/>
    <x v="53"/>
    <x v="2"/>
    <x v="1"/>
    <s v="FUR-FU-10000397"/>
    <x v="0"/>
    <x v="3"/>
    <s v="Luxo Economy Swing Arm Lamp"/>
    <n v="39.880000000000003"/>
    <n v="2"/>
    <n v="11.166399999999999"/>
    <x v="6"/>
    <x v="0"/>
  </r>
  <r>
    <s v="CA-2014-158372"/>
    <x v="448"/>
    <d v="2014-11-16T00:00:00"/>
    <x v="1"/>
    <s v="RD-19900"/>
    <s v="Ruben Dartt"/>
    <s v="Consumer"/>
    <s v="United States"/>
    <x v="53"/>
    <x v="2"/>
    <x v="1"/>
    <s v="FUR-FU-10001867"/>
    <x v="0"/>
    <x v="3"/>
    <s v="Eldon Expressions Punched Metal &amp; Wood Desk Accessories, Pewter &amp; Cherry"/>
    <n v="53.2"/>
    <n v="5"/>
    <n v="14.896000000000001"/>
    <x v="6"/>
    <x v="0"/>
  </r>
  <r>
    <s v="CA-2017-131625"/>
    <x v="449"/>
    <d v="2017-09-05T00:00:00"/>
    <x v="0"/>
    <s v="BN-11515"/>
    <s v="Bradley Nguyen"/>
    <s v="Consumer"/>
    <s v="United States"/>
    <x v="13"/>
    <x v="7"/>
    <x v="2"/>
    <s v="FUR-FU-10004960"/>
    <x v="0"/>
    <x v="3"/>
    <s v="Seth Thomas 12&quot; Clock w/ Goldtone Case"/>
    <n v="114.9"/>
    <n v="5"/>
    <n v="39.066000000000003"/>
    <x v="4"/>
    <x v="4"/>
  </r>
  <r>
    <s v="CA-2016-140746"/>
    <x v="450"/>
    <d v="2016-01-15T00:00:00"/>
    <x v="3"/>
    <s v="RC-19825"/>
    <s v="Roy Collins"/>
    <s v="Consumer"/>
    <s v="United States"/>
    <x v="130"/>
    <x v="19"/>
    <x v="2"/>
    <s v="FUR-TA-10002903"/>
    <x v="0"/>
    <x v="2"/>
    <s v="Bevis Round Bullnose 29&quot; High Table Top"/>
    <n v="181.797"/>
    <n v="1"/>
    <n v="-15.582599999999999"/>
    <x v="7"/>
    <x v="8"/>
  </r>
  <r>
    <s v="US-2016-127971"/>
    <x v="47"/>
    <d v="2016-11-27T00:00:00"/>
    <x v="1"/>
    <s v="DW-13195"/>
    <s v="David Wiener"/>
    <s v="Corporate"/>
    <s v="United States"/>
    <x v="6"/>
    <x v="5"/>
    <x v="3"/>
    <s v="FUR-CH-10003774"/>
    <x v="0"/>
    <x v="1"/>
    <s v="Global Wood Trimmed Manager's Task Chair, Khaki"/>
    <n v="318.43"/>
    <n v="5"/>
    <n v="-77.332999999999998"/>
    <x v="1"/>
    <x v="0"/>
  </r>
  <r>
    <s v="US-2016-127971"/>
    <x v="47"/>
    <d v="2016-11-27T00:00:00"/>
    <x v="1"/>
    <s v="DW-13195"/>
    <s v="David Wiener"/>
    <s v="Corporate"/>
    <s v="United States"/>
    <x v="6"/>
    <x v="5"/>
    <x v="3"/>
    <s v="FUR-FU-10000023"/>
    <x v="0"/>
    <x v="3"/>
    <s v="Eldon Wave Desk Accessories"/>
    <n v="7.0679999999999996"/>
    <n v="3"/>
    <n v="-2.8271999999999999"/>
    <x v="1"/>
    <x v="0"/>
  </r>
  <r>
    <s v="CA-2017-113355"/>
    <x v="451"/>
    <d v="2017-12-05T00:00:00"/>
    <x v="1"/>
    <s v="SJ-20215"/>
    <s v="Sarah Jordon"/>
    <s v="Consumer"/>
    <s v="United States"/>
    <x v="141"/>
    <x v="5"/>
    <x v="3"/>
    <s v="FUR-CH-10002602"/>
    <x v="0"/>
    <x v="1"/>
    <s v="DMI Arturo Collection Mission-style Design Wood Chair"/>
    <n v="317.05799999999999"/>
    <n v="3"/>
    <n v="-18.117599999999999"/>
    <x v="4"/>
    <x v="5"/>
  </r>
  <r>
    <s v="CA-2016-159730"/>
    <x v="334"/>
    <d v="2016-09-21T00:00:00"/>
    <x v="1"/>
    <s v="SJ-20125"/>
    <s v="Sanjit Jacobs"/>
    <s v="Home Office"/>
    <s v="United States"/>
    <x v="15"/>
    <x v="13"/>
    <x v="1"/>
    <s v="FUR-CH-10004875"/>
    <x v="0"/>
    <x v="1"/>
    <s v="Harbour Creations 67200 Series Stacking Chairs"/>
    <n v="113.88800000000001"/>
    <n v="2"/>
    <n v="9.9651999999999994"/>
    <x v="4"/>
    <x v="4"/>
  </r>
  <r>
    <s v="CA-2017-119389"/>
    <x v="452"/>
    <d v="2017-04-19T00:00:00"/>
    <x v="2"/>
    <s v="BG-11740"/>
    <s v="Bruce Geld"/>
    <s v="Consumer"/>
    <s v="United States"/>
    <x v="3"/>
    <x v="3"/>
    <x v="2"/>
    <s v="FUR-FU-10001473"/>
    <x v="0"/>
    <x v="3"/>
    <s v="Eldon Executive Woodline II Desk Accessories, Mahogany"/>
    <n v="60.311999999999998"/>
    <n v="3"/>
    <n v="5.2773000000000003"/>
    <x v="3"/>
    <x v="6"/>
  </r>
  <r>
    <s v="US-2016-161844"/>
    <x v="453"/>
    <d v="2016-12-14T00:00:00"/>
    <x v="0"/>
    <s v="DK-12835"/>
    <s v="Damala Kotsonis"/>
    <s v="Corporate"/>
    <s v="United States"/>
    <x v="20"/>
    <x v="9"/>
    <x v="0"/>
    <s v="FUR-TA-10001676"/>
    <x v="0"/>
    <x v="2"/>
    <s v="Hon 61000 Series Interactive Training Tables"/>
    <n v="79.974000000000004"/>
    <n v="3"/>
    <n v="-29.323799999999999"/>
    <x v="2"/>
    <x v="5"/>
  </r>
  <r>
    <s v="CA-2015-146038"/>
    <x v="289"/>
    <d v="2015-02-16T00:00:00"/>
    <x v="1"/>
    <s v="SJ-20215"/>
    <s v="Sarah Jordon"/>
    <s v="Consumer"/>
    <s v="United States"/>
    <x v="2"/>
    <x v="2"/>
    <x v="1"/>
    <s v="FUR-CH-10002774"/>
    <x v="0"/>
    <x v="1"/>
    <s v="Global Deluxe Stacking Chair, Gray"/>
    <n v="203.92"/>
    <n v="5"/>
    <n v="22.940999999999999"/>
    <x v="1"/>
    <x v="11"/>
  </r>
  <r>
    <s v="CA-2014-159478"/>
    <x v="454"/>
    <d v="2014-10-06T00:00:00"/>
    <x v="1"/>
    <s v="MH-17785"/>
    <s v="Maya Herman"/>
    <s v="Corporate"/>
    <s v="United States"/>
    <x v="13"/>
    <x v="7"/>
    <x v="2"/>
    <s v="FUR-FU-10000221"/>
    <x v="0"/>
    <x v="3"/>
    <s v="Master Caster Door Stop, Brown"/>
    <n v="15.24"/>
    <n v="3"/>
    <n v="5.1816000000000004"/>
    <x v="6"/>
    <x v="4"/>
  </r>
  <r>
    <s v="CA-2014-106264"/>
    <x v="22"/>
    <d v="2014-12-30T00:00:00"/>
    <x v="1"/>
    <s v="CK-12595"/>
    <s v="Clytie Kelty"/>
    <s v="Consumer"/>
    <s v="United States"/>
    <x v="53"/>
    <x v="2"/>
    <x v="1"/>
    <s v="FUR-FU-10001852"/>
    <x v="0"/>
    <x v="3"/>
    <s v="Eldon Regeneration Recycled Desk Accessories, Smoke"/>
    <n v="3.48"/>
    <n v="2"/>
    <n v="1.1135999999999999"/>
    <x v="4"/>
    <x v="5"/>
  </r>
  <r>
    <s v="US-2014-159926"/>
    <x v="356"/>
    <d v="2014-11-22T00:00:00"/>
    <x v="1"/>
    <s v="CS-11950"/>
    <s v="Carlos Soltero"/>
    <s v="Consumer"/>
    <s v="United States"/>
    <x v="3"/>
    <x v="3"/>
    <x v="2"/>
    <s v="FUR-FU-10001473"/>
    <x v="0"/>
    <x v="3"/>
    <s v="Eldon Executive Woodline II Desk Accessories, Mahogany"/>
    <n v="60.311999999999998"/>
    <n v="3"/>
    <n v="5.2773000000000003"/>
    <x v="4"/>
    <x v="0"/>
  </r>
  <r>
    <s v="CA-2016-162747"/>
    <x v="174"/>
    <d v="2016-03-25T00:00:00"/>
    <x v="0"/>
    <s v="AH-10030"/>
    <s v="Aaron Hawkins"/>
    <s v="Corporate"/>
    <s v="United States"/>
    <x v="201"/>
    <x v="21"/>
    <x v="0"/>
    <s v="FUR-FU-10003691"/>
    <x v="0"/>
    <x v="3"/>
    <s v="Eldon Image Series Desk Accessories, Ebony"/>
    <n v="86.45"/>
    <n v="7"/>
    <n v="38.037999999999997"/>
    <x v="2"/>
    <x v="9"/>
  </r>
  <r>
    <s v="US-2014-133130"/>
    <x v="52"/>
    <d v="2014-10-01T00:00:00"/>
    <x v="1"/>
    <s v="TH-21100"/>
    <s v="Thea Hendricks"/>
    <s v="Consumer"/>
    <s v="United States"/>
    <x v="53"/>
    <x v="2"/>
    <x v="1"/>
    <s v="FUR-CH-10002602"/>
    <x v="0"/>
    <x v="1"/>
    <s v="DMI Arturo Collection Mission-style Design Wood Chair"/>
    <n v="603.91999999999996"/>
    <n v="5"/>
    <n v="45.293999999999997"/>
    <x v="4"/>
    <x v="4"/>
  </r>
  <r>
    <s v="CA-2017-169978"/>
    <x v="455"/>
    <d v="2017-12-28T00:00:00"/>
    <x v="1"/>
    <s v="HG-15025"/>
    <s v="Hunter Glantz"/>
    <s v="Consumer"/>
    <s v="United States"/>
    <x v="64"/>
    <x v="7"/>
    <x v="2"/>
    <s v="FUR-CH-10002602"/>
    <x v="0"/>
    <x v="1"/>
    <s v="DMI Arturo Collection Mission-style Design Wood Chair"/>
    <n v="271.76400000000001"/>
    <n v="2"/>
    <n v="48.313600000000001"/>
    <x v="4"/>
    <x v="5"/>
  </r>
  <r>
    <s v="CA-2017-161739"/>
    <x v="219"/>
    <d v="2017-11-15T00:00:00"/>
    <x v="0"/>
    <s v="EB-13750"/>
    <s v="Edward Becker"/>
    <s v="Corporate"/>
    <s v="United States"/>
    <x v="82"/>
    <x v="5"/>
    <x v="3"/>
    <s v="FUR-FU-10001468"/>
    <x v="0"/>
    <x v="3"/>
    <s v="Tenex Antistatic Computer Chair Mats"/>
    <n v="341.96"/>
    <n v="5"/>
    <n v="-427.45"/>
    <x v="2"/>
    <x v="0"/>
  </r>
  <r>
    <s v="CA-2014-134551"/>
    <x v="191"/>
    <d v="2014-12-25T00:00:00"/>
    <x v="1"/>
    <s v="TS-21505"/>
    <s v="Tony Sayre"/>
    <s v="Consumer"/>
    <s v="United States"/>
    <x v="11"/>
    <x v="9"/>
    <x v="0"/>
    <s v="FUR-CH-10004287"/>
    <x v="0"/>
    <x v="1"/>
    <s v="SAFCO Arco Folding Chair"/>
    <n v="662.88"/>
    <n v="3"/>
    <n v="74.573999999999998"/>
    <x v="2"/>
    <x v="5"/>
  </r>
  <r>
    <s v="CA-2015-120810"/>
    <x v="456"/>
    <d v="2015-07-27T00:00:00"/>
    <x v="1"/>
    <s v="TH-21550"/>
    <s v="Tracy Hopkins"/>
    <s v="Home Office"/>
    <s v="United States"/>
    <x v="13"/>
    <x v="7"/>
    <x v="2"/>
    <s v="FUR-FU-10002253"/>
    <x v="0"/>
    <x v="3"/>
    <s v="Howard Miller 13&quot; Diameter Pewter Finish Round Wall Clock"/>
    <n v="128.82"/>
    <n v="3"/>
    <n v="50.239800000000002"/>
    <x v="4"/>
    <x v="3"/>
  </r>
  <r>
    <s v="CA-2017-122595"/>
    <x v="417"/>
    <d v="2017-12-20T00:00:00"/>
    <x v="1"/>
    <s v="GM-14455"/>
    <s v="Gary Mitchum"/>
    <s v="Home Office"/>
    <s v="United States"/>
    <x v="9"/>
    <x v="8"/>
    <x v="3"/>
    <s v="FUR-FU-10002963"/>
    <x v="0"/>
    <x v="3"/>
    <s v="Master Caster Door Stop, Gray"/>
    <n v="2.032"/>
    <n v="1"/>
    <n v="-1.3208"/>
    <x v="6"/>
    <x v="5"/>
  </r>
  <r>
    <s v="US-2017-109253"/>
    <x v="67"/>
    <d v="2017-08-22T00:00:00"/>
    <x v="2"/>
    <s v="PR-18880"/>
    <s v="Patrick Ryan"/>
    <s v="Consumer"/>
    <s v="United States"/>
    <x v="121"/>
    <x v="2"/>
    <x v="1"/>
    <s v="FUR-FU-10000193"/>
    <x v="0"/>
    <x v="3"/>
    <s v="Tenex Chairmats For Use with Hard Floors"/>
    <n v="129.91999999999999"/>
    <n v="4"/>
    <n v="10.393599999999999"/>
    <x v="5"/>
    <x v="10"/>
  </r>
  <r>
    <s v="US-2017-109253"/>
    <x v="67"/>
    <d v="2017-08-22T00:00:00"/>
    <x v="2"/>
    <s v="PR-18880"/>
    <s v="Patrick Ryan"/>
    <s v="Consumer"/>
    <s v="United States"/>
    <x v="121"/>
    <x v="2"/>
    <x v="1"/>
    <s v="FUR-TA-10001539"/>
    <x v="0"/>
    <x v="2"/>
    <s v="Chromcraft Rectangular Conference Tables"/>
    <n v="568.72799999999995"/>
    <n v="3"/>
    <n v="28.436399999999999"/>
    <x v="5"/>
    <x v="10"/>
  </r>
  <r>
    <s v="CA-2016-145982"/>
    <x v="457"/>
    <d v="2016-09-01T00:00:00"/>
    <x v="0"/>
    <s v="TB-21055"/>
    <s v="Ted Butterfield"/>
    <s v="Consumer"/>
    <s v="United States"/>
    <x v="202"/>
    <x v="20"/>
    <x v="2"/>
    <s v="FUR-TA-10001307"/>
    <x v="0"/>
    <x v="2"/>
    <s v="SAFCO PlanMaster Heigh-Adjustable Drafting Table Base, 43w x 30d x 30-37h, Black"/>
    <n v="244.61500000000001"/>
    <n v="1"/>
    <n v="20.966999999999999"/>
    <x v="2"/>
    <x v="10"/>
  </r>
  <r>
    <s v="US-2014-134733"/>
    <x v="458"/>
    <d v="2014-09-28T00:00:00"/>
    <x v="1"/>
    <s v="BM-11650"/>
    <s v="Brian Moss"/>
    <s v="Corporate"/>
    <s v="United States"/>
    <x v="53"/>
    <x v="2"/>
    <x v="1"/>
    <s v="FUR-BO-10002916"/>
    <x v="0"/>
    <x v="0"/>
    <s v="Rush Hierlooms Collection 1&quot; Thick Stackable Bookcases"/>
    <n v="435.99900000000002"/>
    <n v="3"/>
    <n v="20.517600000000002"/>
    <x v="2"/>
    <x v="4"/>
  </r>
  <r>
    <s v="US-2014-150434"/>
    <x v="459"/>
    <d v="2014-07-24T00:00:00"/>
    <x v="1"/>
    <s v="CA-12310"/>
    <s v="Christine Abelman"/>
    <s v="Corporate"/>
    <s v="United States"/>
    <x v="203"/>
    <x v="19"/>
    <x v="2"/>
    <s v="FUR-TA-10004152"/>
    <x v="0"/>
    <x v="2"/>
    <s v="Barricks 18&quot; x 48&quot; Non-Folding Utility Table with Bottom Storage Shelf"/>
    <n v="70.56"/>
    <n v="1"/>
    <n v="-4.032"/>
    <x v="2"/>
    <x v="3"/>
  </r>
  <r>
    <s v="US-2015-142020"/>
    <x v="460"/>
    <d v="2015-06-08T00:00:00"/>
    <x v="0"/>
    <s v="TC-21535"/>
    <s v="Tracy Collins"/>
    <s v="Home Office"/>
    <s v="United States"/>
    <x v="13"/>
    <x v="7"/>
    <x v="2"/>
    <s v="FUR-FU-10000672"/>
    <x v="0"/>
    <x v="3"/>
    <s v="Executive Impressions 10&quot; Spectator Wall Clock"/>
    <n v="35.28"/>
    <n v="3"/>
    <n v="11.995200000000001"/>
    <x v="4"/>
    <x v="2"/>
  </r>
  <r>
    <s v="CA-2016-130050"/>
    <x v="461"/>
    <d v="2016-07-18T00:00:00"/>
    <x v="0"/>
    <s v="MC-17425"/>
    <s v="Mark Cousins"/>
    <s v="Corporate"/>
    <s v="United States"/>
    <x v="6"/>
    <x v="5"/>
    <x v="3"/>
    <s v="FUR-FU-10001940"/>
    <x v="0"/>
    <x v="3"/>
    <s v="Staple-based wall hangings"/>
    <n v="9.5519999999999996"/>
    <n v="3"/>
    <n v="-3.8208000000000002"/>
    <x v="3"/>
    <x v="3"/>
  </r>
  <r>
    <s v="CA-2014-115161"/>
    <x v="462"/>
    <d v="2014-02-02T00:00:00"/>
    <x v="2"/>
    <s v="LC-17050"/>
    <s v="Liz Carlisle"/>
    <s v="Consumer"/>
    <s v="United States"/>
    <x v="204"/>
    <x v="2"/>
    <x v="1"/>
    <s v="FUR-BO-10003966"/>
    <x v="0"/>
    <x v="0"/>
    <s v="Sauder Facets Collection Library, Sky Alder Finish"/>
    <n v="290.666"/>
    <n v="2"/>
    <n v="3.4196"/>
    <x v="3"/>
    <x v="8"/>
  </r>
  <r>
    <s v="CA-2015-115511"/>
    <x v="32"/>
    <d v="2015-11-25T00:00:00"/>
    <x v="1"/>
    <s v="NW-18400"/>
    <s v="Natalie Webber"/>
    <s v="Consumer"/>
    <s v="United States"/>
    <x v="205"/>
    <x v="34"/>
    <x v="1"/>
    <s v="FUR-BO-10002598"/>
    <x v="0"/>
    <x v="0"/>
    <s v="Hon Metal Bookcases, Putty"/>
    <n v="141.96"/>
    <n v="2"/>
    <n v="41.168399999999998"/>
    <x v="4"/>
    <x v="0"/>
  </r>
  <r>
    <s v="CA-2015-161718"/>
    <x v="463"/>
    <d v="2015-12-10T00:00:00"/>
    <x v="1"/>
    <s v="SO-20335"/>
    <s v="Sean O'Donnell"/>
    <s v="Consumer"/>
    <s v="United States"/>
    <x v="206"/>
    <x v="7"/>
    <x v="2"/>
    <s v="FUR-FU-10002445"/>
    <x v="0"/>
    <x v="3"/>
    <s v="DAX Two-Tone Rosewood/Black Document Frame, Desktop, 5 x 7"/>
    <n v="28.44"/>
    <n v="3"/>
    <n v="11.375999999999999"/>
    <x v="6"/>
    <x v="5"/>
  </r>
  <r>
    <s v="CA-2015-161718"/>
    <x v="463"/>
    <d v="2015-12-10T00:00:00"/>
    <x v="1"/>
    <s v="SO-20335"/>
    <s v="Sean O'Donnell"/>
    <s v="Consumer"/>
    <s v="United States"/>
    <x v="206"/>
    <x v="7"/>
    <x v="2"/>
    <s v="FUR-CH-10002372"/>
    <x v="0"/>
    <x v="1"/>
    <s v="Office Star - Ergonomically Designed Knee Chair"/>
    <n v="364.41"/>
    <n v="5"/>
    <n v="8.0980000000000008"/>
    <x v="6"/>
    <x v="5"/>
  </r>
  <r>
    <s v="CA-2015-161718"/>
    <x v="463"/>
    <d v="2015-12-10T00:00:00"/>
    <x v="1"/>
    <s v="SO-20335"/>
    <s v="Sean O'Donnell"/>
    <s v="Consumer"/>
    <s v="United States"/>
    <x v="206"/>
    <x v="7"/>
    <x v="2"/>
    <s v="FUR-CH-10002965"/>
    <x v="0"/>
    <x v="1"/>
    <s v="Global Leather Highback Executive Chair with Pneumatic Height Adjustment, Black"/>
    <n v="361.76400000000001"/>
    <n v="2"/>
    <n v="68.333200000000005"/>
    <x v="6"/>
    <x v="5"/>
  </r>
  <r>
    <s v="CA-2017-103156"/>
    <x v="68"/>
    <d v="2017-11-24T00:00:00"/>
    <x v="2"/>
    <s v="TD-20995"/>
    <s v="Tamara Dahlen"/>
    <s v="Consumer"/>
    <s v="United States"/>
    <x v="3"/>
    <x v="3"/>
    <x v="2"/>
    <s v="FUR-FU-10000320"/>
    <x v="0"/>
    <x v="3"/>
    <s v="OIC Stacking Trays"/>
    <n v="24.047999999999998"/>
    <n v="9"/>
    <n v="7.2144000000000004"/>
    <x v="5"/>
    <x v="0"/>
  </r>
  <r>
    <s v="CA-2015-130659"/>
    <x v="463"/>
    <d v="2015-12-09T00:00:00"/>
    <x v="0"/>
    <s v="MS-17365"/>
    <s v="Maribeth Schnelling"/>
    <s v="Consumer"/>
    <s v="United States"/>
    <x v="13"/>
    <x v="7"/>
    <x v="2"/>
    <s v="FUR-CH-10003535"/>
    <x v="0"/>
    <x v="1"/>
    <s v="Global Armless Task Chair, Royal Blue"/>
    <n v="384.17399999999998"/>
    <n v="7"/>
    <n v="29.880199999999999"/>
    <x v="2"/>
    <x v="5"/>
  </r>
  <r>
    <s v="CA-2017-148404"/>
    <x v="273"/>
    <d v="2017-10-11T00:00:00"/>
    <x v="1"/>
    <s v="Dp-13240"/>
    <s v="Dean percer"/>
    <s v="Home Office"/>
    <s v="United States"/>
    <x v="127"/>
    <x v="30"/>
    <x v="0"/>
    <s v="FUR-TA-10001039"/>
    <x v="0"/>
    <x v="2"/>
    <s v="KI Adjustable-Height Table"/>
    <n v="154.76400000000001"/>
    <n v="3"/>
    <n v="-36.111600000000003"/>
    <x v="4"/>
    <x v="1"/>
  </r>
  <r>
    <s v="CA-2015-129700"/>
    <x v="50"/>
    <d v="2015-05-05T00:00:00"/>
    <x v="2"/>
    <s v="LA-16780"/>
    <s v="Laura Armstrong"/>
    <s v="Corporate"/>
    <s v="United States"/>
    <x v="207"/>
    <x v="8"/>
    <x v="3"/>
    <s v="FUR-FU-10001940"/>
    <x v="0"/>
    <x v="3"/>
    <s v="Staple-based wall hangings"/>
    <n v="22.288"/>
    <n v="7"/>
    <n v="-8.9152000000000005"/>
    <x v="5"/>
    <x v="7"/>
  </r>
  <r>
    <s v="CA-2017-168739"/>
    <x v="464"/>
    <d v="2017-06-05T00:00:00"/>
    <x v="1"/>
    <s v="HZ-14950"/>
    <s v="Henia Zydlo"/>
    <s v="Consumer"/>
    <s v="United States"/>
    <x v="6"/>
    <x v="5"/>
    <x v="3"/>
    <s v="FUR-FU-10003919"/>
    <x v="0"/>
    <x v="3"/>
    <s v="Eldon Executive Woodline II Cherry Finish Desk Accessories"/>
    <n v="65.424000000000007"/>
    <n v="4"/>
    <n v="-52.339199999999998"/>
    <x v="1"/>
    <x v="7"/>
  </r>
  <r>
    <s v="US-2014-150119"/>
    <x v="465"/>
    <d v="2014-04-27T00:00:00"/>
    <x v="1"/>
    <s v="LB-16795"/>
    <s v="Laurel Beltran"/>
    <s v="Home Office"/>
    <s v="United States"/>
    <x v="29"/>
    <x v="15"/>
    <x v="2"/>
    <s v="FUR-CH-10002965"/>
    <x v="0"/>
    <x v="1"/>
    <s v="Global Leather Highback Executive Chair with Pneumatic Height Adjustment, Black"/>
    <n v="281.37200000000001"/>
    <n v="2"/>
    <n v="-12.0588"/>
    <x v="4"/>
    <x v="6"/>
  </r>
  <r>
    <s v="US-2014-150119"/>
    <x v="465"/>
    <d v="2014-04-27T00:00:00"/>
    <x v="1"/>
    <s v="LB-16795"/>
    <s v="Laurel Beltran"/>
    <s v="Home Office"/>
    <s v="United States"/>
    <x v="29"/>
    <x v="15"/>
    <x v="2"/>
    <s v="FUR-CH-10002965"/>
    <x v="0"/>
    <x v="1"/>
    <s v="Global Leather Highback Executive Chair with Pneumatic Height Adjustment, Black"/>
    <n v="281.37200000000001"/>
    <n v="2"/>
    <n v="-12.0588"/>
    <x v="4"/>
    <x v="6"/>
  </r>
  <r>
    <s v="US-2014-150119"/>
    <x v="465"/>
    <d v="2014-04-27T00:00:00"/>
    <x v="1"/>
    <s v="LB-16795"/>
    <s v="Laurel Beltran"/>
    <s v="Home Office"/>
    <s v="United States"/>
    <x v="29"/>
    <x v="15"/>
    <x v="2"/>
    <s v="FUR-FU-10002191"/>
    <x v="0"/>
    <x v="3"/>
    <s v="G.E. Halogen Desk Lamp Bulbs"/>
    <n v="22.335999999999999"/>
    <n v="4"/>
    <n v="7.8175999999999997"/>
    <x v="4"/>
    <x v="6"/>
  </r>
  <r>
    <s v="CA-2015-150791"/>
    <x v="329"/>
    <d v="2015-09-13T00:00:00"/>
    <x v="1"/>
    <s v="CC-12430"/>
    <s v="Chuck Clark"/>
    <s v="Home Office"/>
    <s v="United States"/>
    <x v="13"/>
    <x v="7"/>
    <x v="2"/>
    <s v="FUR-CH-10000665"/>
    <x v="0"/>
    <x v="1"/>
    <s v="Global Airflow Leather Mesh Back Chair, Black"/>
    <n v="271.76400000000001"/>
    <n v="2"/>
    <n v="60.392000000000003"/>
    <x v="1"/>
    <x v="4"/>
  </r>
  <r>
    <s v="CA-2015-153381"/>
    <x v="262"/>
    <d v="2015-09-28T00:00:00"/>
    <x v="1"/>
    <s v="DE-13255"/>
    <s v="Deanra Eno"/>
    <s v="Home Office"/>
    <s v="United States"/>
    <x v="208"/>
    <x v="26"/>
    <x v="3"/>
    <s v="FUR-CH-10000988"/>
    <x v="0"/>
    <x v="1"/>
    <s v="Hon Olson Stacker Stools"/>
    <n v="1408.1"/>
    <n v="10"/>
    <n v="394.26799999999997"/>
    <x v="4"/>
    <x v="4"/>
  </r>
  <r>
    <s v="US-2017-111024"/>
    <x v="209"/>
    <d v="2017-07-06T00:00:00"/>
    <x v="0"/>
    <s v="SZ-20035"/>
    <s v="Sam Zeldin"/>
    <s v="Home Office"/>
    <s v="United States"/>
    <x v="68"/>
    <x v="15"/>
    <x v="2"/>
    <s v="FUR-TA-10002041"/>
    <x v="0"/>
    <x v="2"/>
    <s v="Bevis Round Conference Table Top, X-Base"/>
    <n v="215.148"/>
    <n v="2"/>
    <n v="-103.98820000000001"/>
    <x v="0"/>
    <x v="3"/>
  </r>
  <r>
    <s v="CA-2017-148264"/>
    <x v="64"/>
    <d v="2017-12-09T00:00:00"/>
    <x v="2"/>
    <s v="LF-17185"/>
    <s v="Luke Foster"/>
    <s v="Consumer"/>
    <s v="United States"/>
    <x v="209"/>
    <x v="2"/>
    <x v="1"/>
    <s v="FUR-FU-10002703"/>
    <x v="0"/>
    <x v="3"/>
    <s v="Tenex Traditional Chairmats for Hard Floors, Average Lip, 36&quot; x 48&quot;"/>
    <n v="128.9"/>
    <n v="2"/>
    <n v="15.468"/>
    <x v="5"/>
    <x v="5"/>
  </r>
  <r>
    <s v="US-2015-100531"/>
    <x v="466"/>
    <d v="2015-09-29T00:00:00"/>
    <x v="2"/>
    <s v="NM-18520"/>
    <s v="Neoma Murray"/>
    <s v="Consumer"/>
    <s v="United States"/>
    <x v="9"/>
    <x v="8"/>
    <x v="3"/>
    <s v="FUR-FU-10003849"/>
    <x v="0"/>
    <x v="3"/>
    <s v="DAX Metal Frame, Desktop, Stepped-Edge"/>
    <n v="24.288"/>
    <n v="3"/>
    <n v="-12.751200000000001"/>
    <x v="3"/>
    <x v="4"/>
  </r>
  <r>
    <s v="CA-2017-152583"/>
    <x v="242"/>
    <d v="2017-10-30T00:00:00"/>
    <x v="3"/>
    <s v="RA-19945"/>
    <s v="Ryan Akin"/>
    <s v="Consumer"/>
    <s v="United States"/>
    <x v="144"/>
    <x v="5"/>
    <x v="3"/>
    <s v="FUR-FU-10003849"/>
    <x v="0"/>
    <x v="3"/>
    <s v="DAX Metal Frame, Desktop, Stepped-Edge"/>
    <n v="16.192"/>
    <n v="2"/>
    <n v="-8.5007999999999999"/>
    <x v="7"/>
    <x v="1"/>
  </r>
  <r>
    <s v="CA-2017-152583"/>
    <x v="242"/>
    <d v="2017-10-30T00:00:00"/>
    <x v="3"/>
    <s v="RA-19945"/>
    <s v="Ryan Akin"/>
    <s v="Consumer"/>
    <s v="United States"/>
    <x v="144"/>
    <x v="5"/>
    <x v="3"/>
    <s v="FUR-TA-10002041"/>
    <x v="0"/>
    <x v="2"/>
    <s v="Bevis Round Conference Table Top, X-Base"/>
    <n v="251.006"/>
    <n v="2"/>
    <n v="-68.130200000000002"/>
    <x v="7"/>
    <x v="1"/>
  </r>
  <r>
    <s v="CA-2017-136448"/>
    <x v="467"/>
    <d v="2017-09-18T00:00:00"/>
    <x v="2"/>
    <s v="AS-10090"/>
    <s v="Adam Shillingsburg"/>
    <s v="Consumer"/>
    <s v="United States"/>
    <x v="3"/>
    <x v="3"/>
    <x v="2"/>
    <s v="FUR-FU-10003832"/>
    <x v="0"/>
    <x v="3"/>
    <s v="Eldon Expressions Punched Metal &amp; Wood Desk Accessories, Black &amp; Cherry"/>
    <n v="22.512"/>
    <n v="3"/>
    <n v="2.2511999999999999"/>
    <x v="3"/>
    <x v="4"/>
  </r>
  <r>
    <s v="US-2015-147242"/>
    <x v="468"/>
    <d v="2015-09-14T00:00:00"/>
    <x v="1"/>
    <s v="EH-13765"/>
    <s v="Edward Hooks"/>
    <s v="Corporate"/>
    <s v="United States"/>
    <x v="210"/>
    <x v="20"/>
    <x v="2"/>
    <s v="FUR-BO-10004695"/>
    <x v="0"/>
    <x v="0"/>
    <s v="O'Sullivan 2-Door Barrister Bookcase in Odessa Pine"/>
    <n v="361.96"/>
    <n v="2"/>
    <n v="83.250799999999998"/>
    <x v="4"/>
    <x v="4"/>
  </r>
  <r>
    <s v="CA-2016-146143"/>
    <x v="469"/>
    <d v="2016-12-19T00:00:00"/>
    <x v="1"/>
    <s v="MC-17845"/>
    <s v="Michael Chen"/>
    <s v="Consumer"/>
    <s v="United States"/>
    <x v="38"/>
    <x v="21"/>
    <x v="0"/>
    <s v="FUR-FU-10002045"/>
    <x v="0"/>
    <x v="3"/>
    <s v="Executive Impressions 14&quot;"/>
    <n v="133.38"/>
    <n v="6"/>
    <n v="58.687199999999997"/>
    <x v="2"/>
    <x v="5"/>
  </r>
  <r>
    <s v="US-2016-150035"/>
    <x v="193"/>
    <d v="2016-12-05T00:00:00"/>
    <x v="1"/>
    <s v="CL-11890"/>
    <s v="Carl Ludwig"/>
    <s v="Consumer"/>
    <s v="United States"/>
    <x v="28"/>
    <x v="2"/>
    <x v="1"/>
    <s v="FUR-FU-10003724"/>
    <x v="0"/>
    <x v="3"/>
    <s v="Westinghouse Clip-On Gooseneck Lamps"/>
    <n v="16.739999999999998"/>
    <n v="2"/>
    <n v="4.3524000000000003"/>
    <x v="4"/>
    <x v="5"/>
  </r>
  <r>
    <s v="CA-2017-111815"/>
    <x v="470"/>
    <d v="2017-03-10T00:00:00"/>
    <x v="1"/>
    <s v="EP-13915"/>
    <s v="Emily Phan"/>
    <s v="Consumer"/>
    <s v="United States"/>
    <x v="211"/>
    <x v="17"/>
    <x v="3"/>
    <s v="FUR-CH-10000785"/>
    <x v="0"/>
    <x v="1"/>
    <s v="Global Ergonomic Managers Chair"/>
    <n v="180.98"/>
    <n v="1"/>
    <n v="47.0548"/>
    <x v="1"/>
    <x v="9"/>
  </r>
  <r>
    <s v="CA-2016-131289"/>
    <x v="6"/>
    <d v="2016-12-14T00:00:00"/>
    <x v="1"/>
    <s v="SP-20620"/>
    <s v="Stefania Perrino"/>
    <s v="Corporate"/>
    <s v="United States"/>
    <x v="28"/>
    <x v="2"/>
    <x v="1"/>
    <s v="FUR-TA-10003954"/>
    <x v="0"/>
    <x v="2"/>
    <s v="Hon 94000 Series Round Tables"/>
    <n v="1421.664"/>
    <n v="6"/>
    <n v="-195.47880000000001"/>
    <x v="6"/>
    <x v="5"/>
  </r>
  <r>
    <s v="CA-2014-124023"/>
    <x v="471"/>
    <d v="2014-04-10T00:00:00"/>
    <x v="2"/>
    <s v="PJ-19015"/>
    <s v="Pauline Johnson"/>
    <s v="Consumer"/>
    <s v="United States"/>
    <x v="212"/>
    <x v="33"/>
    <x v="0"/>
    <s v="FUR-FU-10004415"/>
    <x v="0"/>
    <x v="3"/>
    <s v="Stacking Tray, Side-Loading, Legal, Smoke"/>
    <n v="8.9600000000000009"/>
    <n v="2"/>
    <n v="2.7776000000000001"/>
    <x v="0"/>
    <x v="6"/>
  </r>
  <r>
    <s v="CA-2014-124688"/>
    <x v="472"/>
    <d v="2014-08-29T00:00:00"/>
    <x v="2"/>
    <s v="CC-12610"/>
    <s v="Corey Catlett"/>
    <s v="Corporate"/>
    <s v="United States"/>
    <x v="76"/>
    <x v="25"/>
    <x v="0"/>
    <s v="FUR-FU-10002456"/>
    <x v="0"/>
    <x v="3"/>
    <s v="Master Caster Door Stop, Large Neon Orange"/>
    <n v="29.12"/>
    <n v="4"/>
    <n v="12.521599999999999"/>
    <x v="3"/>
    <x v="10"/>
  </r>
  <r>
    <s v="CA-2014-124688"/>
    <x v="472"/>
    <d v="2014-08-29T00:00:00"/>
    <x v="2"/>
    <s v="CC-12610"/>
    <s v="Corey Catlett"/>
    <s v="Corporate"/>
    <s v="United States"/>
    <x v="76"/>
    <x v="25"/>
    <x v="0"/>
    <s v="FUR-TA-10003569"/>
    <x v="0"/>
    <x v="2"/>
    <s v="Bretford CR8500 Series Meeting Room Furniture"/>
    <n v="1202.94"/>
    <n v="3"/>
    <n v="300.73500000000001"/>
    <x v="3"/>
    <x v="10"/>
  </r>
  <r>
    <s v="CA-2015-157322"/>
    <x v="473"/>
    <d v="2015-07-06T00:00:00"/>
    <x v="1"/>
    <s v="RH-19600"/>
    <s v="Rob Haberlin"/>
    <s v="Consumer"/>
    <s v="United States"/>
    <x v="213"/>
    <x v="8"/>
    <x v="3"/>
    <s v="FUR-CH-10004086"/>
    <x v="0"/>
    <x v="1"/>
    <s v="Hon 4070 Series Pagoda Armless Upholstered Stacking Chairs"/>
    <n v="408.42200000000003"/>
    <n v="2"/>
    <n v="-5.8346"/>
    <x v="4"/>
    <x v="3"/>
  </r>
  <r>
    <s v="CA-2015-157322"/>
    <x v="473"/>
    <d v="2015-07-06T00:00:00"/>
    <x v="1"/>
    <s v="RH-19600"/>
    <s v="Rob Haberlin"/>
    <s v="Consumer"/>
    <s v="United States"/>
    <x v="213"/>
    <x v="8"/>
    <x v="3"/>
    <s v="FUR-CH-10003774"/>
    <x v="0"/>
    <x v="1"/>
    <s v="Global Wood Trimmed Manager's Task Chair, Khaki"/>
    <n v="382.11599999999999"/>
    <n v="6"/>
    <n v="-92.799599999999998"/>
    <x v="4"/>
    <x v="3"/>
  </r>
  <r>
    <s v="CA-2017-142034"/>
    <x v="118"/>
    <d v="2017-09-28T00:00:00"/>
    <x v="1"/>
    <s v="KB-16240"/>
    <s v="Karen Bern"/>
    <s v="Corporate"/>
    <s v="United States"/>
    <x v="214"/>
    <x v="11"/>
    <x v="3"/>
    <s v="FUR-CH-10000665"/>
    <x v="0"/>
    <x v="1"/>
    <s v="Global Airflow Leather Mesh Back Chair, Black"/>
    <n v="603.91999999999996"/>
    <n v="4"/>
    <n v="181.17599999999999"/>
    <x v="4"/>
    <x v="4"/>
  </r>
  <r>
    <s v="CA-2016-107328"/>
    <x v="474"/>
    <d v="2016-08-15T00:00:00"/>
    <x v="1"/>
    <s v="CA-12055"/>
    <s v="Cathy Armstrong"/>
    <s v="Home Office"/>
    <s v="United States"/>
    <x v="2"/>
    <x v="2"/>
    <x v="1"/>
    <s v="FUR-TA-10001932"/>
    <x v="0"/>
    <x v="2"/>
    <s v="Chromcraft 48&quot; x 96&quot; Racetrack Double Pedestal Table"/>
    <n v="513.024"/>
    <n v="2"/>
    <n v="12.8256"/>
    <x v="1"/>
    <x v="10"/>
  </r>
  <r>
    <s v="CA-2014-166863"/>
    <x v="475"/>
    <d v="2014-06-24T00:00:00"/>
    <x v="1"/>
    <s v="SC-20020"/>
    <s v="Sam Craven"/>
    <s v="Consumer"/>
    <s v="United States"/>
    <x v="215"/>
    <x v="5"/>
    <x v="3"/>
    <s v="FUR-BO-10001608"/>
    <x v="0"/>
    <x v="0"/>
    <s v="Hon Metal Bookcases, Black"/>
    <n v="193.06559999999999"/>
    <n v="4"/>
    <n v="-19.874400000000001"/>
    <x v="4"/>
    <x v="2"/>
  </r>
  <r>
    <s v="CA-2017-140326"/>
    <x v="362"/>
    <d v="2017-09-06T00:00:00"/>
    <x v="2"/>
    <s v="HW-14935"/>
    <s v="Helen Wasserman"/>
    <s v="Corporate"/>
    <s v="United States"/>
    <x v="9"/>
    <x v="8"/>
    <x v="3"/>
    <s v="FUR-BO-10000112"/>
    <x v="0"/>
    <x v="0"/>
    <s v="Bush Birmingham Collection Bookcase, Dark Cherry"/>
    <n v="825.17399999999998"/>
    <n v="9"/>
    <n v="-117.88200000000001"/>
    <x v="3"/>
    <x v="4"/>
  </r>
  <r>
    <s v="CA-2015-124975"/>
    <x v="476"/>
    <d v="2015-06-25T00:00:00"/>
    <x v="2"/>
    <s v="MG-17875"/>
    <s v="Michael Grace"/>
    <s v="Home Office"/>
    <s v="United States"/>
    <x v="14"/>
    <x v="8"/>
    <x v="3"/>
    <s v="FUR-TA-10002645"/>
    <x v="0"/>
    <x v="2"/>
    <s v="Hon Rectangular Conference Tables"/>
    <n v="796.42499999999995"/>
    <n v="7"/>
    <n v="-525.64049999999997"/>
    <x v="0"/>
    <x v="2"/>
  </r>
  <r>
    <s v="CA-2016-157511"/>
    <x v="126"/>
    <d v="2016-09-20T00:00:00"/>
    <x v="2"/>
    <s v="SV-20365"/>
    <s v="Seth Vernon"/>
    <s v="Consumer"/>
    <s v="United States"/>
    <x v="29"/>
    <x v="15"/>
    <x v="2"/>
    <s v="FUR-FU-10002107"/>
    <x v="0"/>
    <x v="3"/>
    <s v="Eldon Pizzaz Desk Accessories"/>
    <n v="5.3520000000000003"/>
    <n v="3"/>
    <n v="1.6055999999999999"/>
    <x v="3"/>
    <x v="4"/>
  </r>
  <r>
    <s v="CA-2016-157511"/>
    <x v="126"/>
    <d v="2016-09-20T00:00:00"/>
    <x v="2"/>
    <s v="SV-20365"/>
    <s v="Seth Vernon"/>
    <s v="Consumer"/>
    <s v="United States"/>
    <x v="29"/>
    <x v="15"/>
    <x v="2"/>
    <s v="FUR-CH-10002647"/>
    <x v="0"/>
    <x v="1"/>
    <s v="Situations Contoured Folding Chairs, 4/Set"/>
    <n v="99.372"/>
    <n v="2"/>
    <n v="-7.0979999999999999"/>
    <x v="3"/>
    <x v="4"/>
  </r>
  <r>
    <s v="CA-2017-155292"/>
    <x v="242"/>
    <d v="2017-11-01T00:00:00"/>
    <x v="2"/>
    <s v="RD-19810"/>
    <s v="Ross DeVincentis"/>
    <s v="Home Office"/>
    <s v="United States"/>
    <x v="52"/>
    <x v="0"/>
    <x v="0"/>
    <s v="FUR-CH-10000553"/>
    <x v="0"/>
    <x v="1"/>
    <s v="Metal Folding Chairs, Beige, 4/Carton"/>
    <n v="33.94"/>
    <n v="1"/>
    <n v="9.1638000000000002"/>
    <x v="3"/>
    <x v="1"/>
  </r>
  <r>
    <s v="CA-2016-152555"/>
    <x v="477"/>
    <d v="2016-04-02T00:00:00"/>
    <x v="0"/>
    <s v="ME-17320"/>
    <s v="Maria Etezadi"/>
    <s v="Home Office"/>
    <s v="United States"/>
    <x v="9"/>
    <x v="8"/>
    <x v="3"/>
    <s v="FUR-CH-10002965"/>
    <x v="0"/>
    <x v="1"/>
    <s v="Global Leather Highback Executive Chair with Pneumatic Height Adjustment, Black"/>
    <n v="844.11599999999999"/>
    <n v="6"/>
    <n v="-36.176400000000001"/>
    <x v="4"/>
    <x v="9"/>
  </r>
  <r>
    <s v="CA-2016-137176"/>
    <x v="478"/>
    <d v="2016-09-14T00:00:00"/>
    <x v="0"/>
    <s v="DB-12910"/>
    <s v="Daniel Byrd"/>
    <s v="Home Office"/>
    <s v="United States"/>
    <x v="144"/>
    <x v="5"/>
    <x v="3"/>
    <s v="FUR-FU-10003832"/>
    <x v="0"/>
    <x v="3"/>
    <s v="Eldon Expressions Punched Metal &amp; Wood Desk Accessories, Black &amp; Cherry"/>
    <n v="15.007999999999999"/>
    <n v="4"/>
    <n v="-12.006399999999999"/>
    <x v="2"/>
    <x v="4"/>
  </r>
  <r>
    <s v="CA-2016-104157"/>
    <x v="81"/>
    <d v="2016-07-29T00:00:00"/>
    <x v="1"/>
    <s v="MT-17815"/>
    <s v="Meg Tillman"/>
    <s v="Consumer"/>
    <s v="United States"/>
    <x v="38"/>
    <x v="21"/>
    <x v="0"/>
    <s v="FUR-TA-10004915"/>
    <x v="0"/>
    <x v="2"/>
    <s v="Office Impressions End Table, 20-1/2&quot;H x 24&quot;W x 20&quot;D"/>
    <n v="2430.08"/>
    <n v="8"/>
    <n v="388.81279999999998"/>
    <x v="4"/>
    <x v="3"/>
  </r>
  <r>
    <s v="CA-2015-121650"/>
    <x v="479"/>
    <d v="2015-12-16T00:00:00"/>
    <x v="1"/>
    <s v="KD-16495"/>
    <s v="Keith Dawkins"/>
    <s v="Corporate"/>
    <s v="United States"/>
    <x v="38"/>
    <x v="17"/>
    <x v="3"/>
    <s v="FUR-TA-10003569"/>
    <x v="0"/>
    <x v="2"/>
    <s v="Bretford CR8500 Series Meeting Room Furniture"/>
    <n v="801.96"/>
    <n v="2"/>
    <n v="200.49"/>
    <x v="6"/>
    <x v="5"/>
  </r>
  <r>
    <s v="CA-2015-121650"/>
    <x v="479"/>
    <d v="2015-12-16T00:00:00"/>
    <x v="1"/>
    <s v="KD-16495"/>
    <s v="Keith Dawkins"/>
    <s v="Corporate"/>
    <s v="United States"/>
    <x v="38"/>
    <x v="17"/>
    <x v="3"/>
    <s v="FUR-CH-10004289"/>
    <x v="0"/>
    <x v="1"/>
    <s v="Global Super Steno Chair"/>
    <n v="191.96"/>
    <n v="2"/>
    <n v="32.633200000000002"/>
    <x v="6"/>
    <x v="5"/>
  </r>
  <r>
    <s v="CA-2014-102869"/>
    <x v="383"/>
    <d v="2014-09-14T00:00:00"/>
    <x v="0"/>
    <s v="LC-17140"/>
    <s v="Logan Currie"/>
    <s v="Consumer"/>
    <s v="United States"/>
    <x v="3"/>
    <x v="3"/>
    <x v="2"/>
    <s v="FUR-FU-10002456"/>
    <x v="0"/>
    <x v="3"/>
    <s v="Master Caster Door Stop, Large Neon Orange"/>
    <n v="17.472000000000001"/>
    <n v="3"/>
    <n v="5.0232000000000001"/>
    <x v="2"/>
    <x v="4"/>
  </r>
  <r>
    <s v="CA-2014-159835"/>
    <x v="317"/>
    <d v="2014-11-24T00:00:00"/>
    <x v="1"/>
    <s v="RB-19330"/>
    <s v="Randy Bradley"/>
    <s v="Consumer"/>
    <s v="United States"/>
    <x v="3"/>
    <x v="3"/>
    <x v="2"/>
    <s v="FUR-CH-10004997"/>
    <x v="0"/>
    <x v="1"/>
    <s v="Hon Every-Day Series Multi-Task Chairs"/>
    <n v="657.93"/>
    <n v="5"/>
    <n v="-93.99"/>
    <x v="1"/>
    <x v="0"/>
  </r>
  <r>
    <s v="CA-2017-112956"/>
    <x v="67"/>
    <d v="2017-08-27T00:00:00"/>
    <x v="1"/>
    <s v="TH-21550"/>
    <s v="Tracy Hopkins"/>
    <s v="Home Office"/>
    <s v="United States"/>
    <x v="11"/>
    <x v="32"/>
    <x v="2"/>
    <s v="FUR-FU-10003976"/>
    <x v="0"/>
    <x v="3"/>
    <s v="DAX Executive Solid Wood Document Frame, Desktop or Hang, Mahogany, 5 x 7"/>
    <n v="25.16"/>
    <n v="2"/>
    <n v="8.5543999999999993"/>
    <x v="6"/>
    <x v="10"/>
  </r>
  <r>
    <s v="CA-2017-112956"/>
    <x v="67"/>
    <d v="2017-08-27T00:00:00"/>
    <x v="1"/>
    <s v="TH-21550"/>
    <s v="Tracy Hopkins"/>
    <s v="Home Office"/>
    <s v="United States"/>
    <x v="11"/>
    <x v="32"/>
    <x v="2"/>
    <s v="FUR-FU-10004960"/>
    <x v="0"/>
    <x v="3"/>
    <s v="Seth Thomas 12&quot; Clock w/ Goldtone Case"/>
    <n v="91.92"/>
    <n v="4"/>
    <n v="31.252800000000001"/>
    <x v="6"/>
    <x v="10"/>
  </r>
  <r>
    <s v="CA-2017-112529"/>
    <x v="49"/>
    <d v="2017-11-21T00:00:00"/>
    <x v="2"/>
    <s v="SC-20770"/>
    <s v="Stewart Carmichael"/>
    <s v="Corporate"/>
    <s v="United States"/>
    <x v="21"/>
    <x v="5"/>
    <x v="3"/>
    <s v="FUR-TA-10002622"/>
    <x v="0"/>
    <x v="2"/>
    <s v="Bush Andora Conference Table, Maple/Graphite Gray Finish"/>
    <n v="718.11599999999999"/>
    <n v="6"/>
    <n v="-71.811599999999999"/>
    <x v="3"/>
    <x v="0"/>
  </r>
  <r>
    <s v="CA-2014-159184"/>
    <x v="94"/>
    <d v="2014-09-19T00:00:00"/>
    <x v="1"/>
    <s v="JC-15775"/>
    <s v="John Castell"/>
    <s v="Consumer"/>
    <s v="United States"/>
    <x v="216"/>
    <x v="24"/>
    <x v="0"/>
    <s v="FUR-FU-10002878"/>
    <x v="0"/>
    <x v="3"/>
    <s v="Seth Thomas 14&quot; Day/Date Wall Clock"/>
    <n v="142.4"/>
    <n v="5"/>
    <n v="52.688000000000002"/>
    <x v="2"/>
    <x v="4"/>
  </r>
  <r>
    <s v="CA-2017-113530"/>
    <x v="405"/>
    <d v="2017-05-21T00:00:00"/>
    <x v="0"/>
    <s v="BC-11125"/>
    <s v="Becky Castell"/>
    <s v="Home Office"/>
    <s v="United States"/>
    <x v="28"/>
    <x v="2"/>
    <x v="1"/>
    <s v="FUR-CH-10002647"/>
    <x v="0"/>
    <x v="1"/>
    <s v="Situations Contoured Folding Chairs, 4/Set"/>
    <n v="681.40800000000002"/>
    <n v="12"/>
    <n v="42.588000000000001"/>
    <x v="3"/>
    <x v="7"/>
  </r>
  <r>
    <s v="CA-2016-145177"/>
    <x v="480"/>
    <d v="2016-11-14T00:00:00"/>
    <x v="1"/>
    <s v="PP-18955"/>
    <s v="Paul Prost"/>
    <s v="Home Office"/>
    <s v="United States"/>
    <x v="76"/>
    <x v="15"/>
    <x v="2"/>
    <s v="FUR-FU-10000758"/>
    <x v="0"/>
    <x v="3"/>
    <s v="DAX Natural Wood-Tone Poster Frame"/>
    <n v="148.28800000000001"/>
    <n v="7"/>
    <n v="29.657599999999999"/>
    <x v="4"/>
    <x v="0"/>
  </r>
  <r>
    <s v="CA-2015-128083"/>
    <x v="481"/>
    <d v="2015-03-17T00:00:00"/>
    <x v="1"/>
    <s v="EB-13750"/>
    <s v="Edward Becker"/>
    <s v="Corporate"/>
    <s v="United States"/>
    <x v="217"/>
    <x v="1"/>
    <x v="0"/>
    <s v="FUR-FU-10003194"/>
    <x v="0"/>
    <x v="3"/>
    <s v="Eldon Expressions Desk Accessory, Wood Pencil Holder, Oak"/>
    <n v="30.88"/>
    <n v="4"/>
    <n v="3.86"/>
    <x v="2"/>
    <x v="9"/>
  </r>
  <r>
    <s v="CA-2015-128083"/>
    <x v="481"/>
    <d v="2015-03-17T00:00:00"/>
    <x v="1"/>
    <s v="EB-13750"/>
    <s v="Edward Becker"/>
    <s v="Corporate"/>
    <s v="United States"/>
    <x v="217"/>
    <x v="1"/>
    <x v="0"/>
    <s v="FUR-FU-10001731"/>
    <x v="0"/>
    <x v="3"/>
    <s v="Acrylic Self-Standing Desk Frames"/>
    <n v="6.4080000000000004"/>
    <n v="3"/>
    <n v="1.4418"/>
    <x v="2"/>
    <x v="9"/>
  </r>
  <r>
    <s v="CA-2017-154109"/>
    <x v="200"/>
    <d v="2017-11-11T00:00:00"/>
    <x v="1"/>
    <s v="ML-17410"/>
    <s v="Maris LaWare"/>
    <s v="Consumer"/>
    <s v="United States"/>
    <x v="3"/>
    <x v="3"/>
    <x v="2"/>
    <s v="FUR-CH-10003774"/>
    <x v="0"/>
    <x v="1"/>
    <s v="Global Wood Trimmed Manager's Task Chair, Khaki"/>
    <n v="127.372"/>
    <n v="2"/>
    <n v="-30.933199999999999"/>
    <x v="2"/>
    <x v="0"/>
  </r>
  <r>
    <s v="CA-2015-156440"/>
    <x v="482"/>
    <d v="2015-12-09T00:00:00"/>
    <x v="1"/>
    <s v="MH-17620"/>
    <s v="Matt Hagelstein"/>
    <s v="Corporate"/>
    <s v="United States"/>
    <x v="53"/>
    <x v="2"/>
    <x v="1"/>
    <s v="FUR-FU-10004090"/>
    <x v="0"/>
    <x v="3"/>
    <s v="Executive Impressions 14&quot; Contract Wall Clock"/>
    <n v="44.46"/>
    <n v="2"/>
    <n v="14.671799999999999"/>
    <x v="4"/>
    <x v="5"/>
  </r>
  <r>
    <s v="CA-2015-132626"/>
    <x v="483"/>
    <d v="2015-07-14T00:00:00"/>
    <x v="1"/>
    <s v="BT-11680"/>
    <s v="Brian Thompson"/>
    <s v="Consumer"/>
    <s v="United States"/>
    <x v="218"/>
    <x v="32"/>
    <x v="2"/>
    <s v="FUR-FU-10002918"/>
    <x v="0"/>
    <x v="3"/>
    <s v="Eldon ClusterMat Chair Mat with Cordless Antistatic Protection"/>
    <n v="181.96"/>
    <n v="2"/>
    <n v="20.015599999999999"/>
    <x v="2"/>
    <x v="3"/>
  </r>
  <r>
    <s v="US-2015-131359"/>
    <x v="484"/>
    <d v="2015-11-02T00:00:00"/>
    <x v="0"/>
    <s v="FA-14230"/>
    <s v="Frank Atkinson"/>
    <s v="Corporate"/>
    <s v="United States"/>
    <x v="22"/>
    <x v="12"/>
    <x v="1"/>
    <s v="FUR-FU-10003026"/>
    <x v="0"/>
    <x v="3"/>
    <s v="Eldon Regeneration Recycled Desk Accessories, Black"/>
    <n v="15.488"/>
    <n v="4"/>
    <n v="3.6783999999999999"/>
    <x v="0"/>
    <x v="1"/>
  </r>
  <r>
    <s v="CA-2015-151680"/>
    <x v="485"/>
    <d v="2015-11-21T00:00:00"/>
    <x v="0"/>
    <s v="TC-21475"/>
    <s v="Tony Chapman"/>
    <s v="Home Office"/>
    <s v="United States"/>
    <x v="15"/>
    <x v="13"/>
    <x v="1"/>
    <s v="FUR-FU-10000305"/>
    <x v="0"/>
    <x v="3"/>
    <s v="Tenex V2T-RE Standard Weight Series Chair Mat, 45&quot; x 53&quot;, Lip 25&quot; x 12&quot;"/>
    <n v="141.96"/>
    <n v="2"/>
    <n v="22.7136"/>
    <x v="3"/>
    <x v="0"/>
  </r>
  <r>
    <s v="CA-2017-169411"/>
    <x v="455"/>
    <d v="2017-12-29T00:00:00"/>
    <x v="1"/>
    <s v="AC-10615"/>
    <s v="Ann Chong"/>
    <s v="Corporate"/>
    <s v="United States"/>
    <x v="77"/>
    <x v="7"/>
    <x v="2"/>
    <s v="FUR-FU-10001602"/>
    <x v="0"/>
    <x v="3"/>
    <s v="Eldon Delta Triangular Chair Mat, 52&quot; x 58&quot;, Clear"/>
    <n v="37.93"/>
    <n v="1"/>
    <n v="6.8273999999999999"/>
    <x v="2"/>
    <x v="5"/>
  </r>
  <r>
    <s v="CA-2016-126543"/>
    <x v="486"/>
    <d v="2016-01-13T00:00:00"/>
    <x v="0"/>
    <s v="MF-17665"/>
    <s v="Maureen Fritzler"/>
    <s v="Corporate"/>
    <s v="United States"/>
    <x v="219"/>
    <x v="15"/>
    <x v="2"/>
    <s v="FUR-FU-10002445"/>
    <x v="0"/>
    <x v="3"/>
    <s v="DAX Two-Tone Rosewood/Black Document Frame, Desktop, 5 x 7"/>
    <n v="15.167999999999999"/>
    <n v="2"/>
    <n v="3.7919999999999998"/>
    <x v="4"/>
    <x v="8"/>
  </r>
  <r>
    <s v="CA-2014-120544"/>
    <x v="255"/>
    <d v="2014-11-27T00:00:00"/>
    <x v="1"/>
    <s v="SS-20140"/>
    <s v="Saphhira Shifley"/>
    <s v="Corporate"/>
    <s v="United States"/>
    <x v="220"/>
    <x v="5"/>
    <x v="3"/>
    <s v="FUR-FU-10001940"/>
    <x v="0"/>
    <x v="3"/>
    <s v="Staple-based wall hangings"/>
    <n v="6.3680000000000003"/>
    <n v="2"/>
    <n v="-2.5472000000000001"/>
    <x v="4"/>
    <x v="0"/>
  </r>
  <r>
    <s v="CA-2017-113670"/>
    <x v="487"/>
    <d v="2017-10-17T00:00:00"/>
    <x v="2"/>
    <s v="RS-19765"/>
    <s v="Roland Schwarz"/>
    <s v="Corporate"/>
    <s v="United States"/>
    <x v="2"/>
    <x v="2"/>
    <x v="1"/>
    <s v="FUR-TA-10001705"/>
    <x v="0"/>
    <x v="2"/>
    <s v="Bush Advantage Collection Round Conference Table"/>
    <n v="510.24"/>
    <n v="3"/>
    <n v="6.3780000000000001"/>
    <x v="3"/>
    <x v="1"/>
  </r>
  <r>
    <s v="CA-2017-166198"/>
    <x v="488"/>
    <d v="2017-04-24T00:00:00"/>
    <x v="2"/>
    <s v="JW-15955"/>
    <s v="Joni Wasserman"/>
    <s v="Consumer"/>
    <s v="United States"/>
    <x v="15"/>
    <x v="13"/>
    <x v="1"/>
    <s v="FUR-FU-10004622"/>
    <x v="0"/>
    <x v="3"/>
    <s v="Eldon Advantage Foldable Chair Mats for Low Pile Carpets"/>
    <n v="162.6"/>
    <n v="3"/>
    <n v="34.146000000000001"/>
    <x v="0"/>
    <x v="6"/>
  </r>
  <r>
    <s v="CA-2014-135608"/>
    <x v="489"/>
    <d v="2014-12-10T00:00:00"/>
    <x v="0"/>
    <s v="JK-15625"/>
    <s v="Jim Karlsson"/>
    <s v="Consumer"/>
    <s v="United States"/>
    <x v="84"/>
    <x v="13"/>
    <x v="1"/>
    <s v="FUR-CH-10002602"/>
    <x v="0"/>
    <x v="1"/>
    <s v="DMI Arturo Collection Mission-style Design Wood Chair"/>
    <n v="603.91999999999996"/>
    <n v="5"/>
    <n v="45.293999999999997"/>
    <x v="3"/>
    <x v="5"/>
  </r>
  <r>
    <s v="CA-2016-151155"/>
    <x v="490"/>
    <d v="2016-12-24T00:00:00"/>
    <x v="1"/>
    <s v="AB-10255"/>
    <s v="Alejandro Ballentine"/>
    <s v="Home Office"/>
    <s v="United States"/>
    <x v="38"/>
    <x v="21"/>
    <x v="0"/>
    <s v="FUR-FU-10001918"/>
    <x v="0"/>
    <x v="3"/>
    <s v="C-Line Cubicle Keepers Polyproplyene Holder With Velcro Backings"/>
    <n v="18.920000000000002"/>
    <n v="4"/>
    <n v="7.3788"/>
    <x v="4"/>
    <x v="5"/>
  </r>
  <r>
    <s v="CA-2017-168193"/>
    <x v="491"/>
    <d v="2017-03-11T00:00:00"/>
    <x v="0"/>
    <s v="RM-19750"/>
    <s v="Roland Murray"/>
    <s v="Consumer"/>
    <s v="United States"/>
    <x v="13"/>
    <x v="7"/>
    <x v="2"/>
    <s v="FUR-FU-10002554"/>
    <x v="0"/>
    <x v="3"/>
    <s v="Westinghouse Floor Lamp with Metal Mesh Shade, Black"/>
    <n v="71.97"/>
    <n v="3"/>
    <n v="16.553100000000001"/>
    <x v="2"/>
    <x v="9"/>
  </r>
  <r>
    <s v="CA-2016-149979"/>
    <x v="348"/>
    <d v="2016-09-28T00:00:00"/>
    <x v="0"/>
    <s v="RA-19915"/>
    <s v="Russell Applegate"/>
    <s v="Consumer"/>
    <s v="United States"/>
    <x v="29"/>
    <x v="24"/>
    <x v="0"/>
    <s v="FUR-CH-10002084"/>
    <x v="0"/>
    <x v="1"/>
    <s v="Hon Mobius Operator's Chair"/>
    <n v="368.97"/>
    <n v="3"/>
    <n v="81.173400000000001"/>
    <x v="2"/>
    <x v="4"/>
  </r>
  <r>
    <s v="CA-2017-161956"/>
    <x v="60"/>
    <d v="2017-08-29T00:00:00"/>
    <x v="0"/>
    <s v="DR-12880"/>
    <s v="Dan Reichenbach"/>
    <s v="Corporate"/>
    <s v="United States"/>
    <x v="209"/>
    <x v="2"/>
    <x v="1"/>
    <s v="FUR-FU-10002937"/>
    <x v="0"/>
    <x v="3"/>
    <s v="GE 48&quot; Fluorescent Tube, Cool White Energy Saver, 34 Watts, 30/Box"/>
    <n v="198.46"/>
    <n v="2"/>
    <n v="99.23"/>
    <x v="3"/>
    <x v="10"/>
  </r>
  <r>
    <s v="CA-2017-161956"/>
    <x v="60"/>
    <d v="2017-08-29T00:00:00"/>
    <x v="0"/>
    <s v="DR-12880"/>
    <s v="Dan Reichenbach"/>
    <s v="Corporate"/>
    <s v="United States"/>
    <x v="209"/>
    <x v="2"/>
    <x v="1"/>
    <s v="FUR-CH-10004886"/>
    <x v="0"/>
    <x v="1"/>
    <s v="Bevis Steel Folding Chairs"/>
    <n v="230.28"/>
    <n v="3"/>
    <n v="23.027999999999999"/>
    <x v="3"/>
    <x v="10"/>
  </r>
  <r>
    <s v="CA-2016-116799"/>
    <x v="492"/>
    <d v="2016-03-06T00:00:00"/>
    <x v="2"/>
    <s v="JG-15310"/>
    <s v="Jason Gross"/>
    <s v="Corporate"/>
    <s v="United States"/>
    <x v="221"/>
    <x v="5"/>
    <x v="3"/>
    <s v="FUR-CH-10004983"/>
    <x v="0"/>
    <x v="1"/>
    <s v="Office Star - Mid Back Dual function Ergonomic High Back Chair with 2-Way Adjustable Arms"/>
    <n v="563.42999999999995"/>
    <n v="5"/>
    <n v="-56.343000000000004"/>
    <x v="0"/>
    <x v="9"/>
  </r>
  <r>
    <s v="CA-2015-167745"/>
    <x v="493"/>
    <d v="2015-09-23T00:00:00"/>
    <x v="1"/>
    <s v="GB-14530"/>
    <s v="George Bell"/>
    <s v="Corporate"/>
    <s v="United States"/>
    <x v="2"/>
    <x v="2"/>
    <x v="1"/>
    <s v="FUR-FU-10001591"/>
    <x v="0"/>
    <x v="3"/>
    <s v="Advantus Panel Wall Certificate Holder - 8.5x11"/>
    <n v="24.4"/>
    <n v="2"/>
    <n v="10.247999999999999"/>
    <x v="2"/>
    <x v="4"/>
  </r>
  <r>
    <s v="CA-2016-156251"/>
    <x v="494"/>
    <d v="2016-08-18T00:00:00"/>
    <x v="0"/>
    <s v="TS-21160"/>
    <s v="Theresa Swint"/>
    <s v="Corporate"/>
    <s v="United States"/>
    <x v="222"/>
    <x v="16"/>
    <x v="3"/>
    <s v="FUR-BO-10001337"/>
    <x v="0"/>
    <x v="0"/>
    <s v="O'Sullivan Living Dimensions 2-Shelf Bookcases"/>
    <n v="241.96"/>
    <n v="2"/>
    <n v="24.196000000000002"/>
    <x v="2"/>
    <x v="10"/>
  </r>
  <r>
    <s v="CA-2016-163153"/>
    <x v="445"/>
    <d v="2016-03-25T00:00:00"/>
    <x v="1"/>
    <s v="DM-12955"/>
    <s v="Dario Medina"/>
    <s v="Corporate"/>
    <s v="United States"/>
    <x v="6"/>
    <x v="5"/>
    <x v="3"/>
    <s v="FUR-TA-10004767"/>
    <x v="0"/>
    <x v="2"/>
    <s v="Safco Drafting Table"/>
    <n v="99.372"/>
    <n v="2"/>
    <n v="-1.4196"/>
    <x v="4"/>
    <x v="9"/>
  </r>
  <r>
    <s v="CA-2014-153913"/>
    <x v="439"/>
    <d v="2014-12-20T00:00:00"/>
    <x v="0"/>
    <s v="KB-16585"/>
    <s v="Ken Black"/>
    <s v="Corporate"/>
    <s v="United States"/>
    <x v="173"/>
    <x v="1"/>
    <x v="0"/>
    <s v="FUR-CH-10000988"/>
    <x v="0"/>
    <x v="1"/>
    <s v="Hon Olson Stacker Stools"/>
    <n v="1013.832"/>
    <n v="9"/>
    <n v="101.3832"/>
    <x v="4"/>
    <x v="5"/>
  </r>
  <r>
    <s v="CA-2016-155530"/>
    <x v="495"/>
    <d v="2016-12-21T00:00:00"/>
    <x v="1"/>
    <s v="CM-12160"/>
    <s v="Charles McCrossin"/>
    <s v="Consumer"/>
    <s v="United States"/>
    <x v="28"/>
    <x v="2"/>
    <x v="1"/>
    <s v="FUR-TA-10004256"/>
    <x v="0"/>
    <x v="2"/>
    <s v="Bretford ÒJust In TimeÓ Height-Adjustable Multi-Task Work Tables"/>
    <n v="2003.52"/>
    <n v="6"/>
    <n v="-325.572"/>
    <x v="4"/>
    <x v="5"/>
  </r>
  <r>
    <s v="CA-2015-107937"/>
    <x v="496"/>
    <d v="2015-05-08T00:00:00"/>
    <x v="1"/>
    <s v="JB-16045"/>
    <s v="Julia Barnett"/>
    <s v="Home Office"/>
    <s v="United States"/>
    <x v="223"/>
    <x v="2"/>
    <x v="1"/>
    <s v="FUR-FU-10002298"/>
    <x v="0"/>
    <x v="3"/>
    <s v="Rubbermaid ClusterMat Chairmats, Mat Size- 66&quot; x 60&quot;, Lip 20&quot; x 11&quot; -90 Degree Angle"/>
    <n v="665.88"/>
    <n v="6"/>
    <n v="106.5408"/>
    <x v="2"/>
    <x v="7"/>
  </r>
  <r>
    <s v="US-2014-117163"/>
    <x v="497"/>
    <d v="2014-02-02T00:00:00"/>
    <x v="1"/>
    <s v="EJ-13720"/>
    <s v="Ed Jacobs"/>
    <s v="Consumer"/>
    <s v="United States"/>
    <x v="53"/>
    <x v="2"/>
    <x v="1"/>
    <s v="FUR-TA-10003469"/>
    <x v="0"/>
    <x v="2"/>
    <s v="Balt Split Level Computer Training Table"/>
    <n v="333"/>
    <n v="3"/>
    <n v="-16.649999999999999"/>
    <x v="6"/>
    <x v="8"/>
  </r>
  <r>
    <s v="CA-2017-147760"/>
    <x v="498"/>
    <d v="2017-11-05T00:00:00"/>
    <x v="2"/>
    <s v="KL-16555"/>
    <s v="Kelly Lampkin"/>
    <s v="Corporate"/>
    <s v="United States"/>
    <x v="224"/>
    <x v="30"/>
    <x v="0"/>
    <s v="FUR-TA-10004575"/>
    <x v="0"/>
    <x v="2"/>
    <s v="Hon 5100 Series Wood Tables"/>
    <n v="523.76400000000001"/>
    <n v="3"/>
    <n v="-192.04679999999999"/>
    <x v="5"/>
    <x v="0"/>
  </r>
  <r>
    <s v="CA-2016-156503"/>
    <x v="499"/>
    <d v="2016-10-20T00:00:00"/>
    <x v="1"/>
    <s v="NC-18415"/>
    <s v="Nathan Cano"/>
    <s v="Consumer"/>
    <s v="United States"/>
    <x v="51"/>
    <x v="30"/>
    <x v="0"/>
    <s v="FUR-CH-10003606"/>
    <x v="0"/>
    <x v="1"/>
    <s v="SAFCO Folding Chair Trolley"/>
    <n v="102.592"/>
    <n v="1"/>
    <n v="10.2592"/>
    <x v="6"/>
    <x v="1"/>
  </r>
  <r>
    <s v="CA-2015-113628"/>
    <x v="500"/>
    <d v="2015-11-19T00:00:00"/>
    <x v="1"/>
    <s v="AH-10690"/>
    <s v="Anna HŠberlin"/>
    <s v="Corporate"/>
    <s v="United States"/>
    <x v="217"/>
    <x v="1"/>
    <x v="0"/>
    <s v="FUR-CH-10003298"/>
    <x v="0"/>
    <x v="1"/>
    <s v="Office Star - Contemporary Task Swivel chair with Loop Arms, Charcoal"/>
    <n v="523.91999999999996"/>
    <n v="5"/>
    <n v="-72.039000000000001"/>
    <x v="1"/>
    <x v="0"/>
  </r>
  <r>
    <s v="CA-2015-113628"/>
    <x v="500"/>
    <d v="2015-11-19T00:00:00"/>
    <x v="1"/>
    <s v="AH-10690"/>
    <s v="Anna HŠberlin"/>
    <s v="Corporate"/>
    <s v="United States"/>
    <x v="217"/>
    <x v="1"/>
    <x v="0"/>
    <s v="FUR-CH-10004477"/>
    <x v="0"/>
    <x v="1"/>
    <s v="Global Push Button Manager's Chair, Indigo"/>
    <n v="146.136"/>
    <n v="3"/>
    <n v="16.440300000000001"/>
    <x v="1"/>
    <x v="0"/>
  </r>
  <r>
    <s v="CA-2015-102582"/>
    <x v="195"/>
    <d v="2015-09-19T00:00:00"/>
    <x v="1"/>
    <s v="NW-18400"/>
    <s v="Natalie Webber"/>
    <s v="Consumer"/>
    <s v="United States"/>
    <x v="212"/>
    <x v="33"/>
    <x v="0"/>
    <s v="FUR-TA-10003569"/>
    <x v="0"/>
    <x v="2"/>
    <s v="Bretford CR8500 Series Meeting Room Furniture"/>
    <n v="801.96"/>
    <n v="2"/>
    <n v="200.49"/>
    <x v="4"/>
    <x v="4"/>
  </r>
  <r>
    <s v="CA-2015-102582"/>
    <x v="195"/>
    <d v="2015-09-19T00:00:00"/>
    <x v="1"/>
    <s v="NW-18400"/>
    <s v="Natalie Webber"/>
    <s v="Consumer"/>
    <s v="United States"/>
    <x v="212"/>
    <x v="33"/>
    <x v="0"/>
    <s v="FUR-CH-10004853"/>
    <x v="0"/>
    <x v="1"/>
    <s v="Global Manager's Adjustable Task Chair, Storm"/>
    <n v="1056.8599999999999"/>
    <n v="7"/>
    <n v="306.48939999999999"/>
    <x v="4"/>
    <x v="4"/>
  </r>
  <r>
    <s v="CA-2017-141873"/>
    <x v="224"/>
    <d v="2017-10-14T00:00:00"/>
    <x v="1"/>
    <s v="HG-14845"/>
    <s v="Harry Greene"/>
    <s v="Consumer"/>
    <s v="United States"/>
    <x v="13"/>
    <x v="7"/>
    <x v="2"/>
    <s v="FUR-BO-10003034"/>
    <x v="0"/>
    <x v="0"/>
    <s v="O'Sullivan Elevations Bookcase, Cherry Finish"/>
    <n v="314.35199999999998"/>
    <n v="3"/>
    <n v="-15.717599999999999"/>
    <x v="2"/>
    <x v="1"/>
  </r>
  <r>
    <s v="CA-2017-141733"/>
    <x v="501"/>
    <d v="2017-05-11T00:00:00"/>
    <x v="1"/>
    <s v="RW-19540"/>
    <s v="Rick Wilson"/>
    <s v="Corporate"/>
    <s v="United States"/>
    <x v="25"/>
    <x v="17"/>
    <x v="3"/>
    <s v="FUR-CH-10004086"/>
    <x v="0"/>
    <x v="1"/>
    <s v="Hon 4070 Series Pagoda Armless Upholstered Stacking Chairs"/>
    <n v="1458.65"/>
    <n v="5"/>
    <n v="423.00850000000003"/>
    <x v="4"/>
    <x v="7"/>
  </r>
  <r>
    <s v="CA-2017-141733"/>
    <x v="501"/>
    <d v="2017-05-11T00:00:00"/>
    <x v="1"/>
    <s v="RW-19540"/>
    <s v="Rick Wilson"/>
    <s v="Corporate"/>
    <s v="United States"/>
    <x v="25"/>
    <x v="17"/>
    <x v="3"/>
    <s v="FUR-CH-10002017"/>
    <x v="0"/>
    <x v="1"/>
    <s v="SAFCO Optional Arm Kit for Workspace Cribbage Stacking Chair"/>
    <n v="26.64"/>
    <n v="1"/>
    <n v="7.4592000000000001"/>
    <x v="4"/>
    <x v="7"/>
  </r>
  <r>
    <s v="CA-2017-141733"/>
    <x v="501"/>
    <d v="2017-05-11T00:00:00"/>
    <x v="1"/>
    <s v="RW-19540"/>
    <s v="Rick Wilson"/>
    <s v="Corporate"/>
    <s v="United States"/>
    <x v="25"/>
    <x v="17"/>
    <x v="3"/>
    <s v="FUR-CH-10000595"/>
    <x v="0"/>
    <x v="1"/>
    <s v="Safco Contoured Stacking Chairs"/>
    <n v="476.8"/>
    <n v="2"/>
    <n v="119.2"/>
    <x v="4"/>
    <x v="7"/>
  </r>
  <r>
    <s v="US-2015-111927"/>
    <x v="502"/>
    <d v="2015-11-19T00:00:00"/>
    <x v="1"/>
    <s v="LS-17230"/>
    <s v="Lycoris Saunders"/>
    <s v="Consumer"/>
    <s v="United States"/>
    <x v="63"/>
    <x v="14"/>
    <x v="2"/>
    <s v="FUR-FU-10004017"/>
    <x v="0"/>
    <x v="3"/>
    <s v="Executive Impressions 13&quot; Chairman Wall Clock"/>
    <n v="76.14"/>
    <n v="3"/>
    <n v="26.649000000000001"/>
    <x v="2"/>
    <x v="0"/>
  </r>
  <r>
    <s v="CA-2014-105984"/>
    <x v="168"/>
    <d v="2014-11-24T00:00:00"/>
    <x v="3"/>
    <s v="MY-18295"/>
    <s v="Muhammed Yedwab"/>
    <s v="Corporate"/>
    <s v="United States"/>
    <x v="29"/>
    <x v="15"/>
    <x v="2"/>
    <s v="FUR-CH-10000847"/>
    <x v="0"/>
    <x v="1"/>
    <s v="Global Executive Mid-Back Manager's Chair"/>
    <n v="611.05799999999999"/>
    <n v="3"/>
    <n v="-34.9176"/>
    <x v="7"/>
    <x v="0"/>
  </r>
  <r>
    <s v="CA-2014-126760"/>
    <x v="503"/>
    <d v="2014-08-02T00:00:00"/>
    <x v="1"/>
    <s v="KM-16720"/>
    <s v="Kunst Miller"/>
    <s v="Consumer"/>
    <s v="United States"/>
    <x v="111"/>
    <x v="34"/>
    <x v="1"/>
    <s v="FUR-CH-10003312"/>
    <x v="0"/>
    <x v="1"/>
    <s v="Hon 2090 ÒPillow SoftÓ Series Mid Back Swivel/Tilt Chairs"/>
    <n v="674.35199999999998"/>
    <n v="3"/>
    <n v="-109.5822"/>
    <x v="1"/>
    <x v="3"/>
  </r>
  <r>
    <s v="CA-2014-126760"/>
    <x v="503"/>
    <d v="2014-08-02T00:00:00"/>
    <x v="1"/>
    <s v="KM-16720"/>
    <s v="Kunst Miller"/>
    <s v="Consumer"/>
    <s v="United States"/>
    <x v="111"/>
    <x v="34"/>
    <x v="1"/>
    <s v="FUR-FU-10004018"/>
    <x v="0"/>
    <x v="3"/>
    <s v="Tensor Computer Mounted Lamp"/>
    <n v="134.01"/>
    <n v="9"/>
    <n v="36.182699999999997"/>
    <x v="1"/>
    <x v="3"/>
  </r>
  <r>
    <s v="US-2014-109162"/>
    <x v="391"/>
    <d v="2014-06-12T00:00:00"/>
    <x v="1"/>
    <s v="KE-16420"/>
    <s v="Katrina Edelman"/>
    <s v="Corporate"/>
    <s v="United States"/>
    <x v="203"/>
    <x v="9"/>
    <x v="0"/>
    <s v="FUR-CH-10002647"/>
    <x v="0"/>
    <x v="1"/>
    <s v="Situations Contoured Folding Chairs, 4/Set"/>
    <n v="170.352"/>
    <n v="3"/>
    <n v="10.647"/>
    <x v="4"/>
    <x v="2"/>
  </r>
  <r>
    <s v="CA-2014-101931"/>
    <x v="504"/>
    <d v="2014-10-31T00:00:00"/>
    <x v="2"/>
    <s v="TS-21370"/>
    <s v="Todd Sumrall"/>
    <s v="Corporate"/>
    <s v="United States"/>
    <x v="2"/>
    <x v="2"/>
    <x v="1"/>
    <s v="FUR-BO-10001337"/>
    <x v="0"/>
    <x v="0"/>
    <s v="O'Sullivan Living Dimensions 2-Shelf Bookcases"/>
    <n v="616.99800000000005"/>
    <n v="6"/>
    <n v="-36.293999999999997"/>
    <x v="0"/>
    <x v="1"/>
  </r>
  <r>
    <s v="CA-2015-127593"/>
    <x v="231"/>
    <d v="2015-09-21T00:00:00"/>
    <x v="3"/>
    <s v="DH-13675"/>
    <s v="Duane Huffman"/>
    <s v="Home Office"/>
    <s v="United States"/>
    <x v="202"/>
    <x v="20"/>
    <x v="2"/>
    <s v="FUR-FU-10004006"/>
    <x v="0"/>
    <x v="3"/>
    <s v="Deflect-o DuraMat Lighweight, Studded, Beveled Mat for Low Pile Carpeting"/>
    <n v="85.3"/>
    <n v="2"/>
    <n v="14.500999999999999"/>
    <x v="7"/>
    <x v="4"/>
  </r>
  <r>
    <s v="US-2017-131849"/>
    <x v="505"/>
    <d v="2017-06-10T00:00:00"/>
    <x v="1"/>
    <s v="GH-14410"/>
    <s v="Gary Hansen"/>
    <s v="Home Office"/>
    <s v="United States"/>
    <x v="28"/>
    <x v="2"/>
    <x v="1"/>
    <s v="FUR-FU-10004164"/>
    <x v="0"/>
    <x v="3"/>
    <s v="Eldon 300 Class Desk Accessories, Black"/>
    <n v="4.95"/>
    <n v="1"/>
    <n v="2.1779999999999999"/>
    <x v="4"/>
    <x v="2"/>
  </r>
  <r>
    <s v="CA-2017-154039"/>
    <x v="506"/>
    <d v="2017-02-22T00:00:00"/>
    <x v="1"/>
    <s v="JK-16120"/>
    <s v="Julie Kriz"/>
    <s v="Home Office"/>
    <s v="United States"/>
    <x v="9"/>
    <x v="8"/>
    <x v="3"/>
    <s v="FUR-TA-10001932"/>
    <x v="0"/>
    <x v="2"/>
    <s v="Chromcraft 48&quot; x 96&quot; Racetrack Double Pedestal Table"/>
    <n v="480.96"/>
    <n v="3"/>
    <n v="-269.33760000000001"/>
    <x v="2"/>
    <x v="11"/>
  </r>
  <r>
    <s v="CA-2015-157133"/>
    <x v="44"/>
    <d v="2015-12-03T00:00:00"/>
    <x v="1"/>
    <s v="LC-16885"/>
    <s v="Lena Creighton"/>
    <s v="Consumer"/>
    <s v="United States"/>
    <x v="225"/>
    <x v="8"/>
    <x v="3"/>
    <s v="FUR-FU-10004904"/>
    <x v="0"/>
    <x v="3"/>
    <s v="Eldon &quot;L&quot; Workstation Diamond Chairmat"/>
    <n v="151.96"/>
    <n v="5"/>
    <n v="-182.352"/>
    <x v="2"/>
    <x v="0"/>
  </r>
  <r>
    <s v="CA-2015-132486"/>
    <x v="507"/>
    <d v="2015-10-27T00:00:00"/>
    <x v="0"/>
    <s v="JF-15355"/>
    <s v="Jay Fein"/>
    <s v="Consumer"/>
    <s v="United States"/>
    <x v="53"/>
    <x v="2"/>
    <x v="1"/>
    <s v="FUR-CH-10004495"/>
    <x v="0"/>
    <x v="1"/>
    <s v="Global Leather and Oak Executive Chair, Black"/>
    <n v="240.78399999999999"/>
    <n v="1"/>
    <n v="27.088200000000001"/>
    <x v="4"/>
    <x v="1"/>
  </r>
  <r>
    <s v="CA-2015-132486"/>
    <x v="507"/>
    <d v="2015-10-27T00:00:00"/>
    <x v="0"/>
    <s v="JF-15355"/>
    <s v="Jay Fein"/>
    <s v="Consumer"/>
    <s v="United States"/>
    <x v="53"/>
    <x v="2"/>
    <x v="1"/>
    <s v="FUR-CH-10004540"/>
    <x v="0"/>
    <x v="1"/>
    <s v="Global Chrome Stack Chair"/>
    <n v="191.96799999999999"/>
    <n v="7"/>
    <n v="16.7972"/>
    <x v="4"/>
    <x v="1"/>
  </r>
  <r>
    <s v="CA-2015-132486"/>
    <x v="507"/>
    <d v="2015-10-27T00:00:00"/>
    <x v="0"/>
    <s v="JF-15355"/>
    <s v="Jay Fein"/>
    <s v="Consumer"/>
    <s v="United States"/>
    <x v="53"/>
    <x v="2"/>
    <x v="1"/>
    <s v="FUR-CH-10001854"/>
    <x v="0"/>
    <x v="1"/>
    <s v="Office Star - Professional Matrix Back Chair with 2-to-1 Synchro Tilt and Mesh Fabric Seat"/>
    <n v="842.35199999999998"/>
    <n v="3"/>
    <n v="42.117600000000003"/>
    <x v="4"/>
    <x v="1"/>
  </r>
  <r>
    <s v="CA-2015-129896"/>
    <x v="508"/>
    <d v="2015-06-20T00:00:00"/>
    <x v="1"/>
    <s v="PF-19120"/>
    <s v="Peter Fuller"/>
    <s v="Consumer"/>
    <s v="United States"/>
    <x v="171"/>
    <x v="22"/>
    <x v="1"/>
    <s v="FUR-FU-10004904"/>
    <x v="0"/>
    <x v="3"/>
    <s v="Eldon &quot;L&quot; Workstation Diamond Chairmat"/>
    <n v="364.70400000000001"/>
    <n v="6"/>
    <n v="-36.470399999999998"/>
    <x v="2"/>
    <x v="2"/>
  </r>
  <r>
    <s v="CA-2015-129896"/>
    <x v="508"/>
    <d v="2015-06-20T00:00:00"/>
    <x v="1"/>
    <s v="PF-19120"/>
    <s v="Peter Fuller"/>
    <s v="Consumer"/>
    <s v="United States"/>
    <x v="171"/>
    <x v="22"/>
    <x v="1"/>
    <s v="FUR-FU-10002396"/>
    <x v="0"/>
    <x v="3"/>
    <s v="DAX Copper Panel Document Frame, 5 x 7 Size"/>
    <n v="40.256"/>
    <n v="4"/>
    <n v="11.070399999999999"/>
    <x v="2"/>
    <x v="2"/>
  </r>
  <r>
    <s v="US-2016-163881"/>
    <x v="243"/>
    <d v="2016-11-30T00:00:00"/>
    <x v="1"/>
    <s v="SP-20860"/>
    <s v="Sung Pak"/>
    <s v="Corporate"/>
    <s v="United States"/>
    <x v="2"/>
    <x v="2"/>
    <x v="1"/>
    <s v="FUR-CH-10001394"/>
    <x v="0"/>
    <x v="1"/>
    <s v="Global Leather Executive Chair"/>
    <n v="1684.752"/>
    <n v="6"/>
    <n v="210.59399999999999"/>
    <x v="6"/>
    <x v="0"/>
  </r>
  <r>
    <s v="CA-2015-167010"/>
    <x v="509"/>
    <d v="2015-04-10T00:00:00"/>
    <x v="1"/>
    <s v="VT-21700"/>
    <s v="Valerie Takahito"/>
    <s v="Home Office"/>
    <s v="United States"/>
    <x v="3"/>
    <x v="3"/>
    <x v="2"/>
    <s v="FUR-FU-10001468"/>
    <x v="0"/>
    <x v="3"/>
    <s v="Tenex Antistatic Computer Chair Mats"/>
    <n v="547.13599999999997"/>
    <n v="4"/>
    <n v="-68.391999999999996"/>
    <x v="2"/>
    <x v="6"/>
  </r>
  <r>
    <s v="CA-2015-167010"/>
    <x v="509"/>
    <d v="2015-04-10T00:00:00"/>
    <x v="1"/>
    <s v="VT-21700"/>
    <s v="Valerie Takahito"/>
    <s v="Home Office"/>
    <s v="United States"/>
    <x v="3"/>
    <x v="3"/>
    <x v="2"/>
    <s v="FUR-FU-10001037"/>
    <x v="0"/>
    <x v="3"/>
    <s v="DAX Charcoal/Nickel-Tone Document Frame, 5 x 7"/>
    <n v="7.5839999999999996"/>
    <n v="1"/>
    <n v="2.37"/>
    <x v="2"/>
    <x v="6"/>
  </r>
  <r>
    <s v="CA-2015-167010"/>
    <x v="509"/>
    <d v="2015-04-10T00:00:00"/>
    <x v="1"/>
    <s v="VT-21700"/>
    <s v="Valerie Takahito"/>
    <s v="Home Office"/>
    <s v="United States"/>
    <x v="3"/>
    <x v="3"/>
    <x v="2"/>
    <s v="FUR-BO-10004218"/>
    <x v="0"/>
    <x v="0"/>
    <s v="Bush Heritage Pine Collection 5-Shelf Bookcase, Albany Pine Finish, *Special Order"/>
    <n v="352.45"/>
    <n v="5"/>
    <n v="-211.47"/>
    <x v="2"/>
    <x v="6"/>
  </r>
  <r>
    <s v="CA-2017-148068"/>
    <x v="510"/>
    <d v="2017-09-25T00:00:00"/>
    <x v="1"/>
    <s v="MM-18280"/>
    <s v="Muhammed MacIntyre"/>
    <s v="Corporate"/>
    <s v="United States"/>
    <x v="13"/>
    <x v="7"/>
    <x v="2"/>
    <s v="FUR-FU-10002268"/>
    <x v="0"/>
    <x v="3"/>
    <s v="Ultra Door Push Plate"/>
    <n v="9.82"/>
    <n v="2"/>
    <n v="3.2406000000000001"/>
    <x v="1"/>
    <x v="4"/>
  </r>
  <r>
    <s v="US-2017-142573"/>
    <x v="511"/>
    <d v="2017-07-23T00:00:00"/>
    <x v="1"/>
    <s v="ML-17410"/>
    <s v="Maris LaWare"/>
    <s v="Consumer"/>
    <s v="United States"/>
    <x v="43"/>
    <x v="22"/>
    <x v="1"/>
    <s v="FUR-TA-10001932"/>
    <x v="0"/>
    <x v="2"/>
    <s v="Chromcraft 48&quot; x 96&quot; Racetrack Double Pedestal Table"/>
    <n v="801.6"/>
    <n v="5"/>
    <n v="-448.89600000000002"/>
    <x v="2"/>
    <x v="3"/>
  </r>
  <r>
    <s v="US-2017-142573"/>
    <x v="511"/>
    <d v="2017-07-23T00:00:00"/>
    <x v="1"/>
    <s v="ML-17410"/>
    <s v="Maris LaWare"/>
    <s v="Consumer"/>
    <s v="United States"/>
    <x v="43"/>
    <x v="22"/>
    <x v="1"/>
    <s v="FUR-CH-10004218"/>
    <x v="0"/>
    <x v="1"/>
    <s v="Global Fabric Manager's Chair, Dark Gray"/>
    <n v="161.56800000000001"/>
    <n v="2"/>
    <n v="10.098000000000001"/>
    <x v="2"/>
    <x v="3"/>
  </r>
  <r>
    <s v="US-2017-142573"/>
    <x v="511"/>
    <d v="2017-07-23T00:00:00"/>
    <x v="1"/>
    <s v="ML-17410"/>
    <s v="Maris LaWare"/>
    <s v="Consumer"/>
    <s v="United States"/>
    <x v="43"/>
    <x v="22"/>
    <x v="1"/>
    <s v="FUR-CH-10000513"/>
    <x v="0"/>
    <x v="1"/>
    <s v="High-Back Leather Manager's Chair"/>
    <n v="311.976"/>
    <n v="3"/>
    <n v="-42.896700000000003"/>
    <x v="2"/>
    <x v="3"/>
  </r>
  <r>
    <s v="CA-2014-103940"/>
    <x v="512"/>
    <d v="2014-09-21T00:00:00"/>
    <x v="1"/>
    <s v="BN-11515"/>
    <s v="Bradley Nguyen"/>
    <s v="Consumer"/>
    <s v="United States"/>
    <x v="15"/>
    <x v="13"/>
    <x v="1"/>
    <s v="FUR-FU-10004671"/>
    <x v="0"/>
    <x v="3"/>
    <s v="Executive Impressions 12&quot; Wall Clock"/>
    <n v="35.340000000000003"/>
    <n v="2"/>
    <n v="13.4292"/>
    <x v="4"/>
    <x v="4"/>
  </r>
  <r>
    <s v="CA-2016-162082"/>
    <x v="269"/>
    <d v="2016-03-17T00:00:00"/>
    <x v="2"/>
    <s v="JS-15880"/>
    <s v="John Stevenson"/>
    <s v="Consumer"/>
    <s v="United States"/>
    <x v="226"/>
    <x v="5"/>
    <x v="3"/>
    <s v="FUR-BO-10004409"/>
    <x v="0"/>
    <x v="0"/>
    <s v="Safco Value Mate Series Steel Bookcases, Baked Enamel Finish on Steel, Gray"/>
    <n v="241.33199999999999"/>
    <n v="5"/>
    <n v="-14.196"/>
    <x v="0"/>
    <x v="9"/>
  </r>
  <r>
    <s v="CA-2015-118955"/>
    <x v="513"/>
    <d v="2015-06-20T00:00:00"/>
    <x v="1"/>
    <s v="LS-17230"/>
    <s v="Lycoris Saunders"/>
    <s v="Consumer"/>
    <s v="United States"/>
    <x v="141"/>
    <x v="5"/>
    <x v="3"/>
    <s v="FUR-CH-10001708"/>
    <x v="0"/>
    <x v="1"/>
    <s v="Office Star - Contemporary Swivel Chair with Padded Adjustable Arms and Flex Back"/>
    <n v="197.37200000000001"/>
    <n v="2"/>
    <n v="-25.3764"/>
    <x v="4"/>
    <x v="2"/>
  </r>
  <r>
    <s v="US-2016-143448"/>
    <x v="43"/>
    <d v="2016-12-10T00:00:00"/>
    <x v="3"/>
    <s v="MH-17455"/>
    <s v="Mark Hamilton"/>
    <s v="Consumer"/>
    <s v="United States"/>
    <x v="227"/>
    <x v="6"/>
    <x v="3"/>
    <s v="FUR-CH-10003379"/>
    <x v="0"/>
    <x v="1"/>
    <s v="Global Commerce Series High-Back Swivel/Tilt Chairs"/>
    <n v="1424.9"/>
    <n v="5"/>
    <n v="356.22500000000002"/>
    <x v="7"/>
    <x v="5"/>
  </r>
  <r>
    <s v="CA-2017-117863"/>
    <x v="514"/>
    <d v="2017-05-23T00:00:00"/>
    <x v="1"/>
    <s v="TS-21340"/>
    <s v="Toby Swindell"/>
    <s v="Consumer"/>
    <s v="United States"/>
    <x v="13"/>
    <x v="7"/>
    <x v="2"/>
    <s v="FUR-FU-10002456"/>
    <x v="0"/>
    <x v="3"/>
    <s v="Master Caster Door Stop, Large Neon Orange"/>
    <n v="14.56"/>
    <n v="2"/>
    <n v="6.2607999999999997"/>
    <x v="2"/>
    <x v="7"/>
  </r>
  <r>
    <s v="CA-2016-119963"/>
    <x v="515"/>
    <d v="2016-11-22T00:00:00"/>
    <x v="1"/>
    <s v="SN-20710"/>
    <s v="Steve Nguyen"/>
    <s v="Home Office"/>
    <s v="United States"/>
    <x v="102"/>
    <x v="5"/>
    <x v="3"/>
    <s v="FUR-CH-10003817"/>
    <x v="0"/>
    <x v="1"/>
    <s v="Global Value Steno Chair, Gray"/>
    <n v="255.108"/>
    <n v="6"/>
    <n v="-18.222000000000001"/>
    <x v="4"/>
    <x v="0"/>
  </r>
  <r>
    <s v="CA-2014-133228"/>
    <x v="516"/>
    <d v="2014-04-09T00:00:00"/>
    <x v="1"/>
    <s v="MS-17710"/>
    <s v="Maurice Satty"/>
    <s v="Consumer"/>
    <s v="United States"/>
    <x v="25"/>
    <x v="17"/>
    <x v="3"/>
    <s v="FUR-FU-10004020"/>
    <x v="0"/>
    <x v="3"/>
    <s v="Advantus Panel Wall Acrylic Frame"/>
    <n v="5.47"/>
    <n v="1"/>
    <n v="2.3521000000000001"/>
    <x v="2"/>
    <x v="6"/>
  </r>
  <r>
    <s v="CA-2016-114951"/>
    <x v="517"/>
    <d v="2016-07-03T00:00:00"/>
    <x v="1"/>
    <s v="DN-13690"/>
    <s v="Duane Noonan"/>
    <s v="Consumer"/>
    <s v="United States"/>
    <x v="28"/>
    <x v="2"/>
    <x v="1"/>
    <s v="FUR-FU-10002364"/>
    <x v="0"/>
    <x v="3"/>
    <s v="Eldon Expressions Wood Desk Accessories, Oak"/>
    <n v="22.14"/>
    <n v="3"/>
    <n v="6.4206000000000003"/>
    <x v="1"/>
    <x v="2"/>
  </r>
  <r>
    <s v="CA-2016-156573"/>
    <x v="518"/>
    <d v="2016-06-02T00:00:00"/>
    <x v="1"/>
    <s v="RB-19360"/>
    <s v="Raymond Buch"/>
    <s v="Consumer"/>
    <s v="United States"/>
    <x v="228"/>
    <x v="9"/>
    <x v="0"/>
    <s v="FUR-FU-10001085"/>
    <x v="0"/>
    <x v="3"/>
    <s v="3M Polarizing Light Filter Sleeves"/>
    <n v="44.76"/>
    <n v="3"/>
    <n v="14.547000000000001"/>
    <x v="4"/>
    <x v="7"/>
  </r>
  <r>
    <s v="CA-2017-134838"/>
    <x v="519"/>
    <d v="2017-02-20T00:00:00"/>
    <x v="2"/>
    <s v="ED-13885"/>
    <s v="Emily Ducich"/>
    <s v="Home Office"/>
    <s v="United States"/>
    <x v="2"/>
    <x v="2"/>
    <x v="1"/>
    <s v="FUR-FU-10004018"/>
    <x v="0"/>
    <x v="3"/>
    <s v="Tensor Computer Mounted Lamp"/>
    <n v="44.67"/>
    <n v="3"/>
    <n v="12.0609"/>
    <x v="5"/>
    <x v="11"/>
  </r>
  <r>
    <s v="CA-2016-167556"/>
    <x v="477"/>
    <d v="2016-04-02T00:00:00"/>
    <x v="1"/>
    <s v="JM-15250"/>
    <s v="Janet Martin"/>
    <s v="Consumer"/>
    <s v="United States"/>
    <x v="13"/>
    <x v="7"/>
    <x v="2"/>
    <s v="FUR-FU-10004848"/>
    <x v="0"/>
    <x v="3"/>
    <s v="Howard Miller 13-3/4&quot; Diameter Brushed Chrome Round Wall Clock"/>
    <n v="414"/>
    <n v="8"/>
    <n v="124.2"/>
    <x v="4"/>
    <x v="9"/>
  </r>
  <r>
    <s v="US-2016-116400"/>
    <x v="148"/>
    <d v="2016-10-24T00:00:00"/>
    <x v="2"/>
    <s v="EB-13930"/>
    <s v="Eric Barreto"/>
    <s v="Consumer"/>
    <s v="United States"/>
    <x v="52"/>
    <x v="25"/>
    <x v="0"/>
    <s v="FUR-FU-10003731"/>
    <x v="0"/>
    <x v="3"/>
    <s v="Eldon Expressions Wood and Plastic Desk Accessories, Oak"/>
    <n v="39.92"/>
    <n v="4"/>
    <n v="11.1776"/>
    <x v="3"/>
    <x v="1"/>
  </r>
  <r>
    <s v="CA-2014-114517"/>
    <x v="520"/>
    <d v="2014-12-27T00:00:00"/>
    <x v="1"/>
    <s v="TH-21235"/>
    <s v="Tiffany House"/>
    <s v="Corporate"/>
    <s v="United States"/>
    <x v="13"/>
    <x v="7"/>
    <x v="2"/>
    <s v="FUR-TA-10001676"/>
    <x v="0"/>
    <x v="2"/>
    <s v="Hon 61000 Series Interactive Training Tables"/>
    <n v="53.316000000000003"/>
    <n v="2"/>
    <n v="-19.549199999999999"/>
    <x v="4"/>
    <x v="5"/>
  </r>
  <r>
    <s v="CA-2017-119564"/>
    <x v="521"/>
    <d v="2017-12-20T00:00:00"/>
    <x v="1"/>
    <s v="PL-18925"/>
    <s v="Paul Lucas"/>
    <s v="Home Office"/>
    <s v="United States"/>
    <x v="15"/>
    <x v="13"/>
    <x v="1"/>
    <s v="FUR-FU-10003096"/>
    <x v="0"/>
    <x v="3"/>
    <s v="Master Giant Foot Doorstop, Safety Yellow"/>
    <n v="22.77"/>
    <n v="3"/>
    <n v="9.7911000000000001"/>
    <x v="2"/>
    <x v="5"/>
  </r>
  <r>
    <s v="CA-2016-135265"/>
    <x v="281"/>
    <d v="2016-07-09T00:00:00"/>
    <x v="0"/>
    <s v="CC-12370"/>
    <s v="Christopher Conant"/>
    <s v="Consumer"/>
    <s v="United States"/>
    <x v="2"/>
    <x v="2"/>
    <x v="1"/>
    <s v="FUR-CH-10003061"/>
    <x v="0"/>
    <x v="1"/>
    <s v="Global Leather Task Chair, Black"/>
    <n v="287.96800000000002"/>
    <n v="4"/>
    <n v="-3.5996000000000001"/>
    <x v="3"/>
    <x v="3"/>
  </r>
  <r>
    <s v="CA-2016-108735"/>
    <x v="380"/>
    <d v="2016-04-21T00:00:00"/>
    <x v="1"/>
    <s v="JM-15535"/>
    <s v="Jessica Myrick"/>
    <s v="Consumer"/>
    <s v="United States"/>
    <x v="174"/>
    <x v="2"/>
    <x v="1"/>
    <s v="FUR-BO-10003441"/>
    <x v="0"/>
    <x v="0"/>
    <s v="Bush Westfield Collection Bookcases, Fully Assembled"/>
    <n v="257.49900000000002"/>
    <n v="3"/>
    <n v="24.235199999999999"/>
    <x v="4"/>
    <x v="6"/>
  </r>
  <r>
    <s v="US-2016-159415"/>
    <x v="380"/>
    <d v="2016-04-22T00:00:00"/>
    <x v="1"/>
    <s v="CS-12175"/>
    <s v="Charles Sheldon"/>
    <s v="Corporate"/>
    <s v="United States"/>
    <x v="11"/>
    <x v="9"/>
    <x v="0"/>
    <s v="FUR-FU-10003798"/>
    <x v="0"/>
    <x v="3"/>
    <s v="Ultra Door Kickplate, 8&quot;H x 34&quot;W"/>
    <n v="79.12"/>
    <n v="5"/>
    <n v="13.846"/>
    <x v="2"/>
    <x v="6"/>
  </r>
  <r>
    <s v="CA-2014-122588"/>
    <x v="306"/>
    <d v="2014-11-27T00:00:00"/>
    <x v="0"/>
    <s v="AR-10540"/>
    <s v="Andy Reiter"/>
    <s v="Consumer"/>
    <s v="United States"/>
    <x v="229"/>
    <x v="38"/>
    <x v="2"/>
    <s v="FUR-FU-10001095"/>
    <x v="0"/>
    <x v="3"/>
    <s v="DAX Black Cherry Wood-Tone Poster Frame"/>
    <n v="52.96"/>
    <n v="2"/>
    <n v="20.1248"/>
    <x v="3"/>
    <x v="0"/>
  </r>
  <r>
    <s v="CA-2015-161998"/>
    <x v="522"/>
    <d v="2015-05-05T00:00:00"/>
    <x v="1"/>
    <s v="DB-13120"/>
    <s v="David Bremer"/>
    <s v="Corporate"/>
    <s v="United States"/>
    <x v="26"/>
    <x v="1"/>
    <x v="0"/>
    <s v="FUR-FU-10001095"/>
    <x v="0"/>
    <x v="3"/>
    <s v="DAX Black Cherry Wood-Tone Poster Frame"/>
    <n v="63.552"/>
    <n v="3"/>
    <n v="14.299200000000001"/>
    <x v="4"/>
    <x v="7"/>
  </r>
  <r>
    <s v="CA-2015-105627"/>
    <x v="523"/>
    <d v="2015-03-12T00:00:00"/>
    <x v="1"/>
    <s v="DK-12895"/>
    <s v="Dana Kaydos"/>
    <s v="Consumer"/>
    <s v="United States"/>
    <x v="230"/>
    <x v="16"/>
    <x v="3"/>
    <s v="FUR-BO-10002916"/>
    <x v="0"/>
    <x v="0"/>
    <s v="Rush Hierlooms Collection 1&quot; Thick Stackable Bookcases"/>
    <n v="512.94000000000005"/>
    <n v="3"/>
    <n v="97.458600000000004"/>
    <x v="4"/>
    <x v="9"/>
  </r>
  <r>
    <s v="CA-2015-105627"/>
    <x v="523"/>
    <d v="2015-03-12T00:00:00"/>
    <x v="1"/>
    <s v="DK-12895"/>
    <s v="Dana Kaydos"/>
    <s v="Consumer"/>
    <s v="United States"/>
    <x v="230"/>
    <x v="16"/>
    <x v="3"/>
    <s v="FUR-CH-10002084"/>
    <x v="0"/>
    <x v="1"/>
    <s v="Hon Mobius Operator's Chair"/>
    <n v="860.93"/>
    <n v="7"/>
    <n v="189.40459999999999"/>
    <x v="4"/>
    <x v="9"/>
  </r>
  <r>
    <s v="CA-2015-105627"/>
    <x v="523"/>
    <d v="2015-03-12T00:00:00"/>
    <x v="1"/>
    <s v="DK-12895"/>
    <s v="Dana Kaydos"/>
    <s v="Consumer"/>
    <s v="United States"/>
    <x v="230"/>
    <x v="16"/>
    <x v="3"/>
    <s v="FUR-FU-10000308"/>
    <x v="0"/>
    <x v="3"/>
    <s v="Deflect-o Glass Clear Studded Chair Mats"/>
    <n v="373.08"/>
    <n v="6"/>
    <n v="82.077600000000004"/>
    <x v="4"/>
    <x v="9"/>
  </r>
  <r>
    <s v="US-2015-149629"/>
    <x v="392"/>
    <d v="2015-07-20T00:00:00"/>
    <x v="0"/>
    <s v="MP-17965"/>
    <s v="Michael Paige"/>
    <s v="Corporate"/>
    <s v="United States"/>
    <x v="231"/>
    <x v="1"/>
    <x v="0"/>
    <s v="FUR-BO-10004709"/>
    <x v="0"/>
    <x v="0"/>
    <s v="Bush Westfield Collection Bookcases, Medium Cherry Finish"/>
    <n v="231.92"/>
    <n v="5"/>
    <n v="5.798"/>
    <x v="0"/>
    <x v="3"/>
  </r>
  <r>
    <s v="CA-2014-116834"/>
    <x v="524"/>
    <d v="2014-10-16T00:00:00"/>
    <x v="1"/>
    <s v="Dp-13240"/>
    <s v="Dean percer"/>
    <s v="Home Office"/>
    <s v="United States"/>
    <x v="15"/>
    <x v="13"/>
    <x v="1"/>
    <s v="FUR-FU-10001196"/>
    <x v="0"/>
    <x v="3"/>
    <s v="DAX Cubicle Frames - 8x10"/>
    <n v="63.47"/>
    <n v="11"/>
    <n v="19.041"/>
    <x v="2"/>
    <x v="1"/>
  </r>
  <r>
    <s v="CA-2016-145730"/>
    <x v="492"/>
    <d v="2016-03-08T00:00:00"/>
    <x v="1"/>
    <s v="CC-12220"/>
    <s v="Chris Cortes"/>
    <s v="Consumer"/>
    <s v="United States"/>
    <x v="21"/>
    <x v="5"/>
    <x v="3"/>
    <s v="FUR-TA-10004915"/>
    <x v="0"/>
    <x v="2"/>
    <s v="Office Impressions End Table, 20-1/2&quot;H x 24&quot;W x 20&quot;D"/>
    <n v="637.89599999999996"/>
    <n v="3"/>
    <n v="-127.5792"/>
    <x v="2"/>
    <x v="9"/>
  </r>
  <r>
    <s v="CA-2017-144463"/>
    <x v="143"/>
    <d v="2017-01-05T00:00:00"/>
    <x v="1"/>
    <s v="SC-20725"/>
    <s v="Steven Cartwright"/>
    <s v="Consumer"/>
    <s v="United States"/>
    <x v="2"/>
    <x v="2"/>
    <x v="1"/>
    <s v="FUR-FU-10001215"/>
    <x v="0"/>
    <x v="3"/>
    <s v="Howard Miller 11-1/2&quot; Diameter Brentwood Wall Clock"/>
    <n v="474.43"/>
    <n v="11"/>
    <n v="199.26060000000001"/>
    <x v="4"/>
    <x v="8"/>
  </r>
  <r>
    <s v="CA-2014-154963"/>
    <x v="525"/>
    <d v="2014-06-27T00:00:00"/>
    <x v="1"/>
    <s v="AA-10645"/>
    <s v="Anna Andreadi"/>
    <s v="Consumer"/>
    <s v="United States"/>
    <x v="100"/>
    <x v="3"/>
    <x v="2"/>
    <s v="FUR-CH-10004698"/>
    <x v="0"/>
    <x v="1"/>
    <s v="Padded Folding Chairs, Black, 4/Carton"/>
    <n v="170.05799999999999"/>
    <n v="3"/>
    <n v="-4.8587999999999996"/>
    <x v="2"/>
    <x v="2"/>
  </r>
  <r>
    <s v="CA-2014-154963"/>
    <x v="525"/>
    <d v="2014-06-27T00:00:00"/>
    <x v="1"/>
    <s v="AA-10645"/>
    <s v="Anna Andreadi"/>
    <s v="Consumer"/>
    <s v="United States"/>
    <x v="100"/>
    <x v="3"/>
    <x v="2"/>
    <s v="FUR-CH-10000454"/>
    <x v="0"/>
    <x v="1"/>
    <s v="Hon Deluxe Fabric Upholstered Stacking Chairs, Rounded Back"/>
    <n v="853.93"/>
    <n v="5"/>
    <n v="0"/>
    <x v="2"/>
    <x v="2"/>
  </r>
  <r>
    <s v="CA-2017-130764"/>
    <x v="526"/>
    <d v="2017-10-28T00:00:00"/>
    <x v="2"/>
    <s v="JO-15145"/>
    <s v="Jack O'Briant"/>
    <s v="Corporate"/>
    <s v="United States"/>
    <x v="28"/>
    <x v="2"/>
    <x v="1"/>
    <s v="FUR-BO-10003034"/>
    <x v="0"/>
    <x v="0"/>
    <s v="O'Sullivan Elevations Bookcase, Cherry Finish"/>
    <n v="556.66499999999996"/>
    <n v="5"/>
    <n v="6.5490000000000004"/>
    <x v="5"/>
    <x v="1"/>
  </r>
  <r>
    <s v="CA-2017-124296"/>
    <x v="455"/>
    <d v="2017-12-28T00:00:00"/>
    <x v="1"/>
    <s v="CS-12355"/>
    <s v="Christine Sundaresam"/>
    <s v="Consumer"/>
    <s v="United States"/>
    <x v="120"/>
    <x v="35"/>
    <x v="0"/>
    <s v="FUR-CH-10002439"/>
    <x v="0"/>
    <x v="1"/>
    <s v="Iceberg Nesting Folding Chair, 19w x 6d x 43h"/>
    <n v="232.88"/>
    <n v="4"/>
    <n v="60.5488"/>
    <x v="4"/>
    <x v="5"/>
  </r>
  <r>
    <s v="CA-2014-110786"/>
    <x v="527"/>
    <d v="2015-01-02T00:00:00"/>
    <x v="1"/>
    <s v="AJ-10795"/>
    <s v="Anthony Johnson"/>
    <s v="Corporate"/>
    <s v="United States"/>
    <x v="28"/>
    <x v="2"/>
    <x v="1"/>
    <s v="FUR-FU-10000550"/>
    <x v="0"/>
    <x v="3"/>
    <s v="Stacking Trays by OIC"/>
    <n v="24.9"/>
    <n v="5"/>
    <n v="8.2170000000000005"/>
    <x v="4"/>
    <x v="5"/>
  </r>
  <r>
    <s v="CA-2014-110786"/>
    <x v="527"/>
    <d v="2015-01-02T00:00:00"/>
    <x v="1"/>
    <s v="AJ-10795"/>
    <s v="Anthony Johnson"/>
    <s v="Corporate"/>
    <s v="United States"/>
    <x v="28"/>
    <x v="2"/>
    <x v="1"/>
    <s v="FUR-FU-10000672"/>
    <x v="0"/>
    <x v="3"/>
    <s v="Executive Impressions 10&quot; Spectator Wall Clock"/>
    <n v="70.56"/>
    <n v="6"/>
    <n v="23.990400000000001"/>
    <x v="4"/>
    <x v="5"/>
  </r>
  <r>
    <s v="CA-2015-137750"/>
    <x v="528"/>
    <d v="2015-06-30T00:00:00"/>
    <x v="1"/>
    <s v="JF-15565"/>
    <s v="Jill Fjeld"/>
    <s v="Consumer"/>
    <s v="United States"/>
    <x v="28"/>
    <x v="2"/>
    <x v="1"/>
    <s v="FUR-FU-10001979"/>
    <x v="0"/>
    <x v="3"/>
    <s v="Dana Halogen Swing-Arm Architect Lamp"/>
    <n v="204.85"/>
    <n v="5"/>
    <n v="57.357999999999997"/>
    <x v="2"/>
    <x v="2"/>
  </r>
  <r>
    <s v="CA-2017-136350"/>
    <x v="529"/>
    <d v="2017-06-26T00:00:00"/>
    <x v="0"/>
    <s v="GA-14515"/>
    <s v="George Ashbrook"/>
    <s v="Consumer"/>
    <s v="United States"/>
    <x v="13"/>
    <x v="7"/>
    <x v="2"/>
    <s v="FUR-FU-10003601"/>
    <x v="0"/>
    <x v="3"/>
    <s v="Deflect-o RollaMat Studded, Beveled Mat for Medium Pile Carpeting"/>
    <n v="276.69"/>
    <n v="3"/>
    <n v="49.804200000000002"/>
    <x v="3"/>
    <x v="2"/>
  </r>
  <r>
    <s v="CA-2017-136350"/>
    <x v="529"/>
    <d v="2017-06-26T00:00:00"/>
    <x v="0"/>
    <s v="GA-14515"/>
    <s v="George Ashbrook"/>
    <s v="Consumer"/>
    <s v="United States"/>
    <x v="13"/>
    <x v="7"/>
    <x v="2"/>
    <s v="FUR-CH-10001891"/>
    <x v="0"/>
    <x v="1"/>
    <s v="Global Deluxe Office Fabric Chairs"/>
    <n v="172.76400000000001"/>
    <n v="2"/>
    <n v="32.633200000000002"/>
    <x v="3"/>
    <x v="2"/>
  </r>
  <r>
    <s v="CA-2014-122931"/>
    <x v="189"/>
    <d v="2014-10-03T00:00:00"/>
    <x v="1"/>
    <s v="SM-20950"/>
    <s v="Suzanne McNair"/>
    <s v="Corporate"/>
    <s v="United States"/>
    <x v="3"/>
    <x v="3"/>
    <x v="2"/>
    <s v="FUR-TA-10004175"/>
    <x v="0"/>
    <x v="2"/>
    <s v="Hon 30&quot; x 60&quot; Table with Locking Drawer"/>
    <n v="409.27199999999999"/>
    <n v="2"/>
    <n v="-81.854399999999998"/>
    <x v="4"/>
    <x v="4"/>
  </r>
  <r>
    <s v="CA-2014-122931"/>
    <x v="189"/>
    <d v="2014-10-03T00:00:00"/>
    <x v="1"/>
    <s v="SM-20950"/>
    <s v="Suzanne McNair"/>
    <s v="Corporate"/>
    <s v="United States"/>
    <x v="3"/>
    <x v="3"/>
    <x v="2"/>
    <s v="FUR-TA-10004147"/>
    <x v="0"/>
    <x v="2"/>
    <s v="Hon 4060 Series Tables"/>
    <n v="67.176000000000002"/>
    <n v="1"/>
    <n v="-20.152799999999999"/>
    <x v="4"/>
    <x v="4"/>
  </r>
  <r>
    <s v="CA-2015-124058"/>
    <x v="141"/>
    <d v="2015-11-24T00:00:00"/>
    <x v="1"/>
    <s v="LC-16885"/>
    <s v="Lena Creighton"/>
    <s v="Consumer"/>
    <s v="United States"/>
    <x v="121"/>
    <x v="2"/>
    <x v="1"/>
    <s v="FUR-CH-10000595"/>
    <x v="0"/>
    <x v="1"/>
    <s v="Safco Contoured Stacking Chairs"/>
    <n v="572.16"/>
    <n v="3"/>
    <n v="35.76"/>
    <x v="4"/>
    <x v="0"/>
  </r>
  <r>
    <s v="CA-2016-145303"/>
    <x v="530"/>
    <d v="2016-08-31T00:00:00"/>
    <x v="2"/>
    <s v="TP-21415"/>
    <s v="Tom Prescott"/>
    <s v="Consumer"/>
    <s v="United States"/>
    <x v="144"/>
    <x v="5"/>
    <x v="3"/>
    <s v="FUR-BO-10003159"/>
    <x v="0"/>
    <x v="0"/>
    <s v="Sauder Camden County Collection Libraries, Planked Cherry Finish"/>
    <n v="156.37280000000001"/>
    <n v="2"/>
    <n v="-52.890799999999999"/>
    <x v="0"/>
    <x v="10"/>
  </r>
  <r>
    <s v="CA-2017-108112"/>
    <x v="531"/>
    <d v="2017-11-20T00:00:00"/>
    <x v="1"/>
    <s v="DK-12895"/>
    <s v="Dana Kaydos"/>
    <s v="Consumer"/>
    <s v="United States"/>
    <x v="232"/>
    <x v="1"/>
    <x v="0"/>
    <s v="FUR-FU-10003553"/>
    <x v="0"/>
    <x v="3"/>
    <s v="Howard Miller 13-1/2&quot; Diameter Rosebrook Wall Clock"/>
    <n v="220.06399999999999"/>
    <n v="4"/>
    <n v="55.015999999999998"/>
    <x v="2"/>
    <x v="0"/>
  </r>
  <r>
    <s v="CA-2017-108112"/>
    <x v="531"/>
    <d v="2017-11-20T00:00:00"/>
    <x v="1"/>
    <s v="DK-12895"/>
    <s v="Dana Kaydos"/>
    <s v="Consumer"/>
    <s v="United States"/>
    <x v="232"/>
    <x v="1"/>
    <x v="0"/>
    <s v="FUR-FU-10001488"/>
    <x v="0"/>
    <x v="3"/>
    <s v="Tenex 46&quot; x 60&quot; Computer Anti-Static Chairmat, Rectangular Shaped"/>
    <n v="339.13600000000002"/>
    <n v="4"/>
    <n v="0"/>
    <x v="2"/>
    <x v="0"/>
  </r>
  <r>
    <s v="US-2014-156559"/>
    <x v="532"/>
    <d v="2014-08-26T00:00:00"/>
    <x v="1"/>
    <s v="LH-16900"/>
    <s v="Lena Hernandez"/>
    <s v="Consumer"/>
    <s v="United States"/>
    <x v="93"/>
    <x v="31"/>
    <x v="0"/>
    <s v="FUR-BO-10000711"/>
    <x v="0"/>
    <x v="0"/>
    <s v="Hon Metal Bookcases, Gray"/>
    <n v="638.82000000000005"/>
    <n v="9"/>
    <n v="172.48140000000001"/>
    <x v="1"/>
    <x v="10"/>
  </r>
  <r>
    <s v="CA-2017-137456"/>
    <x v="533"/>
    <d v="2017-12-21T00:00:00"/>
    <x v="3"/>
    <s v="RB-19465"/>
    <s v="Rick Bensley"/>
    <s v="Home Office"/>
    <s v="United States"/>
    <x v="233"/>
    <x v="27"/>
    <x v="3"/>
    <s v="FUR-FU-10001940"/>
    <x v="0"/>
    <x v="3"/>
    <s v="Staple-based wall hangings"/>
    <n v="15.92"/>
    <n v="2"/>
    <n v="7.0048000000000004"/>
    <x v="7"/>
    <x v="5"/>
  </r>
  <r>
    <s v="CA-2015-105599"/>
    <x v="395"/>
    <d v="2015-09-07T00:00:00"/>
    <x v="3"/>
    <s v="MC-17275"/>
    <s v="Marc Crier"/>
    <s v="Consumer"/>
    <s v="United States"/>
    <x v="13"/>
    <x v="7"/>
    <x v="2"/>
    <s v="FUR-TA-10003837"/>
    <x v="0"/>
    <x v="2"/>
    <s v="Anderson Hickey Conga Table Tops &amp; Accessories"/>
    <n v="27.414000000000001"/>
    <n v="3"/>
    <n v="-14.1639"/>
    <x v="7"/>
    <x v="4"/>
  </r>
  <r>
    <s v="CA-2015-153717"/>
    <x v="344"/>
    <d v="2016-01-01T00:00:00"/>
    <x v="1"/>
    <s v="DL-13495"/>
    <s v="Dionis Lloyd"/>
    <s v="Corporate"/>
    <s v="United States"/>
    <x v="25"/>
    <x v="17"/>
    <x v="3"/>
    <s v="FUR-BO-10004360"/>
    <x v="0"/>
    <x v="0"/>
    <s v="Rush Hierlooms Collection Rich Wood Bookcases"/>
    <n v="160.97999999999999"/>
    <n v="1"/>
    <n v="20.927399999999999"/>
    <x v="1"/>
    <x v="5"/>
  </r>
  <r>
    <s v="CA-2017-123239"/>
    <x v="534"/>
    <d v="2017-07-31T00:00:00"/>
    <x v="0"/>
    <s v="MG-18145"/>
    <s v="Mike Gockenbach"/>
    <s v="Consumer"/>
    <s v="United States"/>
    <x v="51"/>
    <x v="1"/>
    <x v="0"/>
    <s v="FUR-FU-10001602"/>
    <x v="0"/>
    <x v="3"/>
    <s v="Eldon Delta Triangular Chair Mat, 52&quot; x 58&quot;, Clear"/>
    <n v="91.031999999999996"/>
    <n v="3"/>
    <n v="-2.2757999999999998"/>
    <x v="4"/>
    <x v="3"/>
  </r>
  <r>
    <s v="CA-2017-127313"/>
    <x v="451"/>
    <d v="2017-12-04T00:00:00"/>
    <x v="2"/>
    <s v="RA-19285"/>
    <s v="Ralph Arnett"/>
    <s v="Consumer"/>
    <s v="United States"/>
    <x v="3"/>
    <x v="3"/>
    <x v="2"/>
    <s v="FUR-FU-10003798"/>
    <x v="0"/>
    <x v="3"/>
    <s v="Ultra Door Kickplate, 8&quot;H x 34&quot;W"/>
    <n v="79.12"/>
    <n v="5"/>
    <n v="13.846"/>
    <x v="0"/>
    <x v="5"/>
  </r>
  <r>
    <s v="CA-2017-112725"/>
    <x v="129"/>
    <d v="2017-02-06T00:00:00"/>
    <x v="1"/>
    <s v="EH-14125"/>
    <s v="Eugene Hildebrand"/>
    <s v="Home Office"/>
    <s v="United States"/>
    <x v="28"/>
    <x v="2"/>
    <x v="1"/>
    <s v="FUR-CH-10000863"/>
    <x v="0"/>
    <x v="1"/>
    <s v="Novimex Swivel Fabric Task Chair"/>
    <n v="120.78400000000001"/>
    <n v="1"/>
    <n v="-13.588200000000001"/>
    <x v="1"/>
    <x v="8"/>
  </r>
  <r>
    <s v="CA-2015-136196"/>
    <x v="44"/>
    <d v="2015-12-04T00:00:00"/>
    <x v="1"/>
    <s v="TP-21415"/>
    <s v="Tom Prescott"/>
    <s v="Consumer"/>
    <s v="United States"/>
    <x v="234"/>
    <x v="7"/>
    <x v="2"/>
    <s v="FUR-FU-10004017"/>
    <x v="0"/>
    <x v="3"/>
    <s v="Tenex Contemporary Contur Chairmats for Low and Medium Pile Carpet, Computer, 39&quot; x 49&quot;"/>
    <n v="322.58999999999997"/>
    <n v="3"/>
    <n v="64.518000000000001"/>
    <x v="6"/>
    <x v="0"/>
  </r>
  <r>
    <s v="CA-2014-157924"/>
    <x v="524"/>
    <d v="2014-10-13T00:00:00"/>
    <x v="2"/>
    <s v="HA-14920"/>
    <s v="Helen Andreada"/>
    <s v="Consumer"/>
    <s v="United States"/>
    <x v="102"/>
    <x v="2"/>
    <x v="1"/>
    <s v="FUR-CH-10000229"/>
    <x v="0"/>
    <x v="1"/>
    <s v="Global Enterprise Series Seating High-Back Swivel/Tilt Chairs"/>
    <n v="433.56799999999998"/>
    <n v="2"/>
    <n v="-65.035200000000003"/>
    <x v="3"/>
    <x v="1"/>
  </r>
  <r>
    <s v="CA-2016-143749"/>
    <x v="28"/>
    <d v="2016-12-07T00:00:00"/>
    <x v="2"/>
    <s v="AG-10300"/>
    <s v="Aleksandra Gannaway"/>
    <s v="Corporate"/>
    <s v="United States"/>
    <x v="20"/>
    <x v="20"/>
    <x v="2"/>
    <s v="FUR-BO-10002853"/>
    <x v="0"/>
    <x v="0"/>
    <s v="O'Sullivan 5-Shelf Heavy-Duty Bookcases"/>
    <n v="81.94"/>
    <n v="1"/>
    <n v="20.484999999999999"/>
    <x v="3"/>
    <x v="5"/>
  </r>
  <r>
    <s v="CA-2015-150875"/>
    <x v="397"/>
    <d v="2015-11-20T00:00:00"/>
    <x v="1"/>
    <s v="HK-14890"/>
    <s v="Heather Kirkland"/>
    <s v="Corporate"/>
    <s v="United States"/>
    <x v="235"/>
    <x v="42"/>
    <x v="1"/>
    <s v="FUR-TA-10000577"/>
    <x v="0"/>
    <x v="2"/>
    <s v="Bretford CR4500 Series Slim Rectangular Table"/>
    <n v="696.42"/>
    <n v="2"/>
    <n v="160.17660000000001"/>
    <x v="4"/>
    <x v="0"/>
  </r>
  <r>
    <s v="CA-2016-124233"/>
    <x v="57"/>
    <d v="2016-04-14T00:00:00"/>
    <x v="1"/>
    <s v="CK-12595"/>
    <s v="Clytie Kelty"/>
    <s v="Consumer"/>
    <s v="United States"/>
    <x v="2"/>
    <x v="2"/>
    <x v="1"/>
    <s v="FUR-FU-10002597"/>
    <x v="0"/>
    <x v="3"/>
    <s v="C-Line Magnetic Cubicle Keepers, Clear Polypropylene"/>
    <n v="24.7"/>
    <n v="5"/>
    <n v="10.374000000000001"/>
    <x v="6"/>
    <x v="6"/>
  </r>
  <r>
    <s v="CA-2014-145387"/>
    <x v="314"/>
    <d v="2014-11-02T00:00:00"/>
    <x v="0"/>
    <s v="AM-10705"/>
    <s v="Anne McFarland"/>
    <s v="Consumer"/>
    <s v="United States"/>
    <x v="236"/>
    <x v="38"/>
    <x v="2"/>
    <s v="FUR-FU-10002364"/>
    <x v="0"/>
    <x v="3"/>
    <s v="Eldon Expressions Wood Desk Accessories, Oak"/>
    <n v="14.76"/>
    <n v="2"/>
    <n v="4.2804000000000002"/>
    <x v="3"/>
    <x v="1"/>
  </r>
  <r>
    <s v="CA-2014-145387"/>
    <x v="314"/>
    <d v="2014-11-02T00:00:00"/>
    <x v="0"/>
    <s v="AM-10705"/>
    <s v="Anne McFarland"/>
    <s v="Consumer"/>
    <s v="United States"/>
    <x v="236"/>
    <x v="38"/>
    <x v="2"/>
    <s v="FUR-FU-10000023"/>
    <x v="0"/>
    <x v="3"/>
    <s v="Eldon Wave Desk Accessories"/>
    <n v="17.670000000000002"/>
    <n v="3"/>
    <n v="7.7747999999999999"/>
    <x v="3"/>
    <x v="1"/>
  </r>
  <r>
    <s v="CA-2014-145387"/>
    <x v="314"/>
    <d v="2014-11-02T00:00:00"/>
    <x v="0"/>
    <s v="AM-10705"/>
    <s v="Anne McFarland"/>
    <s v="Consumer"/>
    <s v="United States"/>
    <x v="236"/>
    <x v="38"/>
    <x v="2"/>
    <s v="FUR-CH-10002320"/>
    <x v="0"/>
    <x v="1"/>
    <s v="Hon Pagoda Stacking Chairs"/>
    <n v="1604.9"/>
    <n v="5"/>
    <n v="481.47"/>
    <x v="3"/>
    <x v="1"/>
  </r>
  <r>
    <s v="CA-2014-145387"/>
    <x v="314"/>
    <d v="2014-11-02T00:00:00"/>
    <x v="0"/>
    <s v="AM-10705"/>
    <s v="Anne McFarland"/>
    <s v="Consumer"/>
    <s v="United States"/>
    <x v="236"/>
    <x v="38"/>
    <x v="2"/>
    <s v="FUR-TA-10003238"/>
    <x v="0"/>
    <x v="2"/>
    <s v="Chromcraft Bull-Nose Wood 48&quot; x 96&quot; Rectangular Conference Tables"/>
    <n v="385.68599999999998"/>
    <n v="1"/>
    <n v="-60.607799999999997"/>
    <x v="3"/>
    <x v="1"/>
  </r>
  <r>
    <s v="CA-2017-149881"/>
    <x v="535"/>
    <d v="2017-04-03T00:00:00"/>
    <x v="2"/>
    <s v="NC-18535"/>
    <s v="Nick Crebassa"/>
    <s v="Corporate"/>
    <s v="United States"/>
    <x v="28"/>
    <x v="2"/>
    <x v="1"/>
    <s v="FUR-BO-10003894"/>
    <x v="0"/>
    <x v="0"/>
    <s v="Safco Value Mate Steel Bookcase, Baked Enamel Finish on Steel, Black"/>
    <n v="482.66399999999999"/>
    <n v="8"/>
    <n v="85.176000000000002"/>
    <x v="3"/>
    <x v="6"/>
  </r>
  <r>
    <s v="CA-2017-134565"/>
    <x v="343"/>
    <d v="2017-06-13T00:00:00"/>
    <x v="0"/>
    <s v="TB-21400"/>
    <s v="Tom Boeckenhauer"/>
    <s v="Consumer"/>
    <s v="United States"/>
    <x v="15"/>
    <x v="13"/>
    <x v="1"/>
    <s v="FUR-BO-10001519"/>
    <x v="0"/>
    <x v="0"/>
    <s v="O'Sullivan 3-Shelf Heavy-Duty Bookcases"/>
    <n v="174.42"/>
    <n v="3"/>
    <n v="41.860799999999998"/>
    <x v="3"/>
    <x v="2"/>
  </r>
  <r>
    <s v="US-2014-102631"/>
    <x v="536"/>
    <d v="2014-12-17T00:00:00"/>
    <x v="1"/>
    <s v="EB-13840"/>
    <s v="Ellis Ballard"/>
    <s v="Corporate"/>
    <s v="United States"/>
    <x v="9"/>
    <x v="8"/>
    <x v="3"/>
    <s v="FUR-FU-10003930"/>
    <x v="0"/>
    <x v="3"/>
    <s v="Howard Miller 12-3/4 Diameter Accuwave DS  Wall Clock"/>
    <n v="94.427999999999997"/>
    <n v="3"/>
    <n v="-42.492600000000003"/>
    <x v="4"/>
    <x v="5"/>
  </r>
  <r>
    <s v="CA-2015-154970"/>
    <x v="537"/>
    <d v="2015-01-10T00:00:00"/>
    <x v="1"/>
    <s v="SR-20740"/>
    <s v="Steven Roelle"/>
    <s v="Home Office"/>
    <s v="United States"/>
    <x v="15"/>
    <x v="13"/>
    <x v="1"/>
    <s v="FUR-CH-10003396"/>
    <x v="0"/>
    <x v="1"/>
    <s v="Global Deluxe Steno Chair"/>
    <n v="61.584000000000003"/>
    <n v="1"/>
    <n v="-6.9282000000000004"/>
    <x v="2"/>
    <x v="8"/>
  </r>
  <r>
    <s v="CA-2017-100223"/>
    <x v="538"/>
    <d v="2017-07-10T00:00:00"/>
    <x v="1"/>
    <s v="LS-16945"/>
    <s v="Linda Southworth"/>
    <s v="Corporate"/>
    <s v="United States"/>
    <x v="144"/>
    <x v="5"/>
    <x v="3"/>
    <s v="FUR-FU-10003601"/>
    <x v="0"/>
    <x v="3"/>
    <s v="Deflect-o RollaMat Studded, Beveled Mat for Medium Pile Carpeting"/>
    <n v="332.02800000000002"/>
    <n v="9"/>
    <n v="-348.62939999999998"/>
    <x v="2"/>
    <x v="3"/>
  </r>
  <r>
    <s v="CA-2017-117702"/>
    <x v="156"/>
    <d v="2017-12-04T00:00:00"/>
    <x v="1"/>
    <s v="LS-16975"/>
    <s v="Lindsay Shagiari"/>
    <s v="Home Office"/>
    <s v="United States"/>
    <x v="237"/>
    <x v="32"/>
    <x v="2"/>
    <s v="FUR-FU-10000576"/>
    <x v="0"/>
    <x v="3"/>
    <s v="Luxo Professional Fluorescent Magnifier Lamp with Clamp-Mount Base"/>
    <n v="1049.2"/>
    <n v="5"/>
    <n v="272.79199999999997"/>
    <x v="6"/>
    <x v="0"/>
  </r>
  <r>
    <s v="CA-2017-117702"/>
    <x v="156"/>
    <d v="2017-12-04T00:00:00"/>
    <x v="1"/>
    <s v="LS-16975"/>
    <s v="Lindsay Shagiari"/>
    <s v="Home Office"/>
    <s v="United States"/>
    <x v="237"/>
    <x v="32"/>
    <x v="2"/>
    <s v="FUR-FU-10004270"/>
    <x v="0"/>
    <x v="3"/>
    <s v="Eldon Image Series Desk Accessories, Burgundy"/>
    <n v="20.9"/>
    <n v="5"/>
    <n v="7.524"/>
    <x v="6"/>
    <x v="0"/>
  </r>
  <r>
    <s v="CA-2016-157336"/>
    <x v="193"/>
    <d v="2016-12-05T00:00:00"/>
    <x v="0"/>
    <s v="SJ-20500"/>
    <s v="Shirley Jackson"/>
    <s v="Consumer"/>
    <s v="United States"/>
    <x v="130"/>
    <x v="19"/>
    <x v="2"/>
    <s v="FUR-CH-10004997"/>
    <x v="0"/>
    <x v="1"/>
    <s v="Hon Every-Day Series Multi-Task Chairs"/>
    <n v="751.92"/>
    <n v="4"/>
    <n v="150.38399999999999"/>
    <x v="4"/>
    <x v="5"/>
  </r>
  <r>
    <s v="CA-2014-168130"/>
    <x v="539"/>
    <d v="2014-09-19T00:00:00"/>
    <x v="3"/>
    <s v="BS-11365"/>
    <s v="Bill Shonely"/>
    <s v="Corporate"/>
    <s v="United States"/>
    <x v="13"/>
    <x v="7"/>
    <x v="2"/>
    <s v="FUR-CH-10000988"/>
    <x v="0"/>
    <x v="1"/>
    <s v="Hon Olson Stacker Stools"/>
    <n v="887.10299999999995"/>
    <n v="7"/>
    <n v="177.42060000000001"/>
    <x v="7"/>
    <x v="4"/>
  </r>
  <r>
    <s v="CA-2017-163160"/>
    <x v="540"/>
    <d v="2017-10-16T00:00:00"/>
    <x v="2"/>
    <s v="TS-21610"/>
    <s v="Troy Staebel"/>
    <s v="Consumer"/>
    <s v="United States"/>
    <x v="234"/>
    <x v="8"/>
    <x v="3"/>
    <s v="FUR-FU-10001424"/>
    <x v="0"/>
    <x v="3"/>
    <s v="Dax Clear Box Frame"/>
    <n v="10.476000000000001"/>
    <n v="3"/>
    <n v="-6.8094000000000001"/>
    <x v="0"/>
    <x v="1"/>
  </r>
  <r>
    <s v="CA-2016-124793"/>
    <x v="269"/>
    <d v="2016-03-16T00:00:00"/>
    <x v="2"/>
    <s v="MM-18280"/>
    <s v="Muhammed MacIntyre"/>
    <s v="Corporate"/>
    <s v="United States"/>
    <x v="15"/>
    <x v="13"/>
    <x v="1"/>
    <s v="FUR-CH-10002880"/>
    <x v="0"/>
    <x v="1"/>
    <s v="Global High-Back Leather Tilter, Burgundy"/>
    <n v="196.78399999999999"/>
    <n v="2"/>
    <n v="-22.138200000000001"/>
    <x v="3"/>
    <x v="9"/>
  </r>
  <r>
    <s v="US-2016-131611"/>
    <x v="541"/>
    <d v="2016-11-09T00:00:00"/>
    <x v="1"/>
    <s v="EP-13915"/>
    <s v="Emily Phan"/>
    <s v="Consumer"/>
    <s v="United States"/>
    <x v="6"/>
    <x v="5"/>
    <x v="3"/>
    <s v="FUR-TA-10002774"/>
    <x v="0"/>
    <x v="2"/>
    <s v="Laminate Occasional Tables"/>
    <n v="863.12800000000004"/>
    <n v="8"/>
    <n v="-160.29519999999999"/>
    <x v="4"/>
    <x v="0"/>
  </r>
  <r>
    <s v="US-2016-131611"/>
    <x v="541"/>
    <d v="2016-11-09T00:00:00"/>
    <x v="1"/>
    <s v="EP-13915"/>
    <s v="Emily Phan"/>
    <s v="Consumer"/>
    <s v="United States"/>
    <x v="6"/>
    <x v="5"/>
    <x v="3"/>
    <s v="FUR-BO-10000780"/>
    <x v="0"/>
    <x v="0"/>
    <s v="O'Sullivan Plantations 2-Door Library in Landvery Oak"/>
    <n v="956.66480000000001"/>
    <n v="7"/>
    <n v="-225.0976"/>
    <x v="4"/>
    <x v="0"/>
  </r>
  <r>
    <s v="US-2017-124821"/>
    <x v="542"/>
    <d v="2017-06-29T00:00:00"/>
    <x v="0"/>
    <s v="AM-10705"/>
    <s v="Anne McFarland"/>
    <s v="Consumer"/>
    <s v="United States"/>
    <x v="15"/>
    <x v="13"/>
    <x v="1"/>
    <s v="FUR-TA-10000688"/>
    <x v="0"/>
    <x v="2"/>
    <s v="Chromcraft Bull-Nose Wood Round Conference Table Top, Wood Base"/>
    <n v="871.4"/>
    <n v="4"/>
    <n v="148.13800000000001"/>
    <x v="4"/>
    <x v="2"/>
  </r>
  <r>
    <s v="CA-2015-166975"/>
    <x v="543"/>
    <d v="2015-11-30T00:00:00"/>
    <x v="1"/>
    <s v="SH-20635"/>
    <s v="Stefanie Holloman"/>
    <s v="Corporate"/>
    <s v="United States"/>
    <x v="38"/>
    <x v="9"/>
    <x v="0"/>
    <s v="FUR-FU-10003930"/>
    <x v="0"/>
    <x v="3"/>
    <s v="Howard Miller 12-3/4 Diameter Accuwave DS  Wall Clock"/>
    <n v="692.47199999999998"/>
    <n v="11"/>
    <n v="190.4298"/>
    <x v="4"/>
    <x v="0"/>
  </r>
  <r>
    <s v="CA-2016-123806"/>
    <x v="243"/>
    <d v="2016-11-27T00:00:00"/>
    <x v="0"/>
    <s v="LA-16780"/>
    <s v="Laura Armstrong"/>
    <s v="Corporate"/>
    <s v="United States"/>
    <x v="237"/>
    <x v="32"/>
    <x v="2"/>
    <s v="FUR-FU-10000965"/>
    <x v="0"/>
    <x v="3"/>
    <s v="Howard Miller 11-1/2&quot; Diameter Ridgewood Wall Clock"/>
    <n v="207.76"/>
    <n v="4"/>
    <n v="85.181600000000003"/>
    <x v="0"/>
    <x v="0"/>
  </r>
  <r>
    <s v="US-2016-107440"/>
    <x v="544"/>
    <d v="2016-04-20T00:00:00"/>
    <x v="1"/>
    <s v="BS-11365"/>
    <s v="Bill Shonely"/>
    <s v="Corporate"/>
    <s v="United States"/>
    <x v="174"/>
    <x v="18"/>
    <x v="2"/>
    <s v="FUR-FU-10000550"/>
    <x v="0"/>
    <x v="3"/>
    <s v="Stacking Trays by OIC"/>
    <n v="9.9600000000000009"/>
    <n v="2"/>
    <n v="3.2867999999999999"/>
    <x v="4"/>
    <x v="6"/>
  </r>
  <r>
    <s v="CA-2014-166989"/>
    <x v="545"/>
    <d v="2014-11-18T00:00:00"/>
    <x v="1"/>
    <s v="RM-19675"/>
    <s v="Robert Marley"/>
    <s v="Home Office"/>
    <s v="United States"/>
    <x v="13"/>
    <x v="7"/>
    <x v="2"/>
    <s v="FUR-CH-10001797"/>
    <x v="0"/>
    <x v="1"/>
    <s v="Safco Chair Connectors, 6/Carton"/>
    <n v="69.263999999999996"/>
    <n v="2"/>
    <n v="14.622400000000001"/>
    <x v="4"/>
    <x v="0"/>
  </r>
  <r>
    <s v="CA-2015-105690"/>
    <x v="32"/>
    <d v="2015-11-26T00:00:00"/>
    <x v="0"/>
    <s v="CA-11965"/>
    <s v="Carol Adams"/>
    <s v="Corporate"/>
    <s v="United States"/>
    <x v="238"/>
    <x v="5"/>
    <x v="3"/>
    <s v="FUR-BO-10003965"/>
    <x v="0"/>
    <x v="0"/>
    <s v="O'Sullivan Manor Hill 2-Door Library in Brianna Oak"/>
    <n v="246.1328"/>
    <n v="2"/>
    <n v="-76.011600000000001"/>
    <x v="2"/>
    <x v="0"/>
  </r>
  <r>
    <s v="CA-2017-102407"/>
    <x v="13"/>
    <d v="2017-12-13T00:00:00"/>
    <x v="0"/>
    <s v="AT-10435"/>
    <s v="Alyssa Tate"/>
    <s v="Home Office"/>
    <s v="United States"/>
    <x v="2"/>
    <x v="2"/>
    <x v="1"/>
    <s v="FUR-TA-10003748"/>
    <x v="0"/>
    <x v="2"/>
    <s v="Bevis 36 x 72 Conference Tables"/>
    <n v="896.32799999999997"/>
    <n v="9"/>
    <n v="22.408200000000001"/>
    <x v="4"/>
    <x v="5"/>
  </r>
  <r>
    <s v="CA-2017-101581"/>
    <x v="546"/>
    <d v="2017-10-27T00:00:00"/>
    <x v="1"/>
    <s v="DW-13195"/>
    <s v="David Wiener"/>
    <s v="Corporate"/>
    <s v="United States"/>
    <x v="125"/>
    <x v="36"/>
    <x v="1"/>
    <s v="FUR-TA-10002607"/>
    <x v="0"/>
    <x v="2"/>
    <s v="KI Conference Tables"/>
    <n v="177.22499999999999"/>
    <n v="5"/>
    <n v="-120.51300000000001"/>
    <x v="2"/>
    <x v="1"/>
  </r>
  <r>
    <s v="CA-2017-169124"/>
    <x v="209"/>
    <d v="2017-07-10T00:00:00"/>
    <x v="1"/>
    <s v="MB-17305"/>
    <s v="Maria Bertelson"/>
    <s v="Consumer"/>
    <s v="United States"/>
    <x v="239"/>
    <x v="2"/>
    <x v="1"/>
    <s v="FUR-FU-10001215"/>
    <x v="0"/>
    <x v="3"/>
    <s v="Howard Miller 11-1/2&quot; Diameter Brentwood Wall Clock"/>
    <n v="129.38999999999999"/>
    <n v="3"/>
    <n v="54.343800000000002"/>
    <x v="1"/>
    <x v="3"/>
  </r>
  <r>
    <s v="CA-2017-129021"/>
    <x v="547"/>
    <d v="2017-08-26T00:00:00"/>
    <x v="0"/>
    <s v="PO-18850"/>
    <s v="Patrick O'Brill"/>
    <s v="Consumer"/>
    <s v="United States"/>
    <x v="199"/>
    <x v="1"/>
    <x v="0"/>
    <s v="FUR-FU-10001852"/>
    <x v="0"/>
    <x v="3"/>
    <s v="Eldon Regeneration Recycled Desk Accessories, Smoke"/>
    <n v="2.7839999999999998"/>
    <n v="2"/>
    <n v="0.41760000000000003"/>
    <x v="0"/>
    <x v="10"/>
  </r>
  <r>
    <s v="CA-2014-162278"/>
    <x v="548"/>
    <d v="2014-10-30T00:00:00"/>
    <x v="0"/>
    <s v="AH-10585"/>
    <s v="Angele Hood"/>
    <s v="Consumer"/>
    <s v="United States"/>
    <x v="15"/>
    <x v="13"/>
    <x v="1"/>
    <s v="FUR-FU-10000448"/>
    <x v="0"/>
    <x v="3"/>
    <s v="Tenex Chairmats For Use With Carpeted Floors"/>
    <n v="63.92"/>
    <n v="4"/>
    <n v="3.1960000000000002"/>
    <x v="4"/>
    <x v="1"/>
  </r>
  <r>
    <s v="CA-2014-125829"/>
    <x v="53"/>
    <d v="2014-11-11T00:00:00"/>
    <x v="1"/>
    <s v="WB-21850"/>
    <s v="William Brown"/>
    <s v="Consumer"/>
    <s v="United States"/>
    <x v="2"/>
    <x v="2"/>
    <x v="1"/>
    <s v="FUR-TA-10002041"/>
    <x v="0"/>
    <x v="2"/>
    <s v="Bevis Round Conference Table Top, X-Base"/>
    <n v="573.72799999999995"/>
    <n v="4"/>
    <n v="-64.544399999999996"/>
    <x v="1"/>
    <x v="0"/>
  </r>
  <r>
    <s v="US-2017-136189"/>
    <x v="549"/>
    <d v="2017-12-11T00:00:00"/>
    <x v="1"/>
    <s v="DC-13285"/>
    <s v="Debra Catini"/>
    <s v="Consumer"/>
    <s v="United States"/>
    <x v="52"/>
    <x v="25"/>
    <x v="0"/>
    <s v="FUR-FU-10000175"/>
    <x v="0"/>
    <x v="3"/>
    <s v="DAX Wood Document Frame."/>
    <n v="82.38"/>
    <n v="6"/>
    <n v="25.537800000000001"/>
    <x v="4"/>
    <x v="5"/>
  </r>
  <r>
    <s v="CA-2015-154795"/>
    <x v="274"/>
    <d v="2015-12-24T00:00:00"/>
    <x v="1"/>
    <s v="GZ-14470"/>
    <s v="Gary Zandusky"/>
    <s v="Consumer"/>
    <s v="United States"/>
    <x v="240"/>
    <x v="22"/>
    <x v="1"/>
    <s v="FUR-FU-10002088"/>
    <x v="0"/>
    <x v="3"/>
    <s v="Nu-Dell Float Frame 11 x 14 1/2"/>
    <n v="14.368"/>
    <n v="2"/>
    <n v="3.9512"/>
    <x v="4"/>
    <x v="5"/>
  </r>
  <r>
    <s v="CA-2016-120355"/>
    <x v="126"/>
    <d v="2016-09-25T00:00:00"/>
    <x v="1"/>
    <s v="MM-17260"/>
    <s v="Magdelene Morse"/>
    <s v="Consumer"/>
    <s v="United States"/>
    <x v="241"/>
    <x v="7"/>
    <x v="2"/>
    <s v="FUR-CH-10001394"/>
    <x v="0"/>
    <x v="1"/>
    <s v="Global Leather Executive Chair"/>
    <n v="631.78200000000004"/>
    <n v="2"/>
    <n v="140.39599999999999"/>
    <x v="1"/>
    <x v="4"/>
  </r>
  <r>
    <s v="CA-2016-120355"/>
    <x v="126"/>
    <d v="2016-09-25T00:00:00"/>
    <x v="1"/>
    <s v="MM-17260"/>
    <s v="Magdelene Morse"/>
    <s v="Consumer"/>
    <s v="United States"/>
    <x v="241"/>
    <x v="7"/>
    <x v="2"/>
    <s v="FUR-FU-10004053"/>
    <x v="0"/>
    <x v="3"/>
    <s v="DAX Two-Tone Silver Metal Document Frame"/>
    <n v="60.72"/>
    <n v="3"/>
    <n v="26.1096"/>
    <x v="1"/>
    <x v="4"/>
  </r>
  <r>
    <s v="CA-2017-162565"/>
    <x v="246"/>
    <d v="2017-12-11T00:00:00"/>
    <x v="3"/>
    <s v="RR-19315"/>
    <s v="Ralph Ritter"/>
    <s v="Consumer"/>
    <s v="United States"/>
    <x v="14"/>
    <x v="8"/>
    <x v="3"/>
    <s v="FUR-FU-10004306"/>
    <x v="0"/>
    <x v="3"/>
    <s v="Electrix Halogen Magnifier Lamp"/>
    <n v="77.72"/>
    <n v="1"/>
    <n v="-66.061999999999998"/>
    <x v="7"/>
    <x v="5"/>
  </r>
  <r>
    <s v="CA-2017-162565"/>
    <x v="246"/>
    <d v="2017-12-11T00:00:00"/>
    <x v="3"/>
    <s v="RR-19315"/>
    <s v="Ralph Ritter"/>
    <s v="Consumer"/>
    <s v="United States"/>
    <x v="14"/>
    <x v="8"/>
    <x v="3"/>
    <s v="FUR-CH-10003973"/>
    <x v="0"/>
    <x v="1"/>
    <s v="GuestStacker Chair with Chrome Finish Legs"/>
    <n v="520.46400000000006"/>
    <n v="2"/>
    <n v="-14.8704"/>
    <x v="7"/>
    <x v="5"/>
  </r>
  <r>
    <s v="CA-2014-166954"/>
    <x v="550"/>
    <d v="2014-04-30T00:00:00"/>
    <x v="1"/>
    <s v="BT-11305"/>
    <s v="Beth Thompson"/>
    <s v="Home Office"/>
    <s v="United States"/>
    <x v="242"/>
    <x v="2"/>
    <x v="1"/>
    <s v="FUR-FU-10003708"/>
    <x v="0"/>
    <x v="3"/>
    <s v="Tenex Traditional Chairmats for Medium Pile Carpet, Standard Lip, 36&quot; x 48&quot;"/>
    <n v="303.25"/>
    <n v="5"/>
    <n v="63.682499999999997"/>
    <x v="2"/>
    <x v="6"/>
  </r>
  <r>
    <s v="CA-2014-166954"/>
    <x v="550"/>
    <d v="2014-04-30T00:00:00"/>
    <x v="1"/>
    <s v="BT-11305"/>
    <s v="Beth Thompson"/>
    <s v="Home Office"/>
    <s v="United States"/>
    <x v="242"/>
    <x v="2"/>
    <x v="1"/>
    <s v="FUR-CH-10003973"/>
    <x v="0"/>
    <x v="1"/>
    <s v="GuestStacker Chair with Chrome Finish Legs"/>
    <n v="1487.04"/>
    <n v="5"/>
    <n v="148.70400000000001"/>
    <x v="2"/>
    <x v="6"/>
  </r>
  <r>
    <s v="CA-2015-152891"/>
    <x v="551"/>
    <d v="2015-10-30T00:00:00"/>
    <x v="1"/>
    <s v="TB-21625"/>
    <s v="Trudy Brown"/>
    <s v="Consumer"/>
    <s v="United States"/>
    <x v="28"/>
    <x v="2"/>
    <x v="1"/>
    <s v="FUR-TA-10001857"/>
    <x v="0"/>
    <x v="2"/>
    <s v="Balt Solid Wood Rectangular Table"/>
    <n v="253.17599999999999"/>
    <n v="3"/>
    <n v="-31.646999999999998"/>
    <x v="2"/>
    <x v="1"/>
  </r>
  <r>
    <s v="US-2015-122784"/>
    <x v="552"/>
    <d v="2015-07-27T00:00:00"/>
    <x v="1"/>
    <s v="RA-19915"/>
    <s v="Russell Applegate"/>
    <s v="Consumer"/>
    <s v="United States"/>
    <x v="185"/>
    <x v="8"/>
    <x v="3"/>
    <s v="FUR-BO-10004690"/>
    <x v="0"/>
    <x v="0"/>
    <s v="O'Sullivan Cherrywood Estates Traditional Barrister Bookcase"/>
    <n v="384.94400000000002"/>
    <n v="4"/>
    <n v="-126.4816"/>
    <x v="1"/>
    <x v="3"/>
  </r>
  <r>
    <s v="US-2015-122784"/>
    <x v="552"/>
    <d v="2015-07-27T00:00:00"/>
    <x v="1"/>
    <s v="RA-19915"/>
    <s v="Russell Applegate"/>
    <s v="Consumer"/>
    <s v="United States"/>
    <x v="185"/>
    <x v="8"/>
    <x v="3"/>
    <s v="FUR-BO-10002545"/>
    <x v="0"/>
    <x v="0"/>
    <s v="Atlantic Metals Mobile 3-Shelf Bookcases, Custom Colors"/>
    <n v="913.43"/>
    <n v="5"/>
    <n v="-52.195999999999998"/>
    <x v="1"/>
    <x v="3"/>
  </r>
  <r>
    <s v="CA-2017-111556"/>
    <x v="93"/>
    <d v="2017-11-22T00:00:00"/>
    <x v="2"/>
    <s v="CD-11920"/>
    <s v="Carlos Daly"/>
    <s v="Consumer"/>
    <s v="United States"/>
    <x v="13"/>
    <x v="7"/>
    <x v="2"/>
    <s v="FUR-BO-10003159"/>
    <x v="0"/>
    <x v="0"/>
    <s v="Sauder Camden County Collection Libraries, Planked Cherry Finish"/>
    <n v="183.96799999999999"/>
    <n v="2"/>
    <n v="-25.2956"/>
    <x v="3"/>
    <x v="0"/>
  </r>
  <r>
    <s v="US-2014-138758"/>
    <x v="553"/>
    <d v="2014-07-11T00:00:00"/>
    <x v="1"/>
    <s v="JL-15835"/>
    <s v="John Lee"/>
    <s v="Consumer"/>
    <s v="United States"/>
    <x v="3"/>
    <x v="3"/>
    <x v="2"/>
    <s v="FUR-CH-10002880"/>
    <x v="0"/>
    <x v="1"/>
    <s v="Global High-Back Leather Tilter, Burgundy"/>
    <n v="172.18600000000001"/>
    <n v="2"/>
    <n v="-46.736199999999997"/>
    <x v="4"/>
    <x v="3"/>
  </r>
  <r>
    <s v="US-2014-138758"/>
    <x v="553"/>
    <d v="2014-07-11T00:00:00"/>
    <x v="1"/>
    <s v="JL-15835"/>
    <s v="John Lee"/>
    <s v="Consumer"/>
    <s v="United States"/>
    <x v="3"/>
    <x v="3"/>
    <x v="2"/>
    <s v="FUR-FU-10003039"/>
    <x v="0"/>
    <x v="3"/>
    <s v="Howard Miller 11-1/2&quot; Diameter Grantwood Wall Clock"/>
    <n v="69.007999999999996"/>
    <n v="2"/>
    <n v="12.0764"/>
    <x v="4"/>
    <x v="3"/>
  </r>
  <r>
    <s v="CA-2016-131737"/>
    <x v="554"/>
    <d v="2016-03-17T00:00:00"/>
    <x v="3"/>
    <s v="GZ-14470"/>
    <s v="Gary Zandusky"/>
    <s v="Consumer"/>
    <s v="United States"/>
    <x v="11"/>
    <x v="32"/>
    <x v="2"/>
    <s v="FUR-FU-10004306"/>
    <x v="0"/>
    <x v="3"/>
    <s v="Electrix Halogen Magnifier Lamp"/>
    <n v="971.5"/>
    <n v="5"/>
    <n v="252.59"/>
    <x v="7"/>
    <x v="9"/>
  </r>
  <r>
    <s v="CA-2014-160157"/>
    <x v="191"/>
    <d v="2014-12-27T00:00:00"/>
    <x v="1"/>
    <s v="MH-17455"/>
    <s v="Mark Hamilton"/>
    <s v="Consumer"/>
    <s v="United States"/>
    <x v="243"/>
    <x v="15"/>
    <x v="2"/>
    <s v="FUR-FU-10003773"/>
    <x v="0"/>
    <x v="3"/>
    <s v="Eldon Cleatmat Plus Chair Mats for High Pile Carpets"/>
    <n v="190.84800000000001"/>
    <n v="3"/>
    <n v="-21.470400000000001"/>
    <x v="1"/>
    <x v="5"/>
  </r>
  <r>
    <s v="CA-2017-159464"/>
    <x v="514"/>
    <d v="2017-05-19T00:00:00"/>
    <x v="2"/>
    <s v="TB-21355"/>
    <s v="Todd Boyes"/>
    <s v="Corporate"/>
    <s v="United States"/>
    <x v="244"/>
    <x v="24"/>
    <x v="0"/>
    <s v="FUR-BO-10003546"/>
    <x v="0"/>
    <x v="0"/>
    <s v="Hon 4-Shelf Metal Bookcases"/>
    <n v="302.94"/>
    <n v="3"/>
    <n v="75.734999999999999"/>
    <x v="5"/>
    <x v="7"/>
  </r>
  <r>
    <s v="CA-2017-119452"/>
    <x v="555"/>
    <d v="2017-03-27T00:00:00"/>
    <x v="1"/>
    <s v="CL-12565"/>
    <s v="Clay Ludtke"/>
    <s v="Consumer"/>
    <s v="United States"/>
    <x v="169"/>
    <x v="37"/>
    <x v="3"/>
    <s v="FUR-CH-10004495"/>
    <x v="0"/>
    <x v="1"/>
    <s v="Global Leather and Oak Executive Chair, Black"/>
    <n v="1805.88"/>
    <n v="6"/>
    <n v="523.70519999999999"/>
    <x v="6"/>
    <x v="9"/>
  </r>
  <r>
    <s v="CA-2016-168893"/>
    <x v="361"/>
    <d v="2016-11-08T00:00:00"/>
    <x v="0"/>
    <s v="AP-10915"/>
    <s v="Arthur Prichep"/>
    <s v="Consumer"/>
    <s v="United States"/>
    <x v="0"/>
    <x v="0"/>
    <x v="0"/>
    <s v="FUR-FU-10002885"/>
    <x v="0"/>
    <x v="3"/>
    <s v="Magna Visual Magnetic Picture Hangers"/>
    <n v="24.1"/>
    <n v="5"/>
    <n v="9.1579999999999995"/>
    <x v="2"/>
    <x v="0"/>
  </r>
  <r>
    <s v="CA-2016-168893"/>
    <x v="361"/>
    <d v="2016-11-08T00:00:00"/>
    <x v="0"/>
    <s v="AP-10915"/>
    <s v="Arthur Prichep"/>
    <s v="Consumer"/>
    <s v="United States"/>
    <x v="0"/>
    <x v="0"/>
    <x v="0"/>
    <s v="FUR-TA-10003392"/>
    <x v="0"/>
    <x v="2"/>
    <s v="Global Adaptabilities Conference Tables"/>
    <n v="842.94"/>
    <n v="3"/>
    <n v="160.15860000000001"/>
    <x v="2"/>
    <x v="0"/>
  </r>
  <r>
    <s v="CA-2015-121965"/>
    <x v="556"/>
    <d v="2015-06-23T00:00:00"/>
    <x v="1"/>
    <s v="LH-17155"/>
    <s v="Logan Haushalter"/>
    <s v="Consumer"/>
    <s v="United States"/>
    <x v="2"/>
    <x v="2"/>
    <x v="1"/>
    <s v="FUR-FU-10000732"/>
    <x v="0"/>
    <x v="3"/>
    <s v="Eldon 200 Class Desk Accessories"/>
    <n v="12.56"/>
    <n v="2"/>
    <n v="4.0191999999999997"/>
    <x v="4"/>
    <x v="2"/>
  </r>
  <r>
    <s v="CA-2016-147137"/>
    <x v="557"/>
    <d v="2016-07-06T00:00:00"/>
    <x v="2"/>
    <s v="AA-10645"/>
    <s v="Anna Andreadi"/>
    <s v="Consumer"/>
    <s v="United States"/>
    <x v="28"/>
    <x v="2"/>
    <x v="1"/>
    <s v="FUR-FU-10000221"/>
    <x v="0"/>
    <x v="3"/>
    <s v="Master Caster Door Stop, Brown"/>
    <n v="25.4"/>
    <n v="5"/>
    <n v="8.6359999999999992"/>
    <x v="3"/>
    <x v="3"/>
  </r>
  <r>
    <s v="CA-2016-147137"/>
    <x v="557"/>
    <d v="2016-07-06T00:00:00"/>
    <x v="2"/>
    <s v="AA-10645"/>
    <s v="Anna Andreadi"/>
    <s v="Consumer"/>
    <s v="United States"/>
    <x v="28"/>
    <x v="2"/>
    <x v="1"/>
    <s v="FUR-BO-10001811"/>
    <x v="0"/>
    <x v="0"/>
    <s v="Atlantic Metals Mobile 5-Shelf Bookcases, Custom Colors"/>
    <n v="1279.165"/>
    <n v="5"/>
    <n v="225.73500000000001"/>
    <x v="3"/>
    <x v="3"/>
  </r>
  <r>
    <s v="US-2015-146745"/>
    <x v="558"/>
    <d v="2015-09-08T00:00:00"/>
    <x v="1"/>
    <s v="AS-10630"/>
    <s v="Ann Steele"/>
    <s v="Home Office"/>
    <s v="United States"/>
    <x v="28"/>
    <x v="2"/>
    <x v="1"/>
    <s v="FUR-CH-10002372"/>
    <x v="0"/>
    <x v="1"/>
    <s v="Office Star - Ergonomically Designed Knee Chair"/>
    <n v="129.56800000000001"/>
    <n v="2"/>
    <n v="-12.956799999999999"/>
    <x v="2"/>
    <x v="4"/>
  </r>
  <r>
    <s v="US-2017-125717"/>
    <x v="559"/>
    <d v="2017-10-01T00:00:00"/>
    <x v="2"/>
    <s v="DS-13030"/>
    <s v="Darrin Sayre"/>
    <s v="Home Office"/>
    <s v="United States"/>
    <x v="14"/>
    <x v="12"/>
    <x v="1"/>
    <s v="FUR-FU-10001979"/>
    <x v="0"/>
    <x v="3"/>
    <s v="Dana Halogen Swing-Arm Architect Lamp"/>
    <n v="32.776000000000003"/>
    <n v="1"/>
    <n v="3.2776000000000001"/>
    <x v="0"/>
    <x v="4"/>
  </r>
  <r>
    <s v="CA-2017-168641"/>
    <x v="241"/>
    <d v="2017-12-01T00:00:00"/>
    <x v="1"/>
    <s v="KA-16525"/>
    <s v="Kelly Andreada"/>
    <s v="Consumer"/>
    <s v="United States"/>
    <x v="13"/>
    <x v="7"/>
    <x v="2"/>
    <s v="FUR-BO-10000780"/>
    <x v="0"/>
    <x v="0"/>
    <s v="O'Sullivan Plantations 2-Door Library in Landvery Oak"/>
    <n v="321.56799999999998"/>
    <n v="2"/>
    <n v="-16.078399999999998"/>
    <x v="1"/>
    <x v="0"/>
  </r>
  <r>
    <s v="CA-2017-156895"/>
    <x v="258"/>
    <d v="2017-05-12T00:00:00"/>
    <x v="1"/>
    <s v="DJ-13510"/>
    <s v="Don Jones"/>
    <s v="Corporate"/>
    <s v="United States"/>
    <x v="3"/>
    <x v="3"/>
    <x v="2"/>
    <s v="FUR-CH-10003535"/>
    <x v="0"/>
    <x v="1"/>
    <s v="Global Armless Task Chair, Royal Blue"/>
    <n v="128.05799999999999"/>
    <n v="3"/>
    <n v="-23.7822"/>
    <x v="4"/>
    <x v="7"/>
  </r>
  <r>
    <s v="CA-2017-121300"/>
    <x v="560"/>
    <d v="2017-09-29T00:00:00"/>
    <x v="3"/>
    <s v="MG-17680"/>
    <s v="Maureen Gastineau"/>
    <s v="Home Office"/>
    <s v="United States"/>
    <x v="245"/>
    <x v="15"/>
    <x v="2"/>
    <s v="FUR-CH-10003774"/>
    <x v="0"/>
    <x v="1"/>
    <s v="Global Wood Trimmed Manager's Task Chair, Khaki"/>
    <n v="63.686"/>
    <n v="1"/>
    <n v="-15.4666"/>
    <x v="7"/>
    <x v="4"/>
  </r>
  <r>
    <s v="CA-2017-121300"/>
    <x v="560"/>
    <d v="2017-09-29T00:00:00"/>
    <x v="3"/>
    <s v="MG-17680"/>
    <s v="Maureen Gastineau"/>
    <s v="Home Office"/>
    <s v="United States"/>
    <x v="245"/>
    <x v="15"/>
    <x v="2"/>
    <s v="FUR-TA-10004442"/>
    <x v="0"/>
    <x v="2"/>
    <s v="Riverside Furniture Stanwyck Manor Table Series"/>
    <n v="344.22"/>
    <n v="2"/>
    <n v="-189.321"/>
    <x v="7"/>
    <x v="4"/>
  </r>
  <r>
    <s v="CA-2017-121300"/>
    <x v="560"/>
    <d v="2017-09-29T00:00:00"/>
    <x v="3"/>
    <s v="MG-17680"/>
    <s v="Maureen Gastineau"/>
    <s v="Home Office"/>
    <s v="United States"/>
    <x v="245"/>
    <x v="15"/>
    <x v="2"/>
    <s v="FUR-FU-10004586"/>
    <x v="0"/>
    <x v="3"/>
    <s v="G.E. Longer-Life Indoor Recessed Floodlight Bulbs"/>
    <n v="21.248000000000001"/>
    <n v="4"/>
    <n v="7.4367999999999999"/>
    <x v="7"/>
    <x v="4"/>
  </r>
  <r>
    <s v="CA-2017-130211"/>
    <x v="546"/>
    <d v="2017-10-22T00:00:00"/>
    <x v="3"/>
    <s v="BD-11620"/>
    <s v="Brian DeCherney"/>
    <s v="Consumer"/>
    <s v="United States"/>
    <x v="246"/>
    <x v="37"/>
    <x v="3"/>
    <s v="FUR-TA-10003748"/>
    <x v="0"/>
    <x v="2"/>
    <s v="Bevis 36 x 72 Conference Tables"/>
    <n v="248.98"/>
    <n v="2"/>
    <n v="54.775599999999997"/>
    <x v="7"/>
    <x v="1"/>
  </r>
  <r>
    <s v="CA-2017-105921"/>
    <x v="561"/>
    <d v="2017-08-21T00:00:00"/>
    <x v="1"/>
    <s v="JM-15250"/>
    <s v="Janet Martin"/>
    <s v="Consumer"/>
    <s v="United States"/>
    <x v="2"/>
    <x v="2"/>
    <x v="1"/>
    <s v="FUR-TA-10001095"/>
    <x v="0"/>
    <x v="2"/>
    <s v="Chromcraft Round Conference Tables"/>
    <n v="418.29599999999999"/>
    <n v="3"/>
    <n v="5.2286999999999999"/>
    <x v="1"/>
    <x v="10"/>
  </r>
  <r>
    <s v="CA-2014-150798"/>
    <x v="280"/>
    <d v="2014-12-03T00:00:00"/>
    <x v="0"/>
    <s v="JK-15730"/>
    <s v="Joe Kamberova"/>
    <s v="Consumer"/>
    <s v="United States"/>
    <x v="29"/>
    <x v="15"/>
    <x v="2"/>
    <s v="FUR-FU-10000221"/>
    <x v="0"/>
    <x v="3"/>
    <s v="Master Caster Door Stop, Brown"/>
    <n v="8.1280000000000001"/>
    <n v="2"/>
    <n v="1.4224000000000001"/>
    <x v="3"/>
    <x v="5"/>
  </r>
  <r>
    <s v="CA-2014-150798"/>
    <x v="280"/>
    <d v="2014-12-03T00:00:00"/>
    <x v="0"/>
    <s v="JK-15730"/>
    <s v="Joe Kamberova"/>
    <s v="Consumer"/>
    <s v="United States"/>
    <x v="29"/>
    <x v="15"/>
    <x v="2"/>
    <s v="FUR-CH-10000015"/>
    <x v="0"/>
    <x v="1"/>
    <s v="Hon Multipurpose Stacking Arm Chairs"/>
    <n v="909.72"/>
    <n v="6"/>
    <n v="-51.984000000000002"/>
    <x v="3"/>
    <x v="5"/>
  </r>
  <r>
    <s v="CA-2017-112753"/>
    <x v="562"/>
    <d v="2017-06-23T00:00:00"/>
    <x v="1"/>
    <s v="CC-12670"/>
    <s v="Craig Carreira"/>
    <s v="Consumer"/>
    <s v="United States"/>
    <x v="2"/>
    <x v="2"/>
    <x v="1"/>
    <s v="FUR-BO-10004015"/>
    <x v="0"/>
    <x v="0"/>
    <s v="Bush Andora Bookcase, Maple/Graphite Gray Finish"/>
    <n v="917.92349999999999"/>
    <n v="9"/>
    <n v="75.593699999999998"/>
    <x v="2"/>
    <x v="2"/>
  </r>
  <r>
    <s v="US-2014-138247"/>
    <x v="109"/>
    <d v="2014-12-29T00:00:00"/>
    <x v="1"/>
    <s v="BF-11170"/>
    <s v="Ben Ferrer"/>
    <s v="Home Office"/>
    <s v="United States"/>
    <x v="2"/>
    <x v="2"/>
    <x v="1"/>
    <s v="FUR-FU-10002554"/>
    <x v="0"/>
    <x v="3"/>
    <s v="Westinghouse Floor Lamp with Metal Mesh Shade, Black"/>
    <n v="23.99"/>
    <n v="1"/>
    <n v="5.5176999999999996"/>
    <x v="2"/>
    <x v="5"/>
  </r>
  <r>
    <s v="CA-2017-167003"/>
    <x v="563"/>
    <d v="2017-05-29T00:00:00"/>
    <x v="1"/>
    <s v="VS-21820"/>
    <s v="Vivek Sundaresam"/>
    <s v="Consumer"/>
    <s v="United States"/>
    <x v="2"/>
    <x v="2"/>
    <x v="1"/>
    <s v="FUR-TA-10001520"/>
    <x v="0"/>
    <x v="2"/>
    <s v="Lesro Sheffield Collection Coffee Table, End Table, Center Table, Corner Table"/>
    <n v="171.28800000000001"/>
    <n v="3"/>
    <n v="-6.4233000000000002"/>
    <x v="6"/>
    <x v="7"/>
  </r>
  <r>
    <s v="CA-2016-119935"/>
    <x v="480"/>
    <d v="2016-11-14T00:00:00"/>
    <x v="1"/>
    <s v="KM-16225"/>
    <s v="Kalyca Meade"/>
    <s v="Corporate"/>
    <s v="United States"/>
    <x v="76"/>
    <x v="23"/>
    <x v="3"/>
    <s v="FUR-FU-10001085"/>
    <x v="0"/>
    <x v="3"/>
    <s v="3M Polarizing Light Filter Sleeves"/>
    <n v="37.299999999999997"/>
    <n v="2"/>
    <n v="17.158000000000001"/>
    <x v="4"/>
    <x v="0"/>
  </r>
  <r>
    <s v="CA-2016-120873"/>
    <x v="78"/>
    <d v="2016-11-01T00:00:00"/>
    <x v="0"/>
    <s v="BW-11200"/>
    <s v="Ben Wallace"/>
    <s v="Consumer"/>
    <s v="United States"/>
    <x v="247"/>
    <x v="25"/>
    <x v="0"/>
    <s v="FUR-CH-10000847"/>
    <x v="0"/>
    <x v="1"/>
    <s v="Global Executive Mid-Back Manager's Chair"/>
    <n v="290.98"/>
    <n v="1"/>
    <n v="75.654799999999994"/>
    <x v="2"/>
    <x v="1"/>
  </r>
  <r>
    <s v="CA-2014-109491"/>
    <x v="564"/>
    <d v="2014-02-26T00:00:00"/>
    <x v="1"/>
    <s v="LC-16930"/>
    <s v="Linda Cazamias"/>
    <s v="Corporate"/>
    <s v="United States"/>
    <x v="52"/>
    <x v="6"/>
    <x v="3"/>
    <s v="FUR-FU-10000221"/>
    <x v="0"/>
    <x v="3"/>
    <s v="Master Caster Door Stop, Brown"/>
    <n v="20.32"/>
    <n v="4"/>
    <n v="6.9088000000000003"/>
    <x v="6"/>
    <x v="11"/>
  </r>
  <r>
    <s v="CA-2014-107454"/>
    <x v="565"/>
    <d v="2014-11-06T00:00:00"/>
    <x v="1"/>
    <s v="RD-19720"/>
    <s v="Roger Demir"/>
    <s v="Consumer"/>
    <s v="United States"/>
    <x v="13"/>
    <x v="7"/>
    <x v="2"/>
    <s v="FUR-FU-10004018"/>
    <x v="0"/>
    <x v="3"/>
    <s v="Tensor Computer Mounted Lamp"/>
    <n v="89.34"/>
    <n v="6"/>
    <n v="24.1218"/>
    <x v="4"/>
    <x v="0"/>
  </r>
  <r>
    <s v="US-2017-105046"/>
    <x v="357"/>
    <d v="2017-07-23T00:00:00"/>
    <x v="1"/>
    <s v="BE-11335"/>
    <s v="Bill Eplett"/>
    <s v="Home Office"/>
    <s v="United States"/>
    <x v="248"/>
    <x v="7"/>
    <x v="2"/>
    <s v="FUR-FU-10004848"/>
    <x v="0"/>
    <x v="3"/>
    <s v="DAX Solid Wood Frames"/>
    <n v="39.08"/>
    <n v="4"/>
    <n v="14.4596"/>
    <x v="6"/>
    <x v="3"/>
  </r>
  <r>
    <s v="CA-2016-118759"/>
    <x v="566"/>
    <d v="2016-11-17T00:00:00"/>
    <x v="2"/>
    <s v="MB-17305"/>
    <s v="Maria Bertelson"/>
    <s v="Consumer"/>
    <s v="United States"/>
    <x v="13"/>
    <x v="7"/>
    <x v="2"/>
    <s v="FUR-CH-10002335"/>
    <x v="0"/>
    <x v="1"/>
    <s v="Hon GuestStacker Chair"/>
    <n v="408.00599999999997"/>
    <n v="2"/>
    <n v="72.534400000000005"/>
    <x v="0"/>
    <x v="0"/>
  </r>
  <r>
    <s v="CA-2014-140403"/>
    <x v="567"/>
    <d v="2014-10-10T00:00:00"/>
    <x v="3"/>
    <s v="TN-21040"/>
    <s v="Tanja Norvell"/>
    <s v="Home Office"/>
    <s v="United States"/>
    <x v="249"/>
    <x v="2"/>
    <x v="1"/>
    <s v="FUR-CH-10002774"/>
    <x v="0"/>
    <x v="1"/>
    <s v="Global Deluxe Stacking Chair, Gray"/>
    <n v="122.352"/>
    <n v="3"/>
    <n v="13.7646"/>
    <x v="7"/>
    <x v="1"/>
  </r>
  <r>
    <s v="CA-2017-138464"/>
    <x v="220"/>
    <d v="2017-07-12T00:00:00"/>
    <x v="1"/>
    <s v="VF-21715"/>
    <s v="Vicky Freymann"/>
    <s v="Home Office"/>
    <s v="United States"/>
    <x v="15"/>
    <x v="13"/>
    <x v="1"/>
    <s v="FUR-FU-10003142"/>
    <x v="0"/>
    <x v="3"/>
    <s v="Master Big Foot Doorstop, Beige"/>
    <n v="15.84"/>
    <n v="3"/>
    <n v="4.9104000000000001"/>
    <x v="4"/>
    <x v="3"/>
  </r>
  <r>
    <s v="CA-2015-104129"/>
    <x v="568"/>
    <d v="2015-03-02T00:00:00"/>
    <x v="1"/>
    <s v="ES-14080"/>
    <s v="Erin Smith"/>
    <s v="Corporate"/>
    <s v="United States"/>
    <x v="134"/>
    <x v="38"/>
    <x v="2"/>
    <s v="FUR-TA-10004152"/>
    <x v="0"/>
    <x v="2"/>
    <s v="Barricks 18&quot; x 48&quot; Non-Folding Utility Table with Bottom Storage Shelf"/>
    <n v="493.92"/>
    <n v="7"/>
    <n v="-28.224"/>
    <x v="0"/>
    <x v="11"/>
  </r>
  <r>
    <s v="CA-2015-126557"/>
    <x v="569"/>
    <d v="2015-07-17T00:00:00"/>
    <x v="0"/>
    <s v="RL-19615"/>
    <s v="Rob Lucas"/>
    <s v="Consumer"/>
    <s v="United States"/>
    <x v="9"/>
    <x v="8"/>
    <x v="3"/>
    <s v="FUR-CH-10004477"/>
    <x v="0"/>
    <x v="1"/>
    <s v="Global Push Button Manager's Chair, Indigo"/>
    <n v="383.60700000000003"/>
    <n v="9"/>
    <n v="-5.4801000000000002"/>
    <x v="2"/>
    <x v="3"/>
  </r>
  <r>
    <s v="CA-2015-126557"/>
    <x v="569"/>
    <d v="2015-07-17T00:00:00"/>
    <x v="0"/>
    <s v="RL-19615"/>
    <s v="Rob Lucas"/>
    <s v="Consumer"/>
    <s v="United States"/>
    <x v="9"/>
    <x v="8"/>
    <x v="3"/>
    <s v="FUR-FU-10001861"/>
    <x v="0"/>
    <x v="3"/>
    <s v="Floodlight Indoor Halogen Bulbs, 1 Bulb per Pack, 60 Watts"/>
    <n v="7.76"/>
    <n v="1"/>
    <n v="-2.1339999999999999"/>
    <x v="2"/>
    <x v="3"/>
  </r>
  <r>
    <s v="US-2014-165862"/>
    <x v="570"/>
    <d v="2014-07-17T00:00:00"/>
    <x v="1"/>
    <s v="GK-14620"/>
    <s v="Grace Kelly"/>
    <s v="Corporate"/>
    <s v="United States"/>
    <x v="2"/>
    <x v="2"/>
    <x v="1"/>
    <s v="FUR-TA-10002855"/>
    <x v="0"/>
    <x v="2"/>
    <s v="Bevis Round Conference Table Top &amp; Single Column Base"/>
    <n v="351.21600000000001"/>
    <n v="3"/>
    <n v="4.3902000000000001"/>
    <x v="4"/>
    <x v="3"/>
  </r>
  <r>
    <s v="US-2014-106334"/>
    <x v="421"/>
    <d v="2015-01-02T00:00:00"/>
    <x v="1"/>
    <s v="JF-15490"/>
    <s v="Jeremy Farry"/>
    <s v="Consumer"/>
    <s v="United States"/>
    <x v="28"/>
    <x v="2"/>
    <x v="1"/>
    <s v="FUR-CH-10004886"/>
    <x v="0"/>
    <x v="1"/>
    <s v="Bevis Steel Folding Chairs"/>
    <n v="230.28"/>
    <n v="3"/>
    <n v="23.027999999999999"/>
    <x v="6"/>
    <x v="5"/>
  </r>
  <r>
    <s v="CA-2014-110219"/>
    <x v="571"/>
    <d v="2014-05-08T00:00:00"/>
    <x v="2"/>
    <s v="EB-13870"/>
    <s v="Emily Burns"/>
    <s v="Consumer"/>
    <s v="United States"/>
    <x v="21"/>
    <x v="5"/>
    <x v="3"/>
    <s v="FUR-CH-10001146"/>
    <x v="0"/>
    <x v="1"/>
    <s v="Global Value Mid-Back Manager's Chair, Gray"/>
    <n v="127.869"/>
    <n v="3"/>
    <n v="-9.1334999999999997"/>
    <x v="0"/>
    <x v="7"/>
  </r>
  <r>
    <s v="CA-2015-118871"/>
    <x v="463"/>
    <d v="2015-12-09T00:00:00"/>
    <x v="0"/>
    <s v="HM-14860"/>
    <s v="Harry Marie"/>
    <s v="Corporate"/>
    <s v="United States"/>
    <x v="2"/>
    <x v="2"/>
    <x v="1"/>
    <s v="FUR-FU-10002111"/>
    <x v="0"/>
    <x v="3"/>
    <s v="Master Caster Door Stop, Large Brown"/>
    <n v="36.4"/>
    <n v="5"/>
    <n v="13.832000000000001"/>
    <x v="2"/>
    <x v="5"/>
  </r>
  <r>
    <s v="CA-2017-129490"/>
    <x v="572"/>
    <d v="2017-09-30T00:00:00"/>
    <x v="1"/>
    <s v="SJ-20125"/>
    <s v="Sanjit Jacobs"/>
    <s v="Home Office"/>
    <s v="United States"/>
    <x v="232"/>
    <x v="1"/>
    <x v="0"/>
    <s v="FUR-CH-10003298"/>
    <x v="0"/>
    <x v="1"/>
    <s v="Office Star - Contemporary Task Swivel chair with Loop Arms, Charcoal"/>
    <n v="419.13600000000002"/>
    <n v="4"/>
    <n v="-57.6312"/>
    <x v="4"/>
    <x v="4"/>
  </r>
  <r>
    <s v="CA-2014-169460"/>
    <x v="573"/>
    <d v="2014-04-21T00:00:00"/>
    <x v="0"/>
    <s v="NF-18595"/>
    <s v="Nicole Fjeld"/>
    <s v="Home Office"/>
    <s v="United States"/>
    <x v="124"/>
    <x v="2"/>
    <x v="1"/>
    <s v="FUR-FU-10004017"/>
    <x v="0"/>
    <x v="3"/>
    <s v="Executive Impressions 13&quot; Chairman Wall Clock"/>
    <n v="76.14"/>
    <n v="3"/>
    <n v="26.649000000000001"/>
    <x v="3"/>
    <x v="6"/>
  </r>
  <r>
    <s v="CA-2016-139395"/>
    <x v="574"/>
    <d v="2016-12-18T00:00:00"/>
    <x v="1"/>
    <s v="MG-17650"/>
    <s v="Matthew Grinstein"/>
    <s v="Home Office"/>
    <s v="United States"/>
    <x v="38"/>
    <x v="17"/>
    <x v="3"/>
    <s v="FUR-FU-10003724"/>
    <x v="0"/>
    <x v="3"/>
    <s v="Westinghouse Clip-On Gooseneck Lamps"/>
    <n v="33.479999999999997"/>
    <n v="4"/>
    <n v="8.7048000000000005"/>
    <x v="6"/>
    <x v="5"/>
  </r>
  <r>
    <s v="CA-2016-120250"/>
    <x v="107"/>
    <d v="2016-09-22T00:00:00"/>
    <x v="2"/>
    <s v="AP-10720"/>
    <s v="Anne Pryor"/>
    <s v="Home Office"/>
    <s v="United States"/>
    <x v="3"/>
    <x v="3"/>
    <x v="2"/>
    <s v="FUR-FU-10003424"/>
    <x v="0"/>
    <x v="3"/>
    <s v="Nu-Dell Oak Frame"/>
    <n v="25.632000000000001"/>
    <n v="3"/>
    <n v="3.8448000000000002"/>
    <x v="0"/>
    <x v="4"/>
  </r>
  <r>
    <s v="US-2017-163790"/>
    <x v="575"/>
    <d v="2017-11-04T00:00:00"/>
    <x v="0"/>
    <s v="NL-18310"/>
    <s v="Nancy Lomonaco"/>
    <s v="Home Office"/>
    <s v="United States"/>
    <x v="250"/>
    <x v="2"/>
    <x v="1"/>
    <s v="FUR-FU-10002508"/>
    <x v="0"/>
    <x v="3"/>
    <s v="Document Clip Frames"/>
    <n v="25.02"/>
    <n v="3"/>
    <n v="10.5084"/>
    <x v="3"/>
    <x v="0"/>
  </r>
  <r>
    <s v="CA-2016-129868"/>
    <x v="576"/>
    <d v="2016-12-31T00:00:00"/>
    <x v="1"/>
    <s v="MC-18130"/>
    <s v="Mike Caudle"/>
    <s v="Corporate"/>
    <s v="United States"/>
    <x v="2"/>
    <x v="2"/>
    <x v="1"/>
    <s v="FUR-CH-10003535"/>
    <x v="0"/>
    <x v="1"/>
    <s v="Global Armless Task Chair, Royal Blue"/>
    <n v="146.352"/>
    <n v="3"/>
    <n v="-5.4882"/>
    <x v="2"/>
    <x v="5"/>
  </r>
  <r>
    <s v="CA-2016-129868"/>
    <x v="576"/>
    <d v="2016-12-31T00:00:00"/>
    <x v="1"/>
    <s v="MC-18130"/>
    <s v="Mike Caudle"/>
    <s v="Corporate"/>
    <s v="United States"/>
    <x v="2"/>
    <x v="2"/>
    <x v="1"/>
    <s v="FUR-TA-10003473"/>
    <x v="0"/>
    <x v="2"/>
    <s v="Bretford Rectangular Conference Table Tops"/>
    <n v="902.71199999999999"/>
    <n v="3"/>
    <n v="33.851700000000001"/>
    <x v="2"/>
    <x v="5"/>
  </r>
  <r>
    <s v="CA-2015-146948"/>
    <x v="370"/>
    <d v="2015-07-20T00:00:00"/>
    <x v="1"/>
    <s v="MG-17890"/>
    <s v="Michael Granlund"/>
    <s v="Home Office"/>
    <s v="United States"/>
    <x v="237"/>
    <x v="32"/>
    <x v="2"/>
    <s v="FUR-CH-10004853"/>
    <x v="0"/>
    <x v="1"/>
    <s v="Global Manager's Adjustable Task Chair, Storm"/>
    <n v="150.97999999999999"/>
    <n v="1"/>
    <n v="43.784199999999998"/>
    <x v="4"/>
    <x v="3"/>
  </r>
  <r>
    <s v="US-2017-141852"/>
    <x v="17"/>
    <d v="2017-11-14T00:00:00"/>
    <x v="1"/>
    <s v="JE-15745"/>
    <s v="Joel Eaton"/>
    <s v="Consumer"/>
    <s v="United States"/>
    <x v="64"/>
    <x v="2"/>
    <x v="1"/>
    <s v="FUR-FU-10000023"/>
    <x v="0"/>
    <x v="3"/>
    <s v="Eldon Wave Desk Accessories"/>
    <n v="47.12"/>
    <n v="8"/>
    <n v="20.732800000000001"/>
    <x v="2"/>
    <x v="0"/>
  </r>
  <r>
    <s v="CA-2015-117800"/>
    <x v="231"/>
    <d v="2015-09-26T00:00:00"/>
    <x v="1"/>
    <s v="TH-21550"/>
    <s v="Tracy Hopkins"/>
    <s v="Home Office"/>
    <s v="United States"/>
    <x v="114"/>
    <x v="20"/>
    <x v="2"/>
    <s v="FUR-CH-10000785"/>
    <x v="0"/>
    <x v="1"/>
    <s v="Global Ergonomic Managers Chair"/>
    <n v="542.94000000000005"/>
    <n v="3"/>
    <n v="141.1644"/>
    <x v="2"/>
    <x v="4"/>
  </r>
  <r>
    <s v="CA-2017-147228"/>
    <x v="198"/>
    <d v="2017-09-14T00:00:00"/>
    <x v="1"/>
    <s v="SO-20335"/>
    <s v="Sean O'Donnell"/>
    <s v="Consumer"/>
    <s v="United States"/>
    <x v="11"/>
    <x v="9"/>
    <x v="0"/>
    <s v="FUR-FU-10000023"/>
    <x v="0"/>
    <x v="3"/>
    <s v="Eldon Wave Desk Accessories"/>
    <n v="14.135999999999999"/>
    <n v="3"/>
    <n v="4.2408000000000001"/>
    <x v="2"/>
    <x v="4"/>
  </r>
  <r>
    <s v="US-2015-126235"/>
    <x v="233"/>
    <d v="2015-10-15T00:00:00"/>
    <x v="3"/>
    <s v="GA-14725"/>
    <s v="Guy Armstrong"/>
    <s v="Consumer"/>
    <s v="United States"/>
    <x v="189"/>
    <x v="17"/>
    <x v="3"/>
    <s v="FUR-FU-10000719"/>
    <x v="0"/>
    <x v="3"/>
    <s v="DAX Cubicle Frames, 8-1/2 x 11"/>
    <n v="17.14"/>
    <n v="2"/>
    <n v="6.1703999999999999"/>
    <x v="7"/>
    <x v="1"/>
  </r>
  <r>
    <s v="CA-2017-168396"/>
    <x v="309"/>
    <d v="2017-08-08T00:00:00"/>
    <x v="0"/>
    <s v="BD-11725"/>
    <s v="Bruce Degenhardt"/>
    <s v="Consumer"/>
    <s v="United States"/>
    <x v="28"/>
    <x v="2"/>
    <x v="1"/>
    <s v="FUR-FU-10000723"/>
    <x v="0"/>
    <x v="3"/>
    <s v="Deflect-o EconoMat Studded, No Bevel Mat for Low Pile Carpeting"/>
    <n v="123.96"/>
    <n v="3"/>
    <n v="11.1564"/>
    <x v="2"/>
    <x v="10"/>
  </r>
  <r>
    <s v="CA-2015-130456"/>
    <x v="130"/>
    <d v="2015-08-26T00:00:00"/>
    <x v="1"/>
    <s v="DS-13180"/>
    <s v="David Smith"/>
    <s v="Corporate"/>
    <s v="United States"/>
    <x v="28"/>
    <x v="2"/>
    <x v="1"/>
    <s v="FUR-BO-10003893"/>
    <x v="0"/>
    <x v="0"/>
    <s v="Sauder Camden County Collection Library"/>
    <n v="586.39800000000002"/>
    <n v="6"/>
    <n v="34.494"/>
    <x v="2"/>
    <x v="10"/>
  </r>
  <r>
    <s v="CA-2017-130141"/>
    <x v="546"/>
    <d v="2017-10-24T00:00:00"/>
    <x v="0"/>
    <s v="HA-14905"/>
    <s v="Helen Abelman"/>
    <s v="Consumer"/>
    <s v="United States"/>
    <x v="200"/>
    <x v="12"/>
    <x v="1"/>
    <s v="FUR-CH-10000749"/>
    <x v="0"/>
    <x v="1"/>
    <s v="Office Star - Ergonomic Mid Back Chair with 2-Way Adjustable Arms"/>
    <n v="579.13599999999997"/>
    <n v="4"/>
    <n v="-28.956800000000001"/>
    <x v="3"/>
    <x v="1"/>
  </r>
  <r>
    <s v="CA-2016-143910"/>
    <x v="577"/>
    <d v="2016-08-16T00:00:00"/>
    <x v="1"/>
    <s v="BC-11125"/>
    <s v="Becky Castell"/>
    <s v="Home Office"/>
    <s v="United States"/>
    <x v="13"/>
    <x v="7"/>
    <x v="2"/>
    <s v="FUR-CH-10000225"/>
    <x v="0"/>
    <x v="1"/>
    <s v="Global Geo Office Task Chair, Gray"/>
    <n v="145.76400000000001"/>
    <n v="2"/>
    <n v="-8.0980000000000008"/>
    <x v="4"/>
    <x v="10"/>
  </r>
  <r>
    <s v="CA-2016-139556"/>
    <x v="578"/>
    <d v="2016-05-01T00:00:00"/>
    <x v="1"/>
    <s v="DB-13360"/>
    <s v="Dennis Bolton"/>
    <s v="Home Office"/>
    <s v="United States"/>
    <x v="13"/>
    <x v="7"/>
    <x v="2"/>
    <s v="FUR-CH-10004983"/>
    <x v="0"/>
    <x v="1"/>
    <s v="Office Star - Mid Back Dual function Ergonomic High Back Chair with 2-Way Adjustable Arms"/>
    <n v="434.64600000000002"/>
    <n v="3"/>
    <n v="62.782200000000003"/>
    <x v="2"/>
    <x v="6"/>
  </r>
  <r>
    <s v="CA-2015-112130"/>
    <x v="496"/>
    <d v="2015-05-07T00:00:00"/>
    <x v="1"/>
    <s v="SV-20785"/>
    <s v="Stewart Visinsky"/>
    <s v="Consumer"/>
    <s v="United States"/>
    <x v="3"/>
    <x v="3"/>
    <x v="2"/>
    <s v="FUR-CH-10002965"/>
    <x v="0"/>
    <x v="1"/>
    <s v="Global Leather Highback Executive Chair with Pneumatic Height Adjustment, Black"/>
    <n v="844.11599999999999"/>
    <n v="6"/>
    <n v="-36.176400000000001"/>
    <x v="4"/>
    <x v="7"/>
  </r>
  <r>
    <s v="CA-2016-116547"/>
    <x v="579"/>
    <d v="2016-01-17T00:00:00"/>
    <x v="1"/>
    <s v="KB-16585"/>
    <s v="Ken Black"/>
    <s v="Corporate"/>
    <s v="United States"/>
    <x v="15"/>
    <x v="13"/>
    <x v="1"/>
    <s v="FUR-FU-10000076"/>
    <x v="0"/>
    <x v="3"/>
    <s v="24-Hour Round Wall Clock"/>
    <n v="79.92"/>
    <n v="4"/>
    <n v="34.365600000000001"/>
    <x v="1"/>
    <x v="8"/>
  </r>
  <r>
    <s v="US-2017-133200"/>
    <x v="580"/>
    <d v="2017-05-11T00:00:00"/>
    <x v="1"/>
    <s v="DB-13555"/>
    <s v="Dorothy Badders"/>
    <s v="Corporate"/>
    <s v="United States"/>
    <x v="50"/>
    <x v="5"/>
    <x v="3"/>
    <s v="FUR-BO-10001601"/>
    <x v="0"/>
    <x v="0"/>
    <s v="Sauder Mission Library with Doors, Fruitwood Finish"/>
    <n v="623.46479999999997"/>
    <n v="7"/>
    <n v="-119.1918"/>
    <x v="2"/>
    <x v="7"/>
  </r>
  <r>
    <s v="CA-2016-133550"/>
    <x v="581"/>
    <d v="2016-08-06T00:00:00"/>
    <x v="1"/>
    <s v="KL-16645"/>
    <s v="Ken Lonsdale"/>
    <s v="Consumer"/>
    <s v="United States"/>
    <x v="25"/>
    <x v="17"/>
    <x v="3"/>
    <s v="FUR-FU-10002918"/>
    <x v="0"/>
    <x v="3"/>
    <s v="Eldon ClusterMat Chair Mat with Cordless Antistatic Protection"/>
    <n v="272.94"/>
    <n v="3"/>
    <n v="30.023399999999999"/>
    <x v="6"/>
    <x v="3"/>
  </r>
  <r>
    <s v="CA-2017-139416"/>
    <x v="582"/>
    <d v="2017-03-29T00:00:00"/>
    <x v="0"/>
    <s v="AG-10270"/>
    <s v="Alejandro Grove"/>
    <s v="Consumer"/>
    <s v="United States"/>
    <x v="3"/>
    <x v="3"/>
    <x v="2"/>
    <s v="FUR-FU-10003832"/>
    <x v="0"/>
    <x v="3"/>
    <s v="Eldon Expressions Punched Metal &amp; Wood Desk Accessories, Black &amp; Cherry"/>
    <n v="15.007999999999999"/>
    <n v="2"/>
    <n v="1.5007999999999999"/>
    <x v="3"/>
    <x v="9"/>
  </r>
  <r>
    <s v="CA-2016-159912"/>
    <x v="583"/>
    <d v="2016-09-03T00:00:00"/>
    <x v="1"/>
    <s v="GB-14530"/>
    <s v="George Bell"/>
    <s v="Corporate"/>
    <s v="United States"/>
    <x v="3"/>
    <x v="3"/>
    <x v="2"/>
    <s v="FUR-TA-10004152"/>
    <x v="0"/>
    <x v="2"/>
    <s v="Barricks 18&quot; x 48&quot; Non-Folding Utility Table with Bottom Storage Shelf"/>
    <n v="241.92"/>
    <n v="4"/>
    <n v="-56.448"/>
    <x v="2"/>
    <x v="10"/>
  </r>
  <r>
    <s v="CA-2016-159912"/>
    <x v="583"/>
    <d v="2016-09-03T00:00:00"/>
    <x v="1"/>
    <s v="GB-14530"/>
    <s v="George Bell"/>
    <s v="Corporate"/>
    <s v="United States"/>
    <x v="3"/>
    <x v="3"/>
    <x v="2"/>
    <s v="FUR-BO-10002853"/>
    <x v="0"/>
    <x v="0"/>
    <s v="O'Sullivan 5-Shelf Heavy-Duty Bookcases"/>
    <n v="163.88"/>
    <n v="4"/>
    <n v="-81.94"/>
    <x v="2"/>
    <x v="10"/>
  </r>
  <r>
    <s v="CA-2014-138681"/>
    <x v="191"/>
    <d v="2014-12-22T00:00:00"/>
    <x v="2"/>
    <s v="CT-11995"/>
    <s v="Carol Triggs"/>
    <s v="Consumer"/>
    <s v="United States"/>
    <x v="104"/>
    <x v="22"/>
    <x v="1"/>
    <s v="FUR-FU-10001876"/>
    <x v="0"/>
    <x v="3"/>
    <s v="Computer Room Manger, 14&quot;"/>
    <n v="51.968000000000004"/>
    <n v="2"/>
    <n v="10.393599999999999"/>
    <x v="3"/>
    <x v="5"/>
  </r>
  <r>
    <s v="CA-2014-138681"/>
    <x v="191"/>
    <d v="2014-12-22T00:00:00"/>
    <x v="2"/>
    <s v="CT-11995"/>
    <s v="Carol Triggs"/>
    <s v="Consumer"/>
    <s v="United States"/>
    <x v="104"/>
    <x v="22"/>
    <x v="1"/>
    <s v="FUR-CH-10004860"/>
    <x v="0"/>
    <x v="1"/>
    <s v="Global Low Back Tilter Chair"/>
    <n v="242.352"/>
    <n v="3"/>
    <n v="-42.4116"/>
    <x v="3"/>
    <x v="5"/>
  </r>
  <r>
    <s v="US-2015-138121"/>
    <x v="584"/>
    <d v="2015-12-17T00:00:00"/>
    <x v="3"/>
    <s v="JL-15835"/>
    <s v="John Lee"/>
    <s v="Consumer"/>
    <s v="United States"/>
    <x v="25"/>
    <x v="17"/>
    <x v="3"/>
    <s v="FUR-CH-10003846"/>
    <x v="0"/>
    <x v="1"/>
    <s v="Hon Valutask Swivel Chairs"/>
    <n v="302.94"/>
    <n v="3"/>
    <n v="48.470399999999998"/>
    <x v="7"/>
    <x v="5"/>
  </r>
  <r>
    <s v="US-2015-138121"/>
    <x v="584"/>
    <d v="2015-12-17T00:00:00"/>
    <x v="3"/>
    <s v="JL-15835"/>
    <s v="John Lee"/>
    <s v="Consumer"/>
    <s v="United States"/>
    <x v="25"/>
    <x v="17"/>
    <x v="3"/>
    <s v="FUR-CH-10004875"/>
    <x v="0"/>
    <x v="1"/>
    <s v="Harbour Creations 67200 Series Stacking Chairs"/>
    <n v="142.36000000000001"/>
    <n v="2"/>
    <n v="38.437199999999997"/>
    <x v="7"/>
    <x v="5"/>
  </r>
  <r>
    <s v="US-2015-138121"/>
    <x v="584"/>
    <d v="2015-12-17T00:00:00"/>
    <x v="3"/>
    <s v="JL-15835"/>
    <s v="John Lee"/>
    <s v="Consumer"/>
    <s v="United States"/>
    <x v="25"/>
    <x v="17"/>
    <x v="3"/>
    <s v="FUR-CH-10003817"/>
    <x v="0"/>
    <x v="1"/>
    <s v="Global Value Steno Chair, Gray"/>
    <n v="546.66"/>
    <n v="9"/>
    <n v="136.66499999999999"/>
    <x v="7"/>
    <x v="5"/>
  </r>
  <r>
    <s v="US-2015-138121"/>
    <x v="584"/>
    <d v="2015-12-17T00:00:00"/>
    <x v="3"/>
    <s v="JL-15835"/>
    <s v="John Lee"/>
    <s v="Consumer"/>
    <s v="United States"/>
    <x v="25"/>
    <x v="17"/>
    <x v="3"/>
    <s v="FUR-FU-10002116"/>
    <x v="0"/>
    <x v="3"/>
    <s v="Tenex Carpeted, Granite-Look or Clear Contemporary Contour Shape Chair Mats"/>
    <n v="212.13"/>
    <n v="3"/>
    <n v="14.8491"/>
    <x v="7"/>
    <x v="5"/>
  </r>
  <r>
    <s v="CA-2017-140298"/>
    <x v="585"/>
    <d v="2017-05-17T00:00:00"/>
    <x v="1"/>
    <s v="JK-16120"/>
    <s v="Julie Kriz"/>
    <s v="Home Office"/>
    <s v="United States"/>
    <x v="198"/>
    <x v="5"/>
    <x v="3"/>
    <s v="FUR-FU-10001967"/>
    <x v="0"/>
    <x v="3"/>
    <s v="Telescoping Adjustable Floor Lamp"/>
    <n v="7.9960000000000004"/>
    <n v="1"/>
    <n v="-6.9965000000000002"/>
    <x v="6"/>
    <x v="7"/>
  </r>
  <r>
    <s v="CA-2016-158435"/>
    <x v="586"/>
    <d v="2016-05-18T00:00:00"/>
    <x v="2"/>
    <s v="AG-10900"/>
    <s v="Arthur Gainer"/>
    <s v="Consumer"/>
    <s v="United States"/>
    <x v="251"/>
    <x v="19"/>
    <x v="2"/>
    <s v="FUR-FU-10003975"/>
    <x v="0"/>
    <x v="3"/>
    <s v="Eldon Advantage Chair Mats for Low to Medium Pile Carpets"/>
    <n v="173.24"/>
    <n v="4"/>
    <n v="17.324000000000002"/>
    <x v="5"/>
    <x v="7"/>
  </r>
  <r>
    <s v="CA-2014-108273"/>
    <x v="439"/>
    <d v="2014-12-21T00:00:00"/>
    <x v="1"/>
    <s v="EJ-13720"/>
    <s v="Ed Jacobs"/>
    <s v="Consumer"/>
    <s v="United States"/>
    <x v="156"/>
    <x v="5"/>
    <x v="3"/>
    <s v="FUR-FU-10002116"/>
    <x v="0"/>
    <x v="3"/>
    <s v="Tenex Carpeted, Granite-Look or Clear Contemporary Contour Shape Chair Mats"/>
    <n v="56.567999999999998"/>
    <n v="2"/>
    <n v="-74.952600000000004"/>
    <x v="2"/>
    <x v="5"/>
  </r>
  <r>
    <s v="CA-2017-143126"/>
    <x v="587"/>
    <d v="2017-12-07T00:00:00"/>
    <x v="0"/>
    <s v="CM-12655"/>
    <s v="Corinna Mitchell"/>
    <s v="Home Office"/>
    <s v="United States"/>
    <x v="15"/>
    <x v="13"/>
    <x v="1"/>
    <s v="FUR-TA-10002958"/>
    <x v="0"/>
    <x v="2"/>
    <s v="Bevis Oval Conference Table, Walnut"/>
    <n v="521.96"/>
    <n v="2"/>
    <n v="88.733199999999997"/>
    <x v="4"/>
    <x v="5"/>
  </r>
  <r>
    <s v="CA-2014-106229"/>
    <x v="588"/>
    <d v="2014-06-11T00:00:00"/>
    <x v="0"/>
    <s v="NR-18550"/>
    <s v="Nick Radford"/>
    <s v="Consumer"/>
    <s v="United States"/>
    <x v="14"/>
    <x v="8"/>
    <x v="3"/>
    <s v="FUR-TA-10002041"/>
    <x v="0"/>
    <x v="2"/>
    <s v="Bevis Round Conference Table Top, X-Base"/>
    <n v="268.935"/>
    <n v="3"/>
    <n v="-209.76929999999999"/>
    <x v="4"/>
    <x v="2"/>
  </r>
  <r>
    <s v="CA-2014-119151"/>
    <x v="306"/>
    <d v="2014-11-29T00:00:00"/>
    <x v="0"/>
    <s v="MP-18175"/>
    <s v="Mike Pelletier"/>
    <s v="Home Office"/>
    <s v="United States"/>
    <x v="13"/>
    <x v="7"/>
    <x v="2"/>
    <s v="FUR-BO-10003159"/>
    <x v="0"/>
    <x v="0"/>
    <s v="Sauder Camden County Collection Libraries, Planked Cherry Finish"/>
    <n v="275.952"/>
    <n v="3"/>
    <n v="-37.943399999999997"/>
    <x v="4"/>
    <x v="0"/>
  </r>
  <r>
    <s v="US-2015-103996"/>
    <x v="165"/>
    <d v="2015-03-31T00:00:00"/>
    <x v="0"/>
    <s v="RB-19435"/>
    <s v="Richard Bierner"/>
    <s v="Consumer"/>
    <s v="United States"/>
    <x v="53"/>
    <x v="2"/>
    <x v="1"/>
    <s v="FUR-FU-10004586"/>
    <x v="0"/>
    <x v="3"/>
    <s v="G.E. Longer-Life Indoor Recessed Floodlight Bulbs"/>
    <n v="19.920000000000002"/>
    <n v="3"/>
    <n v="9.5616000000000003"/>
    <x v="3"/>
    <x v="9"/>
  </r>
  <r>
    <s v="CA-2016-120530"/>
    <x v="589"/>
    <d v="2016-04-12T00:00:00"/>
    <x v="1"/>
    <s v="Dl-13600"/>
    <s v="Dorris liebe"/>
    <s v="Corporate"/>
    <s v="United States"/>
    <x v="13"/>
    <x v="7"/>
    <x v="2"/>
    <s v="FUR-CH-10000454"/>
    <x v="0"/>
    <x v="1"/>
    <s v="Hon Deluxe Fabric Upholstered Stacking Chairs, Rounded Back"/>
    <n v="658.74599999999998"/>
    <n v="3"/>
    <n v="146.38800000000001"/>
    <x v="2"/>
    <x v="6"/>
  </r>
  <r>
    <s v="CA-2015-105725"/>
    <x v="590"/>
    <d v="2015-02-24T00:00:00"/>
    <x v="1"/>
    <s v="GT-14755"/>
    <s v="Guy Thornton"/>
    <s v="Consumer"/>
    <s v="United States"/>
    <x v="62"/>
    <x v="2"/>
    <x v="1"/>
    <s v="FUR-TA-10001676"/>
    <x v="0"/>
    <x v="2"/>
    <s v="Hon 61000 Series Interactive Training Tables"/>
    <n v="35.543999999999997"/>
    <n v="1"/>
    <n v="-0.88859999999999995"/>
    <x v="6"/>
    <x v="11"/>
  </r>
  <r>
    <s v="CA-2016-120005"/>
    <x v="492"/>
    <d v="2016-03-03T00:00:00"/>
    <x v="3"/>
    <s v="TS-21160"/>
    <s v="Theresa Swint"/>
    <s v="Corporate"/>
    <s v="United States"/>
    <x v="28"/>
    <x v="2"/>
    <x v="1"/>
    <s v="FUR-FU-10000672"/>
    <x v="0"/>
    <x v="3"/>
    <s v="Executive Impressions 10&quot; Spectator Wall Clock"/>
    <n v="35.28"/>
    <n v="3"/>
    <n v="11.995200000000001"/>
    <x v="7"/>
    <x v="9"/>
  </r>
  <r>
    <s v="CA-2017-103499"/>
    <x v="93"/>
    <d v="2017-11-24T00:00:00"/>
    <x v="1"/>
    <s v="ES-14020"/>
    <s v="Erica Smith"/>
    <s v="Consumer"/>
    <s v="United States"/>
    <x v="38"/>
    <x v="9"/>
    <x v="0"/>
    <s v="FUR-CH-10001482"/>
    <x v="0"/>
    <x v="1"/>
    <s v="Office Star - Mesh Screen back chair with Vinyl seat"/>
    <n v="209.56800000000001"/>
    <n v="2"/>
    <n v="-23.5764"/>
    <x v="4"/>
    <x v="0"/>
  </r>
  <r>
    <s v="CA-2017-119746"/>
    <x v="68"/>
    <d v="2017-11-27T00:00:00"/>
    <x v="1"/>
    <s v="CM-12385"/>
    <s v="Christopher Martinez"/>
    <s v="Consumer"/>
    <s v="United States"/>
    <x v="9"/>
    <x v="8"/>
    <x v="3"/>
    <s v="FUR-FU-10004909"/>
    <x v="0"/>
    <x v="3"/>
    <s v="Contemporary Wood/Metal Frame"/>
    <n v="6.4640000000000004"/>
    <n v="1"/>
    <n v="-4.04"/>
    <x v="4"/>
    <x v="0"/>
  </r>
  <r>
    <s v="CA-2014-150301"/>
    <x v="591"/>
    <d v="2014-07-10T00:00:00"/>
    <x v="2"/>
    <s v="MH-18025"/>
    <s v="Michelle Huthwaite"/>
    <s v="Consumer"/>
    <s v="United States"/>
    <x v="252"/>
    <x v="7"/>
    <x v="2"/>
    <s v="FUR-CH-10002647"/>
    <x v="0"/>
    <x v="1"/>
    <s v="Situations Contoured Folding Chairs, 4/Set"/>
    <n v="63.881999999999998"/>
    <n v="1"/>
    <n v="10.647"/>
    <x v="3"/>
    <x v="3"/>
  </r>
  <r>
    <s v="CA-2014-159310"/>
    <x v="592"/>
    <d v="2014-11-12T00:00:00"/>
    <x v="1"/>
    <s v="SC-20725"/>
    <s v="Steven Cartwright"/>
    <s v="Consumer"/>
    <s v="United States"/>
    <x v="6"/>
    <x v="5"/>
    <x v="3"/>
    <s v="FUR-CH-10002758"/>
    <x v="0"/>
    <x v="1"/>
    <s v="Hon Deluxe Fabric Upholstered Stacking Chairs, Squared Back"/>
    <n v="683.14400000000001"/>
    <n v="4"/>
    <n v="0"/>
    <x v="2"/>
    <x v="0"/>
  </r>
  <r>
    <s v="CA-2015-104346"/>
    <x v="593"/>
    <d v="2015-12-16T00:00:00"/>
    <x v="1"/>
    <s v="IM-15070"/>
    <s v="Irene Maddox"/>
    <s v="Consumer"/>
    <s v="United States"/>
    <x v="30"/>
    <x v="12"/>
    <x v="1"/>
    <s v="FUR-BO-10003450"/>
    <x v="0"/>
    <x v="0"/>
    <s v="Bush Westfield Collection Bookcases, Dark Cherry Finish"/>
    <n v="69.575999999999993"/>
    <n v="4"/>
    <n v="-143.79040000000001"/>
    <x v="2"/>
    <x v="5"/>
  </r>
  <r>
    <s v="CA-2015-104346"/>
    <x v="593"/>
    <d v="2015-12-16T00:00:00"/>
    <x v="1"/>
    <s v="IM-15070"/>
    <s v="Irene Maddox"/>
    <s v="Consumer"/>
    <s v="United States"/>
    <x v="30"/>
    <x v="12"/>
    <x v="1"/>
    <s v="FUR-FU-10002456"/>
    <x v="0"/>
    <x v="3"/>
    <s v="Master Caster Door Stop, Large Neon Orange"/>
    <n v="52.415999999999997"/>
    <n v="9"/>
    <n v="15.069599999999999"/>
    <x v="2"/>
    <x v="5"/>
  </r>
  <r>
    <s v="CA-2015-104346"/>
    <x v="593"/>
    <d v="2015-12-16T00:00:00"/>
    <x v="1"/>
    <s v="IM-15070"/>
    <s v="Irene Maddox"/>
    <s v="Consumer"/>
    <s v="United States"/>
    <x v="30"/>
    <x v="12"/>
    <x v="1"/>
    <s v="FUR-FU-10001473"/>
    <x v="0"/>
    <x v="3"/>
    <s v="DAX Wood Document Frame"/>
    <n v="54.92"/>
    <n v="5"/>
    <n v="10.984"/>
    <x v="2"/>
    <x v="5"/>
  </r>
  <r>
    <s v="CA-2015-104346"/>
    <x v="593"/>
    <d v="2015-12-16T00:00:00"/>
    <x v="1"/>
    <s v="IM-15070"/>
    <s v="Irene Maddox"/>
    <s v="Consumer"/>
    <s v="United States"/>
    <x v="30"/>
    <x v="12"/>
    <x v="1"/>
    <s v="FUR-TA-10000849"/>
    <x v="0"/>
    <x v="2"/>
    <s v="Bevis Rectangular Conference Tables"/>
    <n v="364.95"/>
    <n v="5"/>
    <n v="-248.166"/>
    <x v="2"/>
    <x v="5"/>
  </r>
  <r>
    <s v="CA-2015-144722"/>
    <x v="253"/>
    <d v="2015-03-23T00:00:00"/>
    <x v="1"/>
    <s v="MF-18250"/>
    <s v="Monica Federle"/>
    <s v="Corporate"/>
    <s v="United States"/>
    <x v="2"/>
    <x v="2"/>
    <x v="1"/>
    <s v="FUR-FU-10001215"/>
    <x v="0"/>
    <x v="3"/>
    <s v="Howard Miller 11-1/2&quot; Diameter Brentwood Wall Clock"/>
    <n v="43.13"/>
    <n v="1"/>
    <n v="18.114599999999999"/>
    <x v="1"/>
    <x v="9"/>
  </r>
  <r>
    <s v="US-2016-148901"/>
    <x v="326"/>
    <d v="2016-05-19T00:00:00"/>
    <x v="1"/>
    <s v="MK-17905"/>
    <s v="Michael Kennedy"/>
    <s v="Corporate"/>
    <s v="United States"/>
    <x v="51"/>
    <x v="1"/>
    <x v="0"/>
    <s v="FUR-FU-10002396"/>
    <x v="0"/>
    <x v="3"/>
    <s v="DAX Copper Panel Document Frame, 5 x 7 Size"/>
    <n v="30.192"/>
    <n v="3"/>
    <n v="8.3027999999999995"/>
    <x v="2"/>
    <x v="7"/>
  </r>
  <r>
    <s v="CA-2017-136364"/>
    <x v="594"/>
    <d v="2017-07-17T00:00:00"/>
    <x v="0"/>
    <s v="MH-17455"/>
    <s v="Mark Hamilton"/>
    <s v="Consumer"/>
    <s v="United States"/>
    <x v="3"/>
    <x v="3"/>
    <x v="2"/>
    <s v="FUR-FU-10002501"/>
    <x v="0"/>
    <x v="3"/>
    <s v="Nu-Dell Executive Frame"/>
    <n v="91.007999999999996"/>
    <n v="9"/>
    <n v="19.339200000000002"/>
    <x v="4"/>
    <x v="3"/>
  </r>
  <r>
    <s v="CA-2016-121370"/>
    <x v="566"/>
    <d v="2016-11-19T00:00:00"/>
    <x v="0"/>
    <s v="EB-14110"/>
    <s v="Eugene Barchas"/>
    <s v="Consumer"/>
    <s v="United States"/>
    <x v="3"/>
    <x v="3"/>
    <x v="2"/>
    <s v="FUR-CH-10000785"/>
    <x v="0"/>
    <x v="1"/>
    <s v="Global Ergonomic Managers Chair"/>
    <n v="380.05799999999999"/>
    <n v="3"/>
    <n v="-21.717600000000001"/>
    <x v="2"/>
    <x v="0"/>
  </r>
  <r>
    <s v="CA-2016-121370"/>
    <x v="566"/>
    <d v="2016-11-19T00:00:00"/>
    <x v="0"/>
    <s v="EB-14110"/>
    <s v="Eugene Barchas"/>
    <s v="Consumer"/>
    <s v="United States"/>
    <x v="3"/>
    <x v="3"/>
    <x v="2"/>
    <s v="FUR-FU-10002813"/>
    <x v="0"/>
    <x v="3"/>
    <s v="DAX Contemporary Wood Frame with Silver Metal Mat, Desktop, 11 x 14 Size"/>
    <n v="48.576000000000001"/>
    <n v="3"/>
    <n v="9.7151999999999994"/>
    <x v="2"/>
    <x v="0"/>
  </r>
  <r>
    <s v="CA-2016-140018"/>
    <x v="431"/>
    <d v="2016-11-26T00:00:00"/>
    <x v="1"/>
    <s v="CK-12205"/>
    <s v="Chloris Kastensmidt"/>
    <s v="Consumer"/>
    <s v="United States"/>
    <x v="29"/>
    <x v="15"/>
    <x v="2"/>
    <s v="FUR-CH-10003817"/>
    <x v="0"/>
    <x v="1"/>
    <s v="Global Value Steno Chair, Gray"/>
    <n v="127.554"/>
    <n v="3"/>
    <n v="-9.1110000000000007"/>
    <x v="2"/>
    <x v="0"/>
  </r>
  <r>
    <s v="CA-2016-140018"/>
    <x v="431"/>
    <d v="2016-11-26T00:00:00"/>
    <x v="1"/>
    <s v="CK-12205"/>
    <s v="Chloris Kastensmidt"/>
    <s v="Consumer"/>
    <s v="United States"/>
    <x v="29"/>
    <x v="15"/>
    <x v="2"/>
    <s v="FUR-FU-10001876"/>
    <x v="0"/>
    <x v="3"/>
    <s v="Computer Room Manger, 14&quot;"/>
    <n v="77.951999999999998"/>
    <n v="3"/>
    <n v="15.590400000000001"/>
    <x v="2"/>
    <x v="0"/>
  </r>
  <r>
    <s v="CA-2017-154123"/>
    <x v="93"/>
    <d v="2017-11-25T00:00:00"/>
    <x v="1"/>
    <s v="SC-20050"/>
    <s v="Sample Company A"/>
    <s v="Home Office"/>
    <s v="United States"/>
    <x v="0"/>
    <x v="0"/>
    <x v="0"/>
    <s v="FUR-FU-10000629"/>
    <x v="0"/>
    <x v="3"/>
    <s v="9-3/4 Diameter Round Wall Clock"/>
    <n v="27.58"/>
    <n v="2"/>
    <n v="11.583600000000001"/>
    <x v="2"/>
    <x v="0"/>
  </r>
  <r>
    <s v="CA-2014-107818"/>
    <x v="30"/>
    <d v="2014-09-14T00:00:00"/>
    <x v="1"/>
    <s v="MC-17275"/>
    <s v="Marc Crier"/>
    <s v="Consumer"/>
    <s v="United States"/>
    <x v="253"/>
    <x v="13"/>
    <x v="1"/>
    <s v="FUR-CH-10000454"/>
    <x v="0"/>
    <x v="1"/>
    <s v="Hon Deluxe Fabric Upholstered Stacking Chairs, Rounded Back"/>
    <n v="975.92"/>
    <n v="5"/>
    <n v="121.99"/>
    <x v="6"/>
    <x v="4"/>
  </r>
  <r>
    <s v="CA-2014-113320"/>
    <x v="202"/>
    <d v="2014-12-15T00:00:00"/>
    <x v="0"/>
    <s v="LH-17155"/>
    <s v="Logan Haushalter"/>
    <s v="Consumer"/>
    <s v="United States"/>
    <x v="121"/>
    <x v="2"/>
    <x v="1"/>
    <s v="FUR-FU-10004270"/>
    <x v="0"/>
    <x v="3"/>
    <s v="Eldon Image Series Desk Accessories, Burgundy"/>
    <n v="12.54"/>
    <n v="3"/>
    <n v="4.5144000000000002"/>
    <x v="0"/>
    <x v="5"/>
  </r>
  <r>
    <s v="CA-2014-113320"/>
    <x v="202"/>
    <d v="2014-12-15T00:00:00"/>
    <x v="0"/>
    <s v="LH-17155"/>
    <s v="Logan Haushalter"/>
    <s v="Consumer"/>
    <s v="United States"/>
    <x v="121"/>
    <x v="2"/>
    <x v="1"/>
    <s v="FUR-FU-10001706"/>
    <x v="0"/>
    <x v="3"/>
    <s v="Longer-Life Soft White Bulbs"/>
    <n v="9.24"/>
    <n v="3"/>
    <n v="4.4352"/>
    <x v="0"/>
    <x v="5"/>
  </r>
  <r>
    <s v="CA-2015-137526"/>
    <x v="595"/>
    <d v="2015-01-17T00:00:00"/>
    <x v="1"/>
    <s v="PB-19150"/>
    <s v="Philip Brown"/>
    <s v="Consumer"/>
    <s v="United States"/>
    <x v="2"/>
    <x v="2"/>
    <x v="1"/>
    <s v="FUR-FU-10001861"/>
    <x v="0"/>
    <x v="3"/>
    <s v="Floodlight Indoor Halogen Bulbs, 1 Bulb per Pack, 60 Watts"/>
    <n v="77.599999999999994"/>
    <n v="4"/>
    <n v="38.024000000000001"/>
    <x v="4"/>
    <x v="8"/>
  </r>
  <r>
    <s v="CA-2015-137526"/>
    <x v="595"/>
    <d v="2015-01-17T00:00:00"/>
    <x v="1"/>
    <s v="PB-19150"/>
    <s v="Philip Brown"/>
    <s v="Consumer"/>
    <s v="United States"/>
    <x v="2"/>
    <x v="2"/>
    <x v="1"/>
    <s v="FUR-FU-10004845"/>
    <x v="0"/>
    <x v="3"/>
    <s v="Deflect-o EconoMat Nonstudded, No Bevel Mat"/>
    <n v="464.85"/>
    <n v="9"/>
    <n v="92.97"/>
    <x v="4"/>
    <x v="8"/>
  </r>
  <r>
    <s v="CA-2017-122490"/>
    <x v="596"/>
    <d v="2017-11-18T00:00:00"/>
    <x v="1"/>
    <s v="TT-21070"/>
    <s v="Ted Trevino"/>
    <s v="Consumer"/>
    <s v="United States"/>
    <x v="15"/>
    <x v="13"/>
    <x v="1"/>
    <s v="FUR-CH-10001215"/>
    <x v="0"/>
    <x v="1"/>
    <s v="Global Troy Executive Leather Low-Back Tilter"/>
    <n v="2404.7040000000002"/>
    <n v="6"/>
    <n v="150.29400000000001"/>
    <x v="2"/>
    <x v="0"/>
  </r>
  <r>
    <s v="CA-2017-143567"/>
    <x v="575"/>
    <d v="2017-11-05T00:00:00"/>
    <x v="0"/>
    <s v="TB-21175"/>
    <s v="Thomas Boland"/>
    <s v="Corporate"/>
    <s v="United States"/>
    <x v="0"/>
    <x v="0"/>
    <x v="0"/>
    <s v="FUR-CH-10000454"/>
    <x v="0"/>
    <x v="1"/>
    <s v="Hon Deluxe Fabric Upholstered Stacking Chairs, Rounded Back"/>
    <n v="975.92"/>
    <n v="4"/>
    <n v="292.77600000000001"/>
    <x v="0"/>
    <x v="0"/>
  </r>
  <r>
    <s v="CA-2016-163167"/>
    <x v="597"/>
    <d v="2016-12-01T00:00:00"/>
    <x v="0"/>
    <s v="RF-19345"/>
    <s v="Randy Ferguson"/>
    <s v="Corporate"/>
    <s v="United States"/>
    <x v="254"/>
    <x v="24"/>
    <x v="0"/>
    <s v="FUR-CH-10004477"/>
    <x v="0"/>
    <x v="1"/>
    <s v="Global Push Button Manager's Chair, Indigo"/>
    <n v="182.67"/>
    <n v="3"/>
    <n v="52.974299999999999"/>
    <x v="0"/>
    <x v="0"/>
  </r>
  <r>
    <s v="US-2014-122021"/>
    <x v="384"/>
    <d v="2014-10-17T00:00:00"/>
    <x v="2"/>
    <s v="AC-10660"/>
    <s v="Anna Chung"/>
    <s v="Consumer"/>
    <s v="United States"/>
    <x v="255"/>
    <x v="15"/>
    <x v="2"/>
    <s v="FUR-CH-10003761"/>
    <x v="0"/>
    <x v="1"/>
    <s v="Global Italian Leather Office Chair"/>
    <n v="183.37200000000001"/>
    <n v="2"/>
    <n v="-7.8587999999999996"/>
    <x v="3"/>
    <x v="1"/>
  </r>
  <r>
    <s v="US-2014-161613"/>
    <x v="280"/>
    <d v="2014-12-03T00:00:00"/>
    <x v="0"/>
    <s v="MC-17605"/>
    <s v="Matt Connell"/>
    <s v="Corporate"/>
    <s v="United States"/>
    <x v="6"/>
    <x v="5"/>
    <x v="3"/>
    <s v="FUR-CH-10003746"/>
    <x v="0"/>
    <x v="1"/>
    <s v="Hon 4070 Series Pagoda Round Back Stacking Chairs"/>
    <n v="674.05799999999999"/>
    <n v="3"/>
    <n v="-19.258800000000001"/>
    <x v="3"/>
    <x v="5"/>
  </r>
  <r>
    <s v="CA-2017-163125"/>
    <x v="224"/>
    <d v="2017-10-11T00:00:00"/>
    <x v="0"/>
    <s v="MB-17305"/>
    <s v="Maria Bertelson"/>
    <s v="Consumer"/>
    <s v="United States"/>
    <x v="256"/>
    <x v="5"/>
    <x v="3"/>
    <s v="FUR-CH-10001802"/>
    <x v="0"/>
    <x v="1"/>
    <s v="Hon Every-Day Chair Series Swivel Task Chairs"/>
    <n v="254.05799999999999"/>
    <n v="3"/>
    <n v="-32.6646"/>
    <x v="3"/>
    <x v="1"/>
  </r>
  <r>
    <s v="CA-2016-160304"/>
    <x v="598"/>
    <d v="2016-01-07T00:00:00"/>
    <x v="1"/>
    <s v="BM-11575"/>
    <s v="Brendan Murry"/>
    <s v="Corporate"/>
    <s v="United States"/>
    <x v="257"/>
    <x v="32"/>
    <x v="2"/>
    <s v="FUR-BO-10004709"/>
    <x v="0"/>
    <x v="0"/>
    <s v="Bush Westfield Collection Bookcases, Medium Cherry Finish"/>
    <n v="173.94"/>
    <n v="3"/>
    <n v="38.266800000000003"/>
    <x v="2"/>
    <x v="8"/>
  </r>
  <r>
    <s v="CA-2017-117653"/>
    <x v="66"/>
    <d v="2017-10-23T00:00:00"/>
    <x v="1"/>
    <s v="MO-17500"/>
    <s v="Mary O'Rourke"/>
    <s v="Consumer"/>
    <s v="United States"/>
    <x v="9"/>
    <x v="8"/>
    <x v="3"/>
    <s v="FUR-TA-10003008"/>
    <x v="0"/>
    <x v="2"/>
    <s v="Lesro Round Back Collection Coffee Table, End Table"/>
    <n v="91.275000000000006"/>
    <n v="1"/>
    <n v="-67.543499999999995"/>
    <x v="4"/>
    <x v="1"/>
  </r>
  <r>
    <s v="CA-2017-143245"/>
    <x v="451"/>
    <d v="2017-12-06T00:00:00"/>
    <x v="1"/>
    <s v="AD-10180"/>
    <s v="Alan Dominguez"/>
    <s v="Home Office"/>
    <s v="United States"/>
    <x v="130"/>
    <x v="19"/>
    <x v="2"/>
    <s v="FUR-CH-10000155"/>
    <x v="0"/>
    <x v="1"/>
    <s v="Global Comet Stacking Armless Chair"/>
    <n v="897.15"/>
    <n v="3"/>
    <n v="251.202"/>
    <x v="2"/>
    <x v="5"/>
  </r>
  <r>
    <s v="CA-2014-157147"/>
    <x v="424"/>
    <d v="2014-01-18T00:00:00"/>
    <x v="1"/>
    <s v="BD-11605"/>
    <s v="Brian Dahlen"/>
    <s v="Consumer"/>
    <s v="United States"/>
    <x v="28"/>
    <x v="2"/>
    <x v="1"/>
    <s v="FUR-BO-10003034"/>
    <x v="0"/>
    <x v="0"/>
    <s v="O'Sullivan Elevations Bookcase, Cherry Finish"/>
    <n v="333.99900000000002"/>
    <n v="3"/>
    <n v="3.9293999999999998"/>
    <x v="2"/>
    <x v="8"/>
  </r>
  <r>
    <s v="CA-2015-156482"/>
    <x v="599"/>
    <d v="2015-02-13T00:00:00"/>
    <x v="1"/>
    <s v="IL-15100"/>
    <s v="Ivan Liston"/>
    <s v="Consumer"/>
    <s v="United States"/>
    <x v="16"/>
    <x v="14"/>
    <x v="2"/>
    <s v="FUR-CH-10001708"/>
    <x v="0"/>
    <x v="1"/>
    <s v="Office Star - Contemporary Swivel Chair with Padded Adjustable Arms and Flex Back"/>
    <n v="1268.82"/>
    <n v="9"/>
    <n v="266.4522"/>
    <x v="1"/>
    <x v="11"/>
  </r>
  <r>
    <s v="CA-2015-156482"/>
    <x v="599"/>
    <d v="2015-02-13T00:00:00"/>
    <x v="1"/>
    <s v="IL-15100"/>
    <s v="Ivan Liston"/>
    <s v="Consumer"/>
    <s v="United States"/>
    <x v="16"/>
    <x v="14"/>
    <x v="2"/>
    <s v="FUR-BO-10002598"/>
    <x v="0"/>
    <x v="0"/>
    <s v="Hon Metal Bookcases, Putty"/>
    <n v="283.92"/>
    <n v="4"/>
    <n v="82.336799999999997"/>
    <x v="1"/>
    <x v="11"/>
  </r>
  <r>
    <s v="CA-2017-107125"/>
    <x v="152"/>
    <d v="2017-12-02T00:00:00"/>
    <x v="1"/>
    <s v="BD-11320"/>
    <s v="Bill Donatelli"/>
    <s v="Consumer"/>
    <s v="United States"/>
    <x v="2"/>
    <x v="2"/>
    <x v="1"/>
    <s v="FUR-FU-10000732"/>
    <x v="0"/>
    <x v="3"/>
    <s v="Eldon 200 Class Desk Accessories"/>
    <n v="18.84"/>
    <n v="3"/>
    <n v="6.0288000000000004"/>
    <x v="2"/>
    <x v="0"/>
  </r>
  <r>
    <s v="CA-2014-160262"/>
    <x v="2"/>
    <d v="2014-06-13T00:00:00"/>
    <x v="0"/>
    <s v="TS-21205"/>
    <s v="Thomas Seio"/>
    <s v="Corporate"/>
    <s v="United States"/>
    <x v="111"/>
    <x v="34"/>
    <x v="1"/>
    <s v="FUR-FU-10002685"/>
    <x v="0"/>
    <x v="3"/>
    <s v="Executive Impressions 13-1/2&quot; Indoor/Outdoor Wall Clock"/>
    <n v="37.4"/>
    <n v="2"/>
    <n v="14.212"/>
    <x v="4"/>
    <x v="2"/>
  </r>
  <r>
    <s v="CA-2014-156587"/>
    <x v="600"/>
    <d v="2014-03-08T00:00:00"/>
    <x v="2"/>
    <s v="AB-10015"/>
    <s v="Aaron Bergman"/>
    <s v="Consumer"/>
    <s v="United States"/>
    <x v="15"/>
    <x v="13"/>
    <x v="1"/>
    <s v="FUR-CH-10004477"/>
    <x v="0"/>
    <x v="1"/>
    <s v="Global Push Button Manager's Chair, Indigo"/>
    <n v="48.712000000000003"/>
    <n v="1"/>
    <n v="5.4801000000000002"/>
    <x v="5"/>
    <x v="9"/>
  </r>
  <r>
    <s v="CA-2015-122406"/>
    <x v="601"/>
    <d v="2015-08-05T00:00:00"/>
    <x v="0"/>
    <s v="BE-11455"/>
    <s v="Brad Eason"/>
    <s v="Home Office"/>
    <s v="United States"/>
    <x v="134"/>
    <x v="38"/>
    <x v="2"/>
    <s v="FUR-CH-10001973"/>
    <x v="0"/>
    <x v="1"/>
    <s v="Office Star Flex Back Scooter Chair with White Frame"/>
    <n v="110.98"/>
    <n v="1"/>
    <n v="15.5372"/>
    <x v="0"/>
    <x v="10"/>
  </r>
  <r>
    <s v="US-2016-153815"/>
    <x v="24"/>
    <d v="2016-11-09T00:00:00"/>
    <x v="2"/>
    <s v="KL-16555"/>
    <s v="Kelly Lampkin"/>
    <s v="Corporate"/>
    <s v="United States"/>
    <x v="51"/>
    <x v="1"/>
    <x v="0"/>
    <s v="FUR-CH-10000513"/>
    <x v="0"/>
    <x v="1"/>
    <s v="High-Back Leather Manager's Chair"/>
    <n v="207.98400000000001"/>
    <n v="2"/>
    <n v="-28.597799999999999"/>
    <x v="0"/>
    <x v="0"/>
  </r>
  <r>
    <s v="US-2016-153815"/>
    <x v="24"/>
    <d v="2016-11-09T00:00:00"/>
    <x v="2"/>
    <s v="KL-16555"/>
    <s v="Kelly Lampkin"/>
    <s v="Corporate"/>
    <s v="United States"/>
    <x v="51"/>
    <x v="1"/>
    <x v="0"/>
    <s v="FUR-FU-10004090"/>
    <x v="0"/>
    <x v="3"/>
    <s v="Executive Impressions 14&quot; Contract Wall Clock"/>
    <n v="35.567999999999998"/>
    <n v="2"/>
    <n v="5.7797999999999998"/>
    <x v="0"/>
    <x v="0"/>
  </r>
  <r>
    <s v="CA-2016-149279"/>
    <x v="602"/>
    <d v="2016-04-28T00:00:00"/>
    <x v="1"/>
    <s v="CL-12700"/>
    <s v="Craig Leslie"/>
    <s v="Home Office"/>
    <s v="United States"/>
    <x v="30"/>
    <x v="12"/>
    <x v="1"/>
    <s v="FUR-CH-10004287"/>
    <x v="0"/>
    <x v="1"/>
    <s v="SAFCO Arco Folding Chair"/>
    <n v="1325.76"/>
    <n v="6"/>
    <n v="149.148"/>
    <x v="4"/>
    <x v="6"/>
  </r>
  <r>
    <s v="CA-2015-153038"/>
    <x v="603"/>
    <d v="2015-12-25T00:00:00"/>
    <x v="1"/>
    <s v="RB-19645"/>
    <s v="Robert Barroso"/>
    <s v="Corporate"/>
    <s v="United States"/>
    <x v="10"/>
    <x v="9"/>
    <x v="0"/>
    <s v="FUR-FU-10000221"/>
    <x v="0"/>
    <x v="3"/>
    <s v="Master Caster Door Stop, Brown"/>
    <n v="20.32"/>
    <n v="5"/>
    <n v="3.556"/>
    <x v="1"/>
    <x v="5"/>
  </r>
  <r>
    <s v="US-2017-139647"/>
    <x v="585"/>
    <d v="2017-05-13T00:00:00"/>
    <x v="2"/>
    <s v="TS-21370"/>
    <s v="Todd Sumrall"/>
    <s v="Corporate"/>
    <s v="United States"/>
    <x v="43"/>
    <x v="22"/>
    <x v="1"/>
    <s v="FUR-BO-10004467"/>
    <x v="0"/>
    <x v="0"/>
    <s v="Bestar Classic Bookcase"/>
    <n v="209.97900000000001"/>
    <n v="7"/>
    <n v="-356.96429999999998"/>
    <x v="3"/>
    <x v="7"/>
  </r>
  <r>
    <s v="CA-2014-153850"/>
    <x v="168"/>
    <d v="2014-11-29T00:00:00"/>
    <x v="1"/>
    <s v="TH-21100"/>
    <s v="Thea Hendricks"/>
    <s v="Consumer"/>
    <s v="United States"/>
    <x v="219"/>
    <x v="15"/>
    <x v="2"/>
    <s v="FUR-FU-10002960"/>
    <x v="0"/>
    <x v="3"/>
    <s v="Eldon 200 Class Desk Accessories, Burgundy"/>
    <n v="35.167999999999999"/>
    <n v="7"/>
    <n v="9.6712000000000007"/>
    <x v="2"/>
    <x v="0"/>
  </r>
  <r>
    <s v="CA-2014-127558"/>
    <x v="604"/>
    <d v="2014-11-18T00:00:00"/>
    <x v="2"/>
    <s v="SS-20410"/>
    <s v="Shahid Shariari"/>
    <s v="Consumer"/>
    <s v="United States"/>
    <x v="2"/>
    <x v="2"/>
    <x v="1"/>
    <s v="FUR-FU-10002505"/>
    <x v="0"/>
    <x v="3"/>
    <s v="Eldon 100 Class Desk Accessories"/>
    <n v="10.11"/>
    <n v="3"/>
    <n v="3.2351999999999999"/>
    <x v="0"/>
    <x v="0"/>
  </r>
  <r>
    <s v="CA-2016-133795"/>
    <x v="105"/>
    <d v="2016-12-24T00:00:00"/>
    <x v="1"/>
    <s v="JE-15475"/>
    <s v="Jeremy Ellison"/>
    <s v="Consumer"/>
    <s v="United States"/>
    <x v="53"/>
    <x v="2"/>
    <x v="1"/>
    <s v="FUR-FU-10003731"/>
    <x v="0"/>
    <x v="3"/>
    <s v="Eldon Expressions Wood and Plastic Desk Accessories, Oak"/>
    <n v="39.92"/>
    <n v="4"/>
    <n v="11.1776"/>
    <x v="6"/>
    <x v="5"/>
  </r>
  <r>
    <s v="US-2017-130953"/>
    <x v="605"/>
    <d v="2017-08-03T00:00:00"/>
    <x v="1"/>
    <s v="RF-19735"/>
    <s v="Roland Fjeld"/>
    <s v="Consumer"/>
    <s v="United States"/>
    <x v="258"/>
    <x v="37"/>
    <x v="3"/>
    <s v="FUR-CH-10004626"/>
    <x v="0"/>
    <x v="1"/>
    <s v="Office Star Flex Back Scooter Chair with Aluminum Finish Frame"/>
    <n v="302.67"/>
    <n v="3"/>
    <n v="72.640799999999999"/>
    <x v="2"/>
    <x v="3"/>
  </r>
  <r>
    <s v="CA-2016-155166"/>
    <x v="576"/>
    <d v="2017-01-02T00:00:00"/>
    <x v="1"/>
    <s v="BB-11545"/>
    <s v="Brenda Bowman"/>
    <s v="Corporate"/>
    <s v="United States"/>
    <x v="109"/>
    <x v="18"/>
    <x v="2"/>
    <s v="FUR-CH-10003968"/>
    <x v="0"/>
    <x v="1"/>
    <s v="Novimex Turbo Task Chair"/>
    <n v="212.94"/>
    <n v="3"/>
    <n v="25.552800000000001"/>
    <x v="1"/>
    <x v="5"/>
  </r>
  <r>
    <s v="CA-2015-103954"/>
    <x v="38"/>
    <d v="2015-08-13T00:00:00"/>
    <x v="0"/>
    <s v="HR-14770"/>
    <s v="Hallie Redmond"/>
    <s v="Home Office"/>
    <s v="United States"/>
    <x v="79"/>
    <x v="16"/>
    <x v="3"/>
    <s v="FUR-BO-10004690"/>
    <x v="0"/>
    <x v="0"/>
    <s v="O'Sullivan Cherrywood Estates Traditional Barrister Bookcase"/>
    <n v="687.4"/>
    <n v="5"/>
    <n v="48.118000000000002"/>
    <x v="4"/>
    <x v="10"/>
  </r>
  <r>
    <s v="CA-2014-169803"/>
    <x v="226"/>
    <d v="2014-04-12T00:00:00"/>
    <x v="1"/>
    <s v="SC-20260"/>
    <s v="Scott Cohen"/>
    <s v="Corporate"/>
    <s v="United States"/>
    <x v="15"/>
    <x v="13"/>
    <x v="1"/>
    <s v="FUR-TA-10000688"/>
    <x v="0"/>
    <x v="2"/>
    <s v="Chromcraft Bull-Nose Wood Round Conference Table Top, Wood Base"/>
    <n v="653.54999999999995"/>
    <n v="3"/>
    <n v="111.1035"/>
    <x v="6"/>
    <x v="6"/>
  </r>
  <r>
    <s v="CA-2015-136469"/>
    <x v="312"/>
    <d v="2015-07-12T00:00:00"/>
    <x v="2"/>
    <s v="TS-21370"/>
    <s v="Todd Sumrall"/>
    <s v="Corporate"/>
    <s v="United States"/>
    <x v="16"/>
    <x v="14"/>
    <x v="2"/>
    <s v="FUR-TA-10001520"/>
    <x v="0"/>
    <x v="2"/>
    <s v="Lesro Sheffield Collection Coffee Table, End Table, Center Table, Corner Table"/>
    <n v="199.83600000000001"/>
    <n v="4"/>
    <n v="-37.112400000000001"/>
    <x v="5"/>
    <x v="3"/>
  </r>
  <r>
    <s v="CA-2016-158694"/>
    <x v="480"/>
    <d v="2016-11-13T00:00:00"/>
    <x v="0"/>
    <s v="AI-10855"/>
    <s v="Arianne Irving"/>
    <s v="Consumer"/>
    <s v="United States"/>
    <x v="2"/>
    <x v="2"/>
    <x v="1"/>
    <s v="FUR-FU-10000965"/>
    <x v="0"/>
    <x v="3"/>
    <s v="Howard Miller 11-1/2&quot; Diameter Ridgewood Wall Clock"/>
    <n v="467.46"/>
    <n v="9"/>
    <n v="191.65860000000001"/>
    <x v="0"/>
    <x v="0"/>
  </r>
  <r>
    <s v="CA-2015-141243"/>
    <x v="606"/>
    <d v="2015-01-08T00:00:00"/>
    <x v="0"/>
    <s v="AH-10465"/>
    <s v="Amy Hunt"/>
    <s v="Consumer"/>
    <s v="United States"/>
    <x v="144"/>
    <x v="5"/>
    <x v="3"/>
    <s v="FUR-BO-10003272"/>
    <x v="0"/>
    <x v="0"/>
    <s v="O'Sullivan Living Dimensions 5-Shelf Bookcases"/>
    <n v="1352.3976"/>
    <n v="9"/>
    <n v="-437.54039999999998"/>
    <x v="2"/>
    <x v="8"/>
  </r>
  <r>
    <s v="CA-2015-136798"/>
    <x v="190"/>
    <d v="2015-05-12T00:00:00"/>
    <x v="1"/>
    <s v="DL-12925"/>
    <s v="Daniel Lacy"/>
    <s v="Consumer"/>
    <s v="United States"/>
    <x v="12"/>
    <x v="11"/>
    <x v="3"/>
    <s v="FUR-FU-10000723"/>
    <x v="0"/>
    <x v="3"/>
    <s v="Deflect-o EconoMat Studded, No Bevel Mat for Low Pile Carpeting"/>
    <n v="123.96"/>
    <n v="3"/>
    <n v="11.1564"/>
    <x v="4"/>
    <x v="7"/>
  </r>
  <r>
    <s v="CA-2017-142090"/>
    <x v="147"/>
    <d v="2017-12-07T00:00:00"/>
    <x v="1"/>
    <s v="SC-20380"/>
    <s v="Shahid Collister"/>
    <s v="Consumer"/>
    <s v="United States"/>
    <x v="259"/>
    <x v="30"/>
    <x v="0"/>
    <s v="FUR-TA-10001889"/>
    <x v="0"/>
    <x v="2"/>
    <s v="Bush Advantage Collection Racetrack Conference Table"/>
    <n v="1781.682"/>
    <n v="7"/>
    <n v="-653.28340000000003"/>
    <x v="1"/>
    <x v="0"/>
  </r>
  <r>
    <s v="CA-2014-124478"/>
    <x v="98"/>
    <d v="2014-08-12T00:00:00"/>
    <x v="1"/>
    <s v="MA-17560"/>
    <s v="Matt Abelman"/>
    <s v="Home Office"/>
    <s v="United States"/>
    <x v="65"/>
    <x v="17"/>
    <x v="3"/>
    <s v="FUR-FU-10002088"/>
    <x v="0"/>
    <x v="3"/>
    <s v="Nu-Dell Float Frame 11 x 14 1/2"/>
    <n v="53.88"/>
    <n v="6"/>
    <n v="22.6296"/>
    <x v="4"/>
    <x v="10"/>
  </r>
  <r>
    <s v="CA-2014-134572"/>
    <x v="607"/>
    <d v="2014-04-22T00:00:00"/>
    <x v="0"/>
    <s v="SV-20365"/>
    <s v="Seth Vernon"/>
    <s v="Consumer"/>
    <s v="United States"/>
    <x v="6"/>
    <x v="5"/>
    <x v="3"/>
    <s v="FUR-TA-10001705"/>
    <x v="0"/>
    <x v="2"/>
    <s v="Bush Advantage Collection Round Conference Table"/>
    <n v="744.1"/>
    <n v="5"/>
    <n v="-95.67"/>
    <x v="3"/>
    <x v="6"/>
  </r>
  <r>
    <s v="CA-2014-134572"/>
    <x v="607"/>
    <d v="2014-04-22T00:00:00"/>
    <x v="0"/>
    <s v="SV-20365"/>
    <s v="Seth Vernon"/>
    <s v="Consumer"/>
    <s v="United States"/>
    <x v="6"/>
    <x v="5"/>
    <x v="3"/>
    <s v="FUR-TA-10004442"/>
    <x v="0"/>
    <x v="2"/>
    <s v="Riverside Furniture Stanwyck Manor Table Series"/>
    <n v="401.59"/>
    <n v="2"/>
    <n v="-131.95099999999999"/>
    <x v="3"/>
    <x v="6"/>
  </r>
  <r>
    <s v="US-2017-133312"/>
    <x v="608"/>
    <d v="2017-11-29T00:00:00"/>
    <x v="1"/>
    <s v="BD-11500"/>
    <s v="Bradley Drucker"/>
    <s v="Consumer"/>
    <s v="United States"/>
    <x v="28"/>
    <x v="2"/>
    <x v="1"/>
    <s v="FUR-BO-10002213"/>
    <x v="0"/>
    <x v="0"/>
    <s v="Sauder Forest Hills Library, Woodland Oak Finish"/>
    <n v="359.49900000000002"/>
    <n v="3"/>
    <n v="-29.605799999999999"/>
    <x v="4"/>
    <x v="0"/>
  </r>
  <r>
    <s v="US-2014-140452"/>
    <x v="387"/>
    <d v="2014-12-10T00:00:00"/>
    <x v="1"/>
    <s v="BK-11260"/>
    <s v="Berenike Kampe"/>
    <s v="Consumer"/>
    <s v="United States"/>
    <x v="9"/>
    <x v="8"/>
    <x v="3"/>
    <s v="FUR-TA-10004086"/>
    <x v="0"/>
    <x v="2"/>
    <s v="KI Adjustable-Height Table"/>
    <n v="214.95"/>
    <n v="5"/>
    <n v="-120.372"/>
    <x v="4"/>
    <x v="5"/>
  </r>
  <r>
    <s v="US-2014-140452"/>
    <x v="387"/>
    <d v="2014-12-10T00:00:00"/>
    <x v="1"/>
    <s v="BK-11260"/>
    <s v="Berenike Kampe"/>
    <s v="Consumer"/>
    <s v="United States"/>
    <x v="9"/>
    <x v="8"/>
    <x v="3"/>
    <s v="FUR-FU-10002088"/>
    <x v="0"/>
    <x v="3"/>
    <s v="Nu-Dell Float Frame 11 x 14 1/2"/>
    <n v="10.776"/>
    <n v="3"/>
    <n v="-4.8491999999999997"/>
    <x v="4"/>
    <x v="5"/>
  </r>
  <r>
    <s v="CA-2014-116568"/>
    <x v="609"/>
    <d v="2014-12-20T00:00:00"/>
    <x v="1"/>
    <s v="BM-11785"/>
    <s v="Bryan Mills"/>
    <s v="Consumer"/>
    <s v="United States"/>
    <x v="260"/>
    <x v="1"/>
    <x v="0"/>
    <s v="FUR-CH-10002439"/>
    <x v="0"/>
    <x v="1"/>
    <s v="Iceberg Nesting Folding Chair, 19w x 6d x 43h"/>
    <n v="186.304"/>
    <n v="4"/>
    <n v="13.972799999999999"/>
    <x v="6"/>
    <x v="5"/>
  </r>
  <r>
    <s v="CA-2015-153073"/>
    <x v="18"/>
    <d v="2015-11-13T00:00:00"/>
    <x v="3"/>
    <s v="HA-14905"/>
    <s v="Helen Abelman"/>
    <s v="Consumer"/>
    <s v="United States"/>
    <x v="9"/>
    <x v="8"/>
    <x v="3"/>
    <s v="FUR-FU-10001025"/>
    <x v="0"/>
    <x v="3"/>
    <s v="Eldon Imˆge Series Desk Accessories, Clear"/>
    <n v="17.495999999999999"/>
    <n v="9"/>
    <n v="-7.4358000000000004"/>
    <x v="7"/>
    <x v="0"/>
  </r>
  <r>
    <s v="CA-2014-160766"/>
    <x v="94"/>
    <d v="2014-09-14T00:00:00"/>
    <x v="3"/>
    <s v="DM-13015"/>
    <s v="Darrin Martin"/>
    <s v="Consumer"/>
    <s v="United States"/>
    <x v="13"/>
    <x v="7"/>
    <x v="2"/>
    <s v="FUR-TA-10001039"/>
    <x v="0"/>
    <x v="2"/>
    <s v="KI Adjustable-Height Table"/>
    <n v="464.29199999999997"/>
    <n v="9"/>
    <n v="-108.3348"/>
    <x v="7"/>
    <x v="4"/>
  </r>
  <r>
    <s v="CA-2017-146626"/>
    <x v="297"/>
    <d v="2018-01-05T00:00:00"/>
    <x v="1"/>
    <s v="BP-11185"/>
    <s v="Ben Peterman"/>
    <s v="Corporate"/>
    <s v="United States"/>
    <x v="261"/>
    <x v="2"/>
    <x v="1"/>
    <s v="FUR-FU-10002501"/>
    <x v="0"/>
    <x v="3"/>
    <s v="Nu-Dell Executive Frame"/>
    <n v="101.12"/>
    <n v="8"/>
    <n v="37.414400000000001"/>
    <x v="1"/>
    <x v="5"/>
  </r>
  <r>
    <s v="CA-2016-128972"/>
    <x v="282"/>
    <d v="2016-11-17T00:00:00"/>
    <x v="1"/>
    <s v="TS-21430"/>
    <s v="Tom Stivers"/>
    <s v="Corporate"/>
    <s v="United States"/>
    <x v="258"/>
    <x v="37"/>
    <x v="3"/>
    <s v="FUR-FU-10003096"/>
    <x v="0"/>
    <x v="3"/>
    <s v="Master Giant Foot Doorstop, Safety Yellow"/>
    <n v="30.36"/>
    <n v="4"/>
    <n v="13.0548"/>
    <x v="4"/>
    <x v="0"/>
  </r>
  <r>
    <s v="CA-2016-111213"/>
    <x v="610"/>
    <d v="2016-04-05T00:00:00"/>
    <x v="1"/>
    <s v="FP-14320"/>
    <s v="Frank Preis"/>
    <s v="Consumer"/>
    <s v="United States"/>
    <x v="13"/>
    <x v="7"/>
    <x v="2"/>
    <s v="FUR-CH-10000454"/>
    <x v="0"/>
    <x v="1"/>
    <s v="Hon Deluxe Fabric Upholstered Stacking Chairs, Rounded Back"/>
    <n v="1317.492"/>
    <n v="6"/>
    <n v="292.77600000000001"/>
    <x v="4"/>
    <x v="6"/>
  </r>
  <r>
    <s v="CA-2017-161333"/>
    <x v="611"/>
    <d v="2017-02-07T00:00:00"/>
    <x v="1"/>
    <s v="JL-15835"/>
    <s v="John Lee"/>
    <s v="Consumer"/>
    <s v="United States"/>
    <x v="2"/>
    <x v="2"/>
    <x v="1"/>
    <s v="FUR-FU-10003039"/>
    <x v="0"/>
    <x v="3"/>
    <s v="Howard Miller 11-1/2&quot; Diameter Grantwood Wall Clock"/>
    <n v="86.26"/>
    <n v="2"/>
    <n v="29.328399999999998"/>
    <x v="2"/>
    <x v="11"/>
  </r>
  <r>
    <s v="CA-2017-128734"/>
    <x v="455"/>
    <d v="2017-12-31T00:00:00"/>
    <x v="1"/>
    <s v="JL-15175"/>
    <s v="James Lanier"/>
    <s v="Home Office"/>
    <s v="United States"/>
    <x v="262"/>
    <x v="22"/>
    <x v="1"/>
    <s v="FUR-FU-10001731"/>
    <x v="0"/>
    <x v="3"/>
    <s v="Acrylic Self-Standing Desk Frames"/>
    <n v="8.5440000000000005"/>
    <n v="4"/>
    <n v="1.9224000000000001"/>
    <x v="1"/>
    <x v="5"/>
  </r>
  <r>
    <s v="CA-2017-128734"/>
    <x v="455"/>
    <d v="2017-12-31T00:00:00"/>
    <x v="1"/>
    <s v="JL-15175"/>
    <s v="James Lanier"/>
    <s v="Home Office"/>
    <s v="United States"/>
    <x v="262"/>
    <x v="22"/>
    <x v="1"/>
    <s v="FUR-CH-10001394"/>
    <x v="0"/>
    <x v="1"/>
    <s v="Global Leather Executive Chair"/>
    <n v="842.37599999999998"/>
    <n v="3"/>
    <n v="105.297"/>
    <x v="1"/>
    <x v="5"/>
  </r>
  <r>
    <s v="US-2015-124219"/>
    <x v="612"/>
    <d v="2015-08-08T00:00:00"/>
    <x v="2"/>
    <s v="KW-16570"/>
    <s v="Kelly Williams"/>
    <s v="Consumer"/>
    <s v="United States"/>
    <x v="263"/>
    <x v="23"/>
    <x v="3"/>
    <s v="FUR-FU-10000305"/>
    <x v="0"/>
    <x v="3"/>
    <s v="Tenex V2T-RE Standard Weight Series Chair Mat, 45&quot; x 53&quot;, Lip 25&quot; x 12&quot;"/>
    <n v="212.94"/>
    <n v="3"/>
    <n v="34.070399999999999"/>
    <x v="5"/>
    <x v="10"/>
  </r>
  <r>
    <s v="CA-2017-163006"/>
    <x v="254"/>
    <d v="2017-07-04T00:00:00"/>
    <x v="0"/>
    <s v="GH-14410"/>
    <s v="Gary Hansen"/>
    <s v="Home Office"/>
    <s v="United States"/>
    <x v="9"/>
    <x v="8"/>
    <x v="3"/>
    <s v="FUR-CH-10000229"/>
    <x v="0"/>
    <x v="1"/>
    <s v="Global Enterprise Series Seating High-Back Swivel/Tilt Chairs"/>
    <n v="569.05799999999999"/>
    <n v="3"/>
    <n v="-178.8468"/>
    <x v="4"/>
    <x v="2"/>
  </r>
  <r>
    <s v="CA-2017-163006"/>
    <x v="254"/>
    <d v="2017-07-04T00:00:00"/>
    <x v="0"/>
    <s v="GH-14410"/>
    <s v="Gary Hansen"/>
    <s v="Home Office"/>
    <s v="United States"/>
    <x v="9"/>
    <x v="8"/>
    <x v="3"/>
    <s v="FUR-FU-10003799"/>
    <x v="0"/>
    <x v="3"/>
    <s v="Seth Thomas 13 1/2&quot; Wall Clock"/>
    <n v="14.224"/>
    <n v="2"/>
    <n v="-10.3124"/>
    <x v="4"/>
    <x v="2"/>
  </r>
  <r>
    <s v="CA-2014-111192"/>
    <x v="613"/>
    <d v="2014-08-05T00:00:00"/>
    <x v="1"/>
    <s v="TS-21430"/>
    <s v="Tom Stivers"/>
    <s v="Corporate"/>
    <s v="United States"/>
    <x v="15"/>
    <x v="13"/>
    <x v="1"/>
    <s v="FUR-BO-10002916"/>
    <x v="0"/>
    <x v="0"/>
    <s v="Rush Hierlooms Collection 1&quot; Thick Stackable Bookcases"/>
    <n v="1367.84"/>
    <n v="8"/>
    <n v="259.88959999999997"/>
    <x v="6"/>
    <x v="3"/>
  </r>
  <r>
    <s v="CA-2016-115378"/>
    <x v="515"/>
    <d v="2016-11-23T00:00:00"/>
    <x v="0"/>
    <s v="AJ-10945"/>
    <s v="Ashley Jarboe"/>
    <s v="Consumer"/>
    <s v="United States"/>
    <x v="264"/>
    <x v="17"/>
    <x v="3"/>
    <s v="FUR-CH-10000863"/>
    <x v="0"/>
    <x v="1"/>
    <s v="Novimex Swivel Fabric Task Chair"/>
    <n v="301.95999999999998"/>
    <n v="2"/>
    <n v="33.215600000000002"/>
    <x v="2"/>
    <x v="0"/>
  </r>
  <r>
    <s v="CA-2015-161627"/>
    <x v="171"/>
    <d v="2015-07-11T00:00:00"/>
    <x v="1"/>
    <s v="SJ-20215"/>
    <s v="Sarah Jordon"/>
    <s v="Consumer"/>
    <s v="United States"/>
    <x v="102"/>
    <x v="2"/>
    <x v="1"/>
    <s v="FUR-CH-10003968"/>
    <x v="0"/>
    <x v="1"/>
    <s v="Novimex Turbo Task Chair"/>
    <n v="170.352"/>
    <n v="3"/>
    <n v="-17.0352"/>
    <x v="2"/>
    <x v="3"/>
  </r>
  <r>
    <s v="CA-2014-121006"/>
    <x v="448"/>
    <d v="2014-11-16T00:00:00"/>
    <x v="1"/>
    <s v="SC-20020"/>
    <s v="Sam Craven"/>
    <s v="Consumer"/>
    <s v="United States"/>
    <x v="265"/>
    <x v="17"/>
    <x v="3"/>
    <s v="FUR-CH-10004997"/>
    <x v="0"/>
    <x v="1"/>
    <s v="Hon Every-Day Series Multi-Task Chairs"/>
    <n v="563.94000000000005"/>
    <n v="3"/>
    <n v="112.788"/>
    <x v="6"/>
    <x v="0"/>
  </r>
  <r>
    <s v="CA-2016-122903"/>
    <x v="614"/>
    <d v="2016-05-29T00:00:00"/>
    <x v="0"/>
    <s v="LA-16780"/>
    <s v="Laura Armstrong"/>
    <s v="Corporate"/>
    <s v="United States"/>
    <x v="25"/>
    <x v="17"/>
    <x v="3"/>
    <s v="FUR-CH-10002024"/>
    <x v="0"/>
    <x v="1"/>
    <s v="HON 5400 Series Task Chairs for Big and Tall"/>
    <n v="3504.9"/>
    <n v="5"/>
    <n v="700.98"/>
    <x v="3"/>
    <x v="7"/>
  </r>
  <r>
    <s v="CA-2017-106432"/>
    <x v="66"/>
    <d v="2017-10-24T00:00:00"/>
    <x v="1"/>
    <s v="CA-12265"/>
    <s v="Christina Anderson"/>
    <s v="Consumer"/>
    <s v="United States"/>
    <x v="266"/>
    <x v="5"/>
    <x v="3"/>
    <s v="FUR-BO-10004360"/>
    <x v="0"/>
    <x v="0"/>
    <s v="Rush Hierlooms Collection Rich Wood Bookcases"/>
    <n v="328.39920000000001"/>
    <n v="3"/>
    <n v="-91.758600000000001"/>
    <x v="2"/>
    <x v="1"/>
  </r>
  <r>
    <s v="US-2015-120502"/>
    <x v="315"/>
    <d v="2015-04-19T00:00:00"/>
    <x v="1"/>
    <s v="BT-11395"/>
    <s v="Bill Tyler"/>
    <s v="Corporate"/>
    <s v="United States"/>
    <x v="2"/>
    <x v="2"/>
    <x v="1"/>
    <s v="FUR-FU-10004973"/>
    <x v="0"/>
    <x v="3"/>
    <s v="Flat Face Poster Frame"/>
    <n v="37.68"/>
    <n v="2"/>
    <n v="15.8256"/>
    <x v="6"/>
    <x v="6"/>
  </r>
  <r>
    <s v="CA-2015-115567"/>
    <x v="615"/>
    <d v="2015-09-18T00:00:00"/>
    <x v="1"/>
    <s v="ZC-21910"/>
    <s v="Zuschuss Carroll"/>
    <s v="Consumer"/>
    <s v="United States"/>
    <x v="29"/>
    <x v="6"/>
    <x v="3"/>
    <s v="FUR-CH-10000015"/>
    <x v="0"/>
    <x v="1"/>
    <s v="Hon Multipurpose Stacking Arm Chairs"/>
    <n v="1516.2"/>
    <n v="7"/>
    <n v="394.21199999999999"/>
    <x v="2"/>
    <x v="4"/>
  </r>
  <r>
    <s v="CA-2014-101560"/>
    <x v="616"/>
    <d v="2014-12-01T00:00:00"/>
    <x v="0"/>
    <s v="CS-12250"/>
    <s v="Chris Selesnick"/>
    <s v="Corporate"/>
    <s v="United States"/>
    <x v="11"/>
    <x v="10"/>
    <x v="0"/>
    <s v="FUR-FU-10003773"/>
    <x v="0"/>
    <x v="3"/>
    <s v="Eldon Cleatmat Plus Chair Mats for High Pile Carpets"/>
    <n v="397.6"/>
    <n v="5"/>
    <n v="43.735999999999997"/>
    <x v="0"/>
    <x v="0"/>
  </r>
  <r>
    <s v="CA-2015-142454"/>
    <x v="617"/>
    <d v="2015-08-19T00:00:00"/>
    <x v="1"/>
    <s v="RE-19450"/>
    <s v="Richard Eichhorn"/>
    <s v="Consumer"/>
    <s v="United States"/>
    <x v="121"/>
    <x v="2"/>
    <x v="1"/>
    <s v="FUR-FU-10004018"/>
    <x v="0"/>
    <x v="3"/>
    <s v="Tensor Computer Mounted Lamp"/>
    <n v="104.23"/>
    <n v="7"/>
    <n v="28.142099999999999"/>
    <x v="4"/>
    <x v="10"/>
  </r>
  <r>
    <s v="CA-2017-145653"/>
    <x v="449"/>
    <d v="2017-09-01T00:00:00"/>
    <x v="3"/>
    <s v="CA-12775"/>
    <s v="Cynthia Arntzen"/>
    <s v="Consumer"/>
    <s v="United States"/>
    <x v="25"/>
    <x v="17"/>
    <x v="3"/>
    <s v="FUR-CH-10004875"/>
    <x v="0"/>
    <x v="1"/>
    <s v="Harbour Creations 67200 Series Stacking Chairs"/>
    <n v="498.26"/>
    <n v="7"/>
    <n v="134.53020000000001"/>
    <x v="7"/>
    <x v="4"/>
  </r>
  <r>
    <s v="CA-2014-140487"/>
    <x v="618"/>
    <d v="2014-06-20T00:00:00"/>
    <x v="1"/>
    <s v="SR-20425"/>
    <s v="Sharelle Roach"/>
    <s v="Home Office"/>
    <s v="United States"/>
    <x v="25"/>
    <x v="17"/>
    <x v="3"/>
    <s v="FUR-BO-10000711"/>
    <x v="0"/>
    <x v="0"/>
    <s v="Hon Metal Bookcases, Gray"/>
    <n v="212.94"/>
    <n v="3"/>
    <n v="57.4938"/>
    <x v="6"/>
    <x v="2"/>
  </r>
  <r>
    <s v="CA-2016-119865"/>
    <x v="619"/>
    <d v="2016-06-26T00:00:00"/>
    <x v="1"/>
    <s v="AS-10090"/>
    <s v="Adam Shillingsburg"/>
    <s v="Consumer"/>
    <s v="United States"/>
    <x v="13"/>
    <x v="7"/>
    <x v="2"/>
    <s v="FUR-BO-10003272"/>
    <x v="0"/>
    <x v="0"/>
    <s v="O'Sullivan Living Dimensions 5-Shelf Bookcases"/>
    <n v="353.56799999999998"/>
    <n v="2"/>
    <n v="-44.195999999999998"/>
    <x v="2"/>
    <x v="2"/>
  </r>
  <r>
    <s v="CA-2017-124436"/>
    <x v="620"/>
    <d v="2017-03-22T00:00:00"/>
    <x v="0"/>
    <s v="SA-20830"/>
    <s v="Sue Ann Reed"/>
    <s v="Consumer"/>
    <s v="United States"/>
    <x v="99"/>
    <x v="2"/>
    <x v="1"/>
    <s v="FUR-TA-10001095"/>
    <x v="0"/>
    <x v="2"/>
    <s v="Chromcraft Round Conference Tables"/>
    <n v="697.16"/>
    <n v="5"/>
    <n v="8.7144999999999992"/>
    <x v="0"/>
    <x v="9"/>
  </r>
  <r>
    <s v="CA-2017-124436"/>
    <x v="620"/>
    <d v="2017-03-22T00:00:00"/>
    <x v="0"/>
    <s v="SA-20830"/>
    <s v="Sue Ann Reed"/>
    <s v="Consumer"/>
    <s v="United States"/>
    <x v="99"/>
    <x v="2"/>
    <x v="1"/>
    <s v="FUR-FU-10001185"/>
    <x v="0"/>
    <x v="3"/>
    <s v="Advantus Employee of the Month Certificate Frame, 11 x 13-1/2"/>
    <n v="30.93"/>
    <n v="1"/>
    <n v="12.6813"/>
    <x v="0"/>
    <x v="9"/>
  </r>
  <r>
    <s v="CA-2014-115084"/>
    <x v="305"/>
    <d v="2014-10-22T00:00:00"/>
    <x v="1"/>
    <s v="LS-17200"/>
    <s v="Luke Schmidt"/>
    <s v="Corporate"/>
    <s v="United States"/>
    <x v="267"/>
    <x v="31"/>
    <x v="0"/>
    <s v="FUR-CH-10004626"/>
    <x v="0"/>
    <x v="1"/>
    <s v="Office Star Flex Back Scooter Chair with Aluminum Finish Frame"/>
    <n v="605.34"/>
    <n v="6"/>
    <n v="145.2816"/>
    <x v="4"/>
    <x v="1"/>
  </r>
  <r>
    <s v="CA-2017-131037"/>
    <x v="621"/>
    <d v="2017-08-23T00:00:00"/>
    <x v="2"/>
    <s v="TM-21490"/>
    <s v="Tony Molinari"/>
    <s v="Consumer"/>
    <s v="United States"/>
    <x v="28"/>
    <x v="2"/>
    <x v="1"/>
    <s v="FUR-TA-10001768"/>
    <x v="0"/>
    <x v="2"/>
    <s v="Hon Racetrack Conference Tables"/>
    <n v="210.00800000000001"/>
    <n v="1"/>
    <n v="2.6251000000000002"/>
    <x v="5"/>
    <x v="10"/>
  </r>
  <r>
    <s v="CA-2014-166744"/>
    <x v="23"/>
    <d v="2014-09-24T00:00:00"/>
    <x v="1"/>
    <s v="DN-13690"/>
    <s v="Duane Noonan"/>
    <s v="Consumer"/>
    <s v="United States"/>
    <x v="11"/>
    <x v="32"/>
    <x v="2"/>
    <s v="FUR-FU-10004952"/>
    <x v="0"/>
    <x v="3"/>
    <s v="C-Line Cubicle Keepers Polyproplyene Holder w/Velcro Back, 8-1/2x11, 25/Bx"/>
    <n v="164.22"/>
    <n v="3"/>
    <n v="50.908200000000001"/>
    <x v="4"/>
    <x v="4"/>
  </r>
  <r>
    <s v="CA-2014-166744"/>
    <x v="23"/>
    <d v="2014-09-24T00:00:00"/>
    <x v="1"/>
    <s v="DN-13690"/>
    <s v="Duane Noonan"/>
    <s v="Consumer"/>
    <s v="United States"/>
    <x v="11"/>
    <x v="32"/>
    <x v="2"/>
    <s v="FUR-BO-10001337"/>
    <x v="0"/>
    <x v="0"/>
    <s v="O'Sullivan Living Dimensions 2-Shelf Bookcases"/>
    <n v="362.94"/>
    <n v="3"/>
    <n v="36.293999999999997"/>
    <x v="4"/>
    <x v="4"/>
  </r>
  <r>
    <s v="CA-2016-156265"/>
    <x v="622"/>
    <d v="2016-08-04T00:00:00"/>
    <x v="0"/>
    <s v="BF-11020"/>
    <s v="Barry Franzšsisch"/>
    <s v="Corporate"/>
    <s v="United States"/>
    <x v="2"/>
    <x v="2"/>
    <x v="1"/>
    <s v="FUR-TA-10001691"/>
    <x v="0"/>
    <x v="2"/>
    <s v="Barricks Non-Folding Utility Table with Steel Legs, Laminate Tops"/>
    <n v="136.464"/>
    <n v="2"/>
    <n v="15.3522"/>
    <x v="3"/>
    <x v="10"/>
  </r>
  <r>
    <s v="CA-2015-125185"/>
    <x v="298"/>
    <d v="2015-03-07T00:00:00"/>
    <x v="0"/>
    <s v="AH-10195"/>
    <s v="Alan Haines"/>
    <s v="Corporate"/>
    <s v="United States"/>
    <x v="268"/>
    <x v="3"/>
    <x v="2"/>
    <s v="FUR-CH-10002647"/>
    <x v="0"/>
    <x v="1"/>
    <s v="Situations Contoured Folding Chairs, 4/Set"/>
    <n v="99.372"/>
    <n v="2"/>
    <n v="-7.0979999999999999"/>
    <x v="3"/>
    <x v="9"/>
  </r>
  <r>
    <s v="CA-2015-125185"/>
    <x v="298"/>
    <d v="2015-03-07T00:00:00"/>
    <x v="0"/>
    <s v="AH-10195"/>
    <s v="Alan Haines"/>
    <s v="Corporate"/>
    <s v="United States"/>
    <x v="268"/>
    <x v="3"/>
    <x v="2"/>
    <s v="FUR-FU-10003247"/>
    <x v="0"/>
    <x v="3"/>
    <s v="36X48 HARDFLOOR CHAIRMAT"/>
    <n v="33.567999999999998"/>
    <n v="2"/>
    <n v="-5.4547999999999996"/>
    <x v="3"/>
    <x v="9"/>
  </r>
  <r>
    <s v="CA-2014-105165"/>
    <x v="266"/>
    <d v="2014-09-10T00:00:00"/>
    <x v="2"/>
    <s v="SZ-20035"/>
    <s v="Sam Zeldin"/>
    <s v="Home Office"/>
    <s v="United States"/>
    <x v="6"/>
    <x v="5"/>
    <x v="3"/>
    <s v="FUR-TA-10004154"/>
    <x v="0"/>
    <x v="2"/>
    <s v="Riverside Furniture Oval Coffee Table, Oval End Table, End Table with Drawer"/>
    <n v="200.79499999999999"/>
    <n v="1"/>
    <n v="-22.948"/>
    <x v="0"/>
    <x v="4"/>
  </r>
  <r>
    <s v="CA-2017-144484"/>
    <x v="91"/>
    <d v="2017-09-11T00:00:00"/>
    <x v="3"/>
    <s v="CB-12025"/>
    <s v="Cassandra Brandow"/>
    <s v="Consumer"/>
    <s v="United States"/>
    <x v="28"/>
    <x v="2"/>
    <x v="1"/>
    <s v="FUR-FU-10000260"/>
    <x v="0"/>
    <x v="3"/>
    <s v="6&quot; Cubicle Wall Clock, Black"/>
    <n v="32.36"/>
    <n v="4"/>
    <n v="11.6496"/>
    <x v="7"/>
    <x v="4"/>
  </r>
  <r>
    <s v="CA-2017-125913"/>
    <x v="623"/>
    <d v="2017-01-16T00:00:00"/>
    <x v="3"/>
    <s v="JO-15145"/>
    <s v="Jack O'Briant"/>
    <s v="Corporate"/>
    <s v="United States"/>
    <x v="2"/>
    <x v="2"/>
    <x v="1"/>
    <s v="FUR-FU-10001487"/>
    <x v="0"/>
    <x v="3"/>
    <s v="Eldon Expressions Wood and Plastic Desk Accessories, Cherry Wood"/>
    <n v="27.92"/>
    <n v="4"/>
    <n v="8.0968"/>
    <x v="7"/>
    <x v="8"/>
  </r>
  <r>
    <s v="CA-2017-125913"/>
    <x v="623"/>
    <d v="2017-01-16T00:00:00"/>
    <x v="3"/>
    <s v="JO-15145"/>
    <s v="Jack O'Briant"/>
    <s v="Corporate"/>
    <s v="United States"/>
    <x v="2"/>
    <x v="2"/>
    <x v="1"/>
    <s v="FUR-TA-10001520"/>
    <x v="0"/>
    <x v="2"/>
    <s v="Lesro Sheffield Collection Coffee Table, End Table, Center Table, Corner Table"/>
    <n v="399.67200000000003"/>
    <n v="7"/>
    <n v="-14.9877"/>
    <x v="7"/>
    <x v="8"/>
  </r>
  <r>
    <s v="CA-2015-162887"/>
    <x v="86"/>
    <d v="2015-11-09T00:00:00"/>
    <x v="0"/>
    <s v="SV-20785"/>
    <s v="Stewart Visinsky"/>
    <s v="Consumer"/>
    <s v="United States"/>
    <x v="259"/>
    <x v="43"/>
    <x v="2"/>
    <s v="FUR-CH-10000595"/>
    <x v="0"/>
    <x v="1"/>
    <s v="Safco Contoured Stacking Chairs"/>
    <n v="715.2"/>
    <n v="3"/>
    <n v="178.8"/>
    <x v="3"/>
    <x v="0"/>
  </r>
  <r>
    <s v="CA-2014-113859"/>
    <x v="624"/>
    <d v="2014-09-17T00:00:00"/>
    <x v="1"/>
    <s v="BC-11125"/>
    <s v="Becky Castell"/>
    <s v="Home Office"/>
    <s v="United States"/>
    <x v="221"/>
    <x v="5"/>
    <x v="3"/>
    <s v="FUR-CH-10004698"/>
    <x v="0"/>
    <x v="1"/>
    <s v="Padded Folding Chairs, Black, 4/Carton"/>
    <n v="340.11599999999999"/>
    <n v="6"/>
    <n v="-9.7175999999999991"/>
    <x v="4"/>
    <x v="4"/>
  </r>
  <r>
    <s v="CA-2015-105158"/>
    <x v="278"/>
    <d v="2015-09-10T00:00:00"/>
    <x v="1"/>
    <s v="SP-20860"/>
    <s v="Sung Pak"/>
    <s v="Corporate"/>
    <s v="United States"/>
    <x v="77"/>
    <x v="11"/>
    <x v="3"/>
    <s v="FUR-FU-10001706"/>
    <x v="0"/>
    <x v="3"/>
    <s v="Longer-Life Soft White Bulbs"/>
    <n v="6.16"/>
    <n v="2"/>
    <n v="2.9567999999999999"/>
    <x v="2"/>
    <x v="4"/>
  </r>
  <r>
    <s v="CA-2017-105991"/>
    <x v="625"/>
    <d v="2017-05-06T00:00:00"/>
    <x v="2"/>
    <s v="LH-17020"/>
    <s v="Lisa Hazard"/>
    <s v="Consumer"/>
    <s v="United States"/>
    <x v="74"/>
    <x v="12"/>
    <x v="1"/>
    <s v="FUR-BO-10004467"/>
    <x v="0"/>
    <x v="0"/>
    <s v="Bestar Classic Bookcase"/>
    <n v="89.991"/>
    <n v="3"/>
    <n v="-152.9847"/>
    <x v="5"/>
    <x v="7"/>
  </r>
  <r>
    <s v="CA-2014-146283"/>
    <x v="30"/>
    <d v="2014-09-15T00:00:00"/>
    <x v="1"/>
    <s v="KT-16465"/>
    <s v="Kean Takahito"/>
    <s v="Consumer"/>
    <s v="United States"/>
    <x v="6"/>
    <x v="5"/>
    <x v="3"/>
    <s v="FUR-CH-10004287"/>
    <x v="0"/>
    <x v="1"/>
    <s v="SAFCO Arco Folding Chair"/>
    <n v="966.7"/>
    <n v="5"/>
    <n v="-13.81"/>
    <x v="1"/>
    <x v="4"/>
  </r>
  <r>
    <s v="CA-2015-111073"/>
    <x v="626"/>
    <d v="2015-12-30T00:00:00"/>
    <x v="1"/>
    <s v="MC-18100"/>
    <s v="Mick Crebagga"/>
    <s v="Consumer"/>
    <s v="United States"/>
    <x v="23"/>
    <x v="15"/>
    <x v="2"/>
    <s v="FUR-TA-10004086"/>
    <x v="0"/>
    <x v="2"/>
    <s v="KI Adjustable-Height Table"/>
    <n v="51.588000000000001"/>
    <n v="1"/>
    <n v="-15.4764"/>
    <x v="4"/>
    <x v="5"/>
  </r>
  <r>
    <s v="CA-2017-108791"/>
    <x v="534"/>
    <d v="2017-07-31T00:00:00"/>
    <x v="1"/>
    <s v="TM-21490"/>
    <s v="Tony Molinari"/>
    <s v="Consumer"/>
    <s v="United States"/>
    <x v="90"/>
    <x v="7"/>
    <x v="2"/>
    <s v="FUR-FU-10004018"/>
    <x v="0"/>
    <x v="3"/>
    <s v="Tensor Computer Mounted Lamp"/>
    <n v="14.89"/>
    <n v="1"/>
    <n v="4.0202999999999998"/>
    <x v="4"/>
    <x v="3"/>
  </r>
  <r>
    <s v="CA-2016-113831"/>
    <x v="82"/>
    <d v="2016-06-03T00:00:00"/>
    <x v="1"/>
    <s v="AH-10690"/>
    <s v="Anna HŠberlin"/>
    <s v="Corporate"/>
    <s v="United States"/>
    <x v="76"/>
    <x v="25"/>
    <x v="0"/>
    <s v="FUR-TA-10002645"/>
    <x v="0"/>
    <x v="2"/>
    <s v="Hon Rectangular Conference Tables"/>
    <n v="2275.5"/>
    <n v="10"/>
    <n v="386.83499999999998"/>
    <x v="4"/>
    <x v="7"/>
  </r>
  <r>
    <s v="US-2014-139500"/>
    <x v="627"/>
    <d v="2014-11-20T00:00:00"/>
    <x v="1"/>
    <s v="AB-10165"/>
    <s v="Alan Barnes"/>
    <s v="Consumer"/>
    <s v="United States"/>
    <x v="42"/>
    <x v="8"/>
    <x v="3"/>
    <s v="FUR-CH-10002017"/>
    <x v="0"/>
    <x v="1"/>
    <s v="SAFCO Optional Arm Kit for Workspace Cribbage Stacking Chair"/>
    <n v="37.295999999999999"/>
    <n v="2"/>
    <n v="-1.0656000000000001"/>
    <x v="4"/>
    <x v="0"/>
  </r>
  <r>
    <s v="US-2014-166310"/>
    <x v="628"/>
    <d v="2014-09-23T00:00:00"/>
    <x v="2"/>
    <s v="JS-15940"/>
    <s v="Joni Sundaresam"/>
    <s v="Home Office"/>
    <s v="United States"/>
    <x v="269"/>
    <x v="5"/>
    <x v="3"/>
    <s v="FUR-FU-10001546"/>
    <x v="0"/>
    <x v="3"/>
    <s v="Dana Swing-Arm Lamps"/>
    <n v="8.5440000000000005"/>
    <n v="2"/>
    <n v="-7.476"/>
    <x v="3"/>
    <x v="4"/>
  </r>
  <r>
    <s v="US-2016-168410"/>
    <x v="629"/>
    <d v="2016-02-26T00:00:00"/>
    <x v="1"/>
    <s v="BV-11245"/>
    <s v="Benjamin Venier"/>
    <s v="Corporate"/>
    <s v="United States"/>
    <x v="64"/>
    <x v="7"/>
    <x v="2"/>
    <s v="FUR-FU-10000629"/>
    <x v="0"/>
    <x v="3"/>
    <s v="9-3/4 Diameter Round Wall Clock"/>
    <n v="68.95"/>
    <n v="5"/>
    <n v="28.959"/>
    <x v="2"/>
    <x v="11"/>
  </r>
  <r>
    <s v="CA-2017-131254"/>
    <x v="49"/>
    <d v="2017-11-21T00:00:00"/>
    <x v="2"/>
    <s v="NC-18415"/>
    <s v="Nathan Cano"/>
    <s v="Consumer"/>
    <s v="United States"/>
    <x v="6"/>
    <x v="5"/>
    <x v="3"/>
    <s v="FUR-CH-10003774"/>
    <x v="0"/>
    <x v="1"/>
    <s v="Global Wood Trimmed Manager's Task Chair, Khaki"/>
    <n v="191.05799999999999"/>
    <n v="3"/>
    <n v="-46.399799999999999"/>
    <x v="3"/>
    <x v="0"/>
  </r>
  <r>
    <s v="CA-2017-137876"/>
    <x v="393"/>
    <d v="2017-05-05T00:00:00"/>
    <x v="1"/>
    <s v="DJ-13510"/>
    <s v="Don Jones"/>
    <s v="Corporate"/>
    <s v="United States"/>
    <x v="28"/>
    <x v="2"/>
    <x v="1"/>
    <s v="FUR-FU-10000222"/>
    <x v="0"/>
    <x v="3"/>
    <s v="Seth Thomas 16&quot; Steel Case Clock"/>
    <n v="64.959999999999994"/>
    <n v="2"/>
    <n v="21.436800000000002"/>
    <x v="2"/>
    <x v="6"/>
  </r>
  <r>
    <s v="CA-2016-154060"/>
    <x v="630"/>
    <d v="2016-05-08T00:00:00"/>
    <x v="1"/>
    <s v="DL-12865"/>
    <s v="Dan Lawera"/>
    <s v="Consumer"/>
    <s v="United States"/>
    <x v="224"/>
    <x v="30"/>
    <x v="0"/>
    <s v="FUR-CH-10002304"/>
    <x v="0"/>
    <x v="1"/>
    <s v="Global Stack Chair without Arms, Black"/>
    <n v="187.05600000000001"/>
    <n v="9"/>
    <n v="11.691000000000001"/>
    <x v="6"/>
    <x v="7"/>
  </r>
  <r>
    <s v="US-2017-162558"/>
    <x v="125"/>
    <d v="2017-10-05T00:00:00"/>
    <x v="2"/>
    <s v="Dp-13240"/>
    <s v="Dean percer"/>
    <s v="Home Office"/>
    <s v="United States"/>
    <x v="270"/>
    <x v="9"/>
    <x v="0"/>
    <s v="FUR-FU-10002364"/>
    <x v="0"/>
    <x v="3"/>
    <s v="Eldon Expressions Wood Desk Accessories, Oak"/>
    <n v="11.808"/>
    <n v="2"/>
    <n v="1.3284"/>
    <x v="0"/>
    <x v="1"/>
  </r>
  <r>
    <s v="US-2017-162558"/>
    <x v="125"/>
    <d v="2017-10-05T00:00:00"/>
    <x v="2"/>
    <s v="Dp-13240"/>
    <s v="Dean percer"/>
    <s v="Home Office"/>
    <s v="United States"/>
    <x v="270"/>
    <x v="9"/>
    <x v="0"/>
    <s v="FUR-FU-10004864"/>
    <x v="0"/>
    <x v="3"/>
    <s v="Eldon 500 Class Desk Accessories"/>
    <n v="9.6560000000000006"/>
    <n v="1"/>
    <n v="1.5690999999999999"/>
    <x v="0"/>
    <x v="1"/>
  </r>
  <r>
    <s v="US-2017-162558"/>
    <x v="125"/>
    <d v="2017-10-05T00:00:00"/>
    <x v="2"/>
    <s v="Dp-13240"/>
    <s v="Dean percer"/>
    <s v="Home Office"/>
    <s v="United States"/>
    <x v="270"/>
    <x v="9"/>
    <x v="0"/>
    <s v="FUR-TA-10000198"/>
    <x v="0"/>
    <x v="2"/>
    <s v="Chromcraft Bull-Nose Wood Oval Conference Tables &amp; Bases"/>
    <n v="2314.116"/>
    <n v="7"/>
    <n v="-1002.7836"/>
    <x v="0"/>
    <x v="1"/>
  </r>
  <r>
    <s v="US-2017-162558"/>
    <x v="125"/>
    <d v="2017-10-05T00:00:00"/>
    <x v="2"/>
    <s v="Dp-13240"/>
    <s v="Dean percer"/>
    <s v="Home Office"/>
    <s v="United States"/>
    <x v="270"/>
    <x v="9"/>
    <x v="0"/>
    <s v="FUR-FU-10003691"/>
    <x v="0"/>
    <x v="3"/>
    <s v="Eldon Image Series Desk Accessories, Ebony"/>
    <n v="19.760000000000002"/>
    <n v="2"/>
    <n v="5.9279999999999999"/>
    <x v="0"/>
    <x v="1"/>
  </r>
  <r>
    <s v="CA-2015-119508"/>
    <x v="463"/>
    <d v="2015-12-09T00:00:00"/>
    <x v="1"/>
    <s v="TZ-21580"/>
    <s v="Tracy Zic"/>
    <s v="Consumer"/>
    <s v="United States"/>
    <x v="174"/>
    <x v="2"/>
    <x v="1"/>
    <s v="FUR-FU-10004270"/>
    <x v="0"/>
    <x v="3"/>
    <s v="Eldon Image Series Desk Accessories, Burgundy"/>
    <n v="25.08"/>
    <n v="6"/>
    <n v="9.0288000000000004"/>
    <x v="2"/>
    <x v="5"/>
  </r>
  <r>
    <s v="CA-2016-123120"/>
    <x v="631"/>
    <d v="2016-09-08T00:00:00"/>
    <x v="1"/>
    <s v="CV-12295"/>
    <s v="Christina VanderZanden"/>
    <s v="Consumer"/>
    <s v="United States"/>
    <x v="13"/>
    <x v="7"/>
    <x v="2"/>
    <s v="FUR-FU-10004748"/>
    <x v="0"/>
    <x v="3"/>
    <s v="Howard Miller 16&quot; Diameter Gallery Wall Clock"/>
    <n v="63.94"/>
    <n v="1"/>
    <n v="24.936599999999999"/>
    <x v="4"/>
    <x v="4"/>
  </r>
  <r>
    <s v="CA-2014-103331"/>
    <x v="632"/>
    <d v="2014-09-01T00:00:00"/>
    <x v="1"/>
    <s v="KB-16315"/>
    <s v="Karl Braun"/>
    <s v="Consumer"/>
    <s v="United States"/>
    <x v="19"/>
    <x v="14"/>
    <x v="2"/>
    <s v="FUR-FU-10001731"/>
    <x v="0"/>
    <x v="3"/>
    <s v="Acrylic Self-Standing Desk Frames"/>
    <n v="10.68"/>
    <n v="4"/>
    <n v="4.0583999999999998"/>
    <x v="6"/>
    <x v="10"/>
  </r>
  <r>
    <s v="CA-2014-113768"/>
    <x v="633"/>
    <d v="2014-05-19T00:00:00"/>
    <x v="1"/>
    <s v="AH-10030"/>
    <s v="Aaron Hawkins"/>
    <s v="Corporate"/>
    <s v="United States"/>
    <x v="2"/>
    <x v="2"/>
    <x v="1"/>
    <s v="FUR-CH-10002439"/>
    <x v="0"/>
    <x v="1"/>
    <s v="Iceberg Nesting Folding Chair, 19w x 6d x 43h"/>
    <n v="279.45600000000002"/>
    <n v="6"/>
    <n v="20.959199999999999"/>
    <x v="6"/>
    <x v="7"/>
  </r>
  <r>
    <s v="US-2017-126060"/>
    <x v="438"/>
    <d v="2017-04-18T00:00:00"/>
    <x v="1"/>
    <s v="DW-13585"/>
    <s v="Dorothy Wardle"/>
    <s v="Corporate"/>
    <s v="United States"/>
    <x v="160"/>
    <x v="30"/>
    <x v="0"/>
    <s v="FUR-BO-10003433"/>
    <x v="0"/>
    <x v="0"/>
    <s v="Sauder Cornerstone Collection Library"/>
    <n v="198.27199999999999"/>
    <n v="8"/>
    <n v="-32.219200000000001"/>
    <x v="4"/>
    <x v="6"/>
  </r>
  <r>
    <s v="CA-2016-122017"/>
    <x v="353"/>
    <d v="2017-01-02T00:00:00"/>
    <x v="1"/>
    <s v="CD-11920"/>
    <s v="Carlos Daly"/>
    <s v="Consumer"/>
    <s v="United States"/>
    <x v="271"/>
    <x v="44"/>
    <x v="3"/>
    <s v="FUR-FU-10000672"/>
    <x v="0"/>
    <x v="3"/>
    <s v="Executive Impressions 10&quot; Spectator Wall Clock"/>
    <n v="70.56"/>
    <n v="6"/>
    <n v="23.990400000000001"/>
    <x v="4"/>
    <x v="5"/>
  </r>
  <r>
    <s v="US-2017-136721"/>
    <x v="403"/>
    <d v="2017-04-12T00:00:00"/>
    <x v="1"/>
    <s v="NH-18610"/>
    <s v="Nicole Hansen"/>
    <s v="Corporate"/>
    <s v="United States"/>
    <x v="272"/>
    <x v="17"/>
    <x v="3"/>
    <s v="FUR-FU-10004665"/>
    <x v="0"/>
    <x v="3"/>
    <s v="3M Polarizing Task Lamp with Clamp Arm, Light Gray"/>
    <n v="273.95999999999998"/>
    <n v="2"/>
    <n v="71.229600000000005"/>
    <x v="4"/>
    <x v="6"/>
  </r>
  <r>
    <s v="US-2017-136721"/>
    <x v="403"/>
    <d v="2017-04-12T00:00:00"/>
    <x v="1"/>
    <s v="NH-18610"/>
    <s v="Nicole Hansen"/>
    <s v="Corporate"/>
    <s v="United States"/>
    <x v="272"/>
    <x v="17"/>
    <x v="3"/>
    <s v="FUR-FU-10004188"/>
    <x v="0"/>
    <x v="3"/>
    <s v="Luxo Professional Combination Clamp-On Lamps"/>
    <n v="306.89999999999998"/>
    <n v="3"/>
    <n v="79.793999999999997"/>
    <x v="4"/>
    <x v="6"/>
  </r>
  <r>
    <s v="CA-2015-118738"/>
    <x v="634"/>
    <d v="2015-10-30T00:00:00"/>
    <x v="1"/>
    <s v="AG-10495"/>
    <s v="Andrew Gjertsen"/>
    <s v="Corporate"/>
    <s v="United States"/>
    <x v="6"/>
    <x v="5"/>
    <x v="3"/>
    <s v="FUR-TA-10002607"/>
    <x v="0"/>
    <x v="2"/>
    <s v="KI Conference Tables"/>
    <n v="347.36099999999999"/>
    <n v="7"/>
    <n v="-69.472200000000001"/>
    <x v="6"/>
    <x v="1"/>
  </r>
  <r>
    <s v="US-2014-123183"/>
    <x v="635"/>
    <d v="2014-11-25T00:00:00"/>
    <x v="1"/>
    <s v="GR-14560"/>
    <s v="Georgia Rosenberg"/>
    <s v="Corporate"/>
    <s v="United States"/>
    <x v="16"/>
    <x v="14"/>
    <x v="2"/>
    <s v="FUR-BO-10000362"/>
    <x v="0"/>
    <x v="0"/>
    <s v="Sauder Inglewood Library Bookcases"/>
    <n v="1025.8800000000001"/>
    <n v="6"/>
    <n v="235.95240000000001"/>
    <x v="6"/>
    <x v="0"/>
  </r>
  <r>
    <s v="US-2016-147340"/>
    <x v="211"/>
    <d v="2016-09-24T00:00:00"/>
    <x v="3"/>
    <s v="EB-13750"/>
    <s v="Edward Becker"/>
    <s v="Corporate"/>
    <s v="United States"/>
    <x v="28"/>
    <x v="2"/>
    <x v="1"/>
    <s v="FUR-FU-10002501"/>
    <x v="0"/>
    <x v="3"/>
    <s v="Nu-Dell Executive Frame"/>
    <n v="63.2"/>
    <n v="5"/>
    <n v="23.384"/>
    <x v="7"/>
    <x v="4"/>
  </r>
  <r>
    <s v="CA-2016-117681"/>
    <x v="636"/>
    <d v="2016-04-14T00:00:00"/>
    <x v="1"/>
    <s v="HF-14995"/>
    <s v="Herbert Flentye"/>
    <s v="Consumer"/>
    <s v="United States"/>
    <x v="2"/>
    <x v="2"/>
    <x v="1"/>
    <s v="FUR-BO-10001798"/>
    <x v="0"/>
    <x v="0"/>
    <s v="Bush Somerset Collection Bookcase"/>
    <n v="556.66499999999996"/>
    <n v="5"/>
    <n v="6.5490000000000004"/>
    <x v="2"/>
    <x v="6"/>
  </r>
  <r>
    <s v="CA-2016-153598"/>
    <x v="122"/>
    <d v="2016-12-06T00:00:00"/>
    <x v="2"/>
    <s v="NM-18520"/>
    <s v="Neoma Murray"/>
    <s v="Consumer"/>
    <s v="United States"/>
    <x v="2"/>
    <x v="2"/>
    <x v="1"/>
    <s v="FUR-FU-10001085"/>
    <x v="0"/>
    <x v="3"/>
    <s v="3M Polarizing Light Filter Sleeves"/>
    <n v="111.9"/>
    <n v="6"/>
    <n v="51.473999999999997"/>
    <x v="0"/>
    <x v="5"/>
  </r>
  <r>
    <s v="US-2016-108497"/>
    <x v="184"/>
    <d v="2016-06-14T00:00:00"/>
    <x v="3"/>
    <s v="MH-17290"/>
    <s v="Marc Harrigan"/>
    <s v="Home Office"/>
    <s v="United States"/>
    <x v="2"/>
    <x v="2"/>
    <x v="1"/>
    <s v="FUR-BO-10004218"/>
    <x v="0"/>
    <x v="0"/>
    <s v="Bush Heritage Pine Collection 5-Shelf Bookcase, Albany Pine Finish, *Special Order"/>
    <n v="599.16499999999996"/>
    <n v="5"/>
    <n v="35.244999999999997"/>
    <x v="7"/>
    <x v="2"/>
  </r>
  <r>
    <s v="CA-2014-136861"/>
    <x v="637"/>
    <d v="2014-09-07T00:00:00"/>
    <x v="2"/>
    <s v="PR-18880"/>
    <s v="Patrick Ryan"/>
    <s v="Consumer"/>
    <s v="United States"/>
    <x v="66"/>
    <x v="1"/>
    <x v="0"/>
    <s v="FUR-FU-10001967"/>
    <x v="0"/>
    <x v="3"/>
    <s v="Telescoping Adjustable Floor Lamp"/>
    <n v="31.984000000000002"/>
    <n v="2"/>
    <n v="1.9990000000000001"/>
    <x v="3"/>
    <x v="4"/>
  </r>
  <r>
    <s v="CA-2014-103317"/>
    <x v="638"/>
    <d v="2014-07-08T00:00:00"/>
    <x v="2"/>
    <s v="DM-13525"/>
    <s v="Don Miller"/>
    <s v="Corporate"/>
    <s v="United States"/>
    <x v="273"/>
    <x v="1"/>
    <x v="0"/>
    <s v="FUR-FU-10001591"/>
    <x v="0"/>
    <x v="3"/>
    <s v="Advantus Panel Wall Certificate Holder - 8.5x11"/>
    <n v="19.52"/>
    <n v="2"/>
    <n v="5.3680000000000003"/>
    <x v="0"/>
    <x v="3"/>
  </r>
  <r>
    <s v="CA-2014-103317"/>
    <x v="638"/>
    <d v="2014-07-08T00:00:00"/>
    <x v="2"/>
    <s v="DM-13525"/>
    <s v="Don Miller"/>
    <s v="Corporate"/>
    <s v="United States"/>
    <x v="273"/>
    <x v="1"/>
    <x v="0"/>
    <s v="FUR-FU-10003192"/>
    <x v="0"/>
    <x v="3"/>
    <s v="Luxo Adjustable Task Clamp Lamp"/>
    <n v="213.21600000000001"/>
    <n v="3"/>
    <n v="15.991199999999999"/>
    <x v="0"/>
    <x v="3"/>
  </r>
  <r>
    <s v="US-2014-119081"/>
    <x v="639"/>
    <d v="2014-09-19T00:00:00"/>
    <x v="1"/>
    <s v="TA-21385"/>
    <s v="Tom Ashbrook"/>
    <s v="Home Office"/>
    <s v="United States"/>
    <x v="274"/>
    <x v="44"/>
    <x v="3"/>
    <s v="FUR-FU-10003464"/>
    <x v="0"/>
    <x v="3"/>
    <s v="Seth Thomas 8 1/2&quot; Cubicle Clock"/>
    <n v="40.56"/>
    <n v="2"/>
    <n v="12.979200000000001"/>
    <x v="1"/>
    <x v="4"/>
  </r>
  <r>
    <s v="CA-2017-130631"/>
    <x v="297"/>
    <d v="2018-01-02T00:00:00"/>
    <x v="1"/>
    <s v="BS-11755"/>
    <s v="Bruce Stewart"/>
    <s v="Consumer"/>
    <s v="United States"/>
    <x v="71"/>
    <x v="13"/>
    <x v="1"/>
    <s v="FUR-FU-10004093"/>
    <x v="0"/>
    <x v="3"/>
    <s v="Hand-Finished Solid Wood Document Frame"/>
    <n v="68.459999999999994"/>
    <n v="2"/>
    <n v="20.538"/>
    <x v="4"/>
    <x v="5"/>
  </r>
  <r>
    <s v="CA-2017-116680"/>
    <x v="362"/>
    <d v="2017-09-06T00:00:00"/>
    <x v="0"/>
    <s v="PK-19075"/>
    <s v="Pete Kriz"/>
    <s v="Consumer"/>
    <s v="United States"/>
    <x v="28"/>
    <x v="2"/>
    <x v="1"/>
    <s v="FUR-TA-10001771"/>
    <x v="0"/>
    <x v="2"/>
    <s v="Bush Cubix Conference Tables, Fully Assembled"/>
    <n v="1478.2719999999999"/>
    <n v="8"/>
    <n v="92.391999999999996"/>
    <x v="3"/>
    <x v="4"/>
  </r>
  <r>
    <s v="CA-2017-101574"/>
    <x v="559"/>
    <d v="2017-10-04T00:00:00"/>
    <x v="1"/>
    <s v="BD-11725"/>
    <s v="Bruce Degenhardt"/>
    <s v="Consumer"/>
    <s v="United States"/>
    <x v="2"/>
    <x v="2"/>
    <x v="1"/>
    <s v="FUR-FU-10001706"/>
    <x v="0"/>
    <x v="3"/>
    <s v="Longer-Life Soft White Bulbs"/>
    <n v="9.24"/>
    <n v="3"/>
    <n v="4.4352"/>
    <x v="6"/>
    <x v="4"/>
  </r>
  <r>
    <s v="CA-2014-146591"/>
    <x v="640"/>
    <d v="2014-01-20T00:00:00"/>
    <x v="2"/>
    <s v="TS-21340"/>
    <s v="Toby Swindell"/>
    <s v="Consumer"/>
    <s v="United States"/>
    <x v="163"/>
    <x v="22"/>
    <x v="1"/>
    <s v="FUR-BO-10001972"/>
    <x v="0"/>
    <x v="0"/>
    <s v="O'Sullivan 4-Shelf Bookcase in Odessa Pine"/>
    <n v="181.47"/>
    <n v="5"/>
    <n v="-320.59699999999998"/>
    <x v="5"/>
    <x v="8"/>
  </r>
  <r>
    <s v="CA-2016-122448"/>
    <x v="641"/>
    <d v="2016-06-14T00:00:00"/>
    <x v="1"/>
    <s v="DB-13210"/>
    <s v="Dean Braden"/>
    <s v="Consumer"/>
    <s v="United States"/>
    <x v="28"/>
    <x v="2"/>
    <x v="1"/>
    <s v="FUR-CH-10002774"/>
    <x v="0"/>
    <x v="1"/>
    <s v="Global Deluxe Stacking Chair, Gray"/>
    <n v="122.352"/>
    <n v="3"/>
    <n v="13.7646"/>
    <x v="2"/>
    <x v="2"/>
  </r>
  <r>
    <s v="CA-2014-132451"/>
    <x v="218"/>
    <d v="2014-09-27T00:00:00"/>
    <x v="2"/>
    <s v="KF-16285"/>
    <s v="Karen Ferguson"/>
    <s v="Home Office"/>
    <s v="United States"/>
    <x v="53"/>
    <x v="2"/>
    <x v="1"/>
    <s v="FUR-CH-10000454"/>
    <x v="0"/>
    <x v="1"/>
    <s v="Hon Deluxe Fabric Upholstered Stacking Chairs, Rounded Back"/>
    <n v="585.55200000000002"/>
    <n v="3"/>
    <n v="73.194000000000003"/>
    <x v="5"/>
    <x v="4"/>
  </r>
  <r>
    <s v="CA-2017-116946"/>
    <x v="642"/>
    <d v="2017-12-23T00:00:00"/>
    <x v="1"/>
    <s v="TS-21505"/>
    <s v="Tony Sayre"/>
    <s v="Consumer"/>
    <s v="United States"/>
    <x v="47"/>
    <x v="12"/>
    <x v="1"/>
    <s v="FUR-FU-10000320"/>
    <x v="0"/>
    <x v="3"/>
    <s v="OIC Stacking Trays"/>
    <n v="13.36"/>
    <n v="5"/>
    <n v="4.008"/>
    <x v="4"/>
    <x v="5"/>
  </r>
  <r>
    <s v="CA-2017-116946"/>
    <x v="642"/>
    <d v="2017-12-23T00:00:00"/>
    <x v="1"/>
    <s v="TS-21505"/>
    <s v="Tony Sayre"/>
    <s v="Consumer"/>
    <s v="United States"/>
    <x v="47"/>
    <x v="12"/>
    <x v="1"/>
    <s v="FUR-BO-10000468"/>
    <x v="0"/>
    <x v="0"/>
    <s v="O'Sullivan 2-Shelf Heavy-Duty Bookcases"/>
    <n v="102.018"/>
    <n v="7"/>
    <n v="-183.63239999999999"/>
    <x v="4"/>
    <x v="5"/>
  </r>
  <r>
    <s v="CA-2017-148999"/>
    <x v="129"/>
    <d v="2017-02-04T00:00:00"/>
    <x v="1"/>
    <s v="EB-13870"/>
    <s v="Emily Burns"/>
    <s v="Consumer"/>
    <s v="United States"/>
    <x v="89"/>
    <x v="1"/>
    <x v="0"/>
    <s v="FUR-CH-10002044"/>
    <x v="0"/>
    <x v="1"/>
    <s v="Office Star - Contemporary Task Swivel chair with 2-way adjustable arms, Plum"/>
    <n v="419.13600000000002"/>
    <n v="4"/>
    <n v="-68.1096"/>
    <x v="2"/>
    <x v="8"/>
  </r>
  <r>
    <s v="CA-2017-134495"/>
    <x v="535"/>
    <d v="2017-04-04T00:00:00"/>
    <x v="0"/>
    <s v="BF-11020"/>
    <s v="Barry Franzšsisch"/>
    <s v="Corporate"/>
    <s v="United States"/>
    <x v="51"/>
    <x v="1"/>
    <x v="0"/>
    <s v="FUR-CH-10003774"/>
    <x v="0"/>
    <x v="1"/>
    <s v="Global Wood Trimmed Manager's Task Chair, Khaki"/>
    <n v="218.352"/>
    <n v="3"/>
    <n v="-19.105799999999999"/>
    <x v="0"/>
    <x v="6"/>
  </r>
  <r>
    <s v="CA-2014-105249"/>
    <x v="616"/>
    <d v="2014-11-28T00:00:00"/>
    <x v="3"/>
    <s v="DH-13675"/>
    <s v="Duane Huffman"/>
    <s v="Home Office"/>
    <s v="United States"/>
    <x v="28"/>
    <x v="2"/>
    <x v="1"/>
    <s v="FUR-BO-10000330"/>
    <x v="0"/>
    <x v="0"/>
    <s v="Sauder Camden County Barrister Bookcase, Planked Cherry Finish"/>
    <n v="411.33199999999999"/>
    <n v="4"/>
    <n v="-4.8391999999999999"/>
    <x v="7"/>
    <x v="0"/>
  </r>
  <r>
    <s v="CA-2017-164378"/>
    <x v="316"/>
    <d v="2017-07-18T00:00:00"/>
    <x v="0"/>
    <s v="MM-18055"/>
    <s v="Michelle Moray"/>
    <s v="Consumer"/>
    <s v="United States"/>
    <x v="13"/>
    <x v="7"/>
    <x v="2"/>
    <s v="FUR-CH-10002084"/>
    <x v="0"/>
    <x v="1"/>
    <s v="Hon Mobius Operator's Chair"/>
    <n v="664.14599999999996"/>
    <n v="6"/>
    <n v="88.552800000000005"/>
    <x v="0"/>
    <x v="3"/>
  </r>
  <r>
    <s v="CA-2017-127782"/>
    <x v="575"/>
    <d v="2017-11-06T00:00:00"/>
    <x v="1"/>
    <s v="TH-21115"/>
    <s v="Thea Hudgings"/>
    <s v="Corporate"/>
    <s v="United States"/>
    <x v="3"/>
    <x v="3"/>
    <x v="2"/>
    <s v="FUR-FU-10001847"/>
    <x v="0"/>
    <x v="3"/>
    <s v="Eldon Image Series Black Desk Accessories"/>
    <n v="3.3119999999999998"/>
    <n v="1"/>
    <n v="0.66239999999999999"/>
    <x v="4"/>
    <x v="0"/>
  </r>
  <r>
    <s v="CA-2015-168529"/>
    <x v="643"/>
    <d v="2015-10-12T00:00:00"/>
    <x v="1"/>
    <s v="MB-17305"/>
    <s v="Maria Bertelson"/>
    <s v="Consumer"/>
    <s v="United States"/>
    <x v="28"/>
    <x v="2"/>
    <x v="1"/>
    <s v="FUR-FU-10001588"/>
    <x v="0"/>
    <x v="3"/>
    <s v="Deflect-o SuperTray Unbreakable Stackable Tray, Letter, Black"/>
    <n v="145.9"/>
    <n v="5"/>
    <n v="62.737000000000002"/>
    <x v="4"/>
    <x v="1"/>
  </r>
  <r>
    <s v="CA-2017-117667"/>
    <x v="423"/>
    <d v="2017-12-09T00:00:00"/>
    <x v="1"/>
    <s v="MS-17980"/>
    <s v="Michael Stewart"/>
    <s v="Corporate"/>
    <s v="United States"/>
    <x v="3"/>
    <x v="3"/>
    <x v="2"/>
    <s v="FUR-CH-10004540"/>
    <x v="0"/>
    <x v="1"/>
    <s v="Global Chrome Stack Chair"/>
    <n v="239.96"/>
    <n v="10"/>
    <n v="-10.284000000000001"/>
    <x v="2"/>
    <x v="5"/>
  </r>
  <r>
    <s v="CA-2017-117667"/>
    <x v="423"/>
    <d v="2017-12-09T00:00:00"/>
    <x v="1"/>
    <s v="MS-17980"/>
    <s v="Michael Stewart"/>
    <s v="Corporate"/>
    <s v="United States"/>
    <x v="3"/>
    <x v="3"/>
    <x v="2"/>
    <s v="FUR-FU-10004093"/>
    <x v="0"/>
    <x v="3"/>
    <s v="Hand-Finished Solid Wood Document Frame"/>
    <n v="54.768000000000001"/>
    <n v="2"/>
    <n v="6.8460000000000001"/>
    <x v="2"/>
    <x v="5"/>
  </r>
  <r>
    <s v="US-2017-150595"/>
    <x v="644"/>
    <d v="2017-05-26T00:00:00"/>
    <x v="1"/>
    <s v="LE-16810"/>
    <s v="Laurel Elliston"/>
    <s v="Consumer"/>
    <s v="United States"/>
    <x v="9"/>
    <x v="8"/>
    <x v="3"/>
    <s v="FUR-CH-10000513"/>
    <x v="0"/>
    <x v="1"/>
    <s v="High-Back Leather Manager's Chair"/>
    <n v="181.98599999999999"/>
    <n v="2"/>
    <n v="-54.595799999999997"/>
    <x v="4"/>
    <x v="7"/>
  </r>
  <r>
    <s v="CA-2016-134936"/>
    <x v="645"/>
    <d v="2016-12-25T00:00:00"/>
    <x v="1"/>
    <s v="ES-14080"/>
    <s v="Erin Smith"/>
    <s v="Corporate"/>
    <s v="United States"/>
    <x v="104"/>
    <x v="22"/>
    <x v="1"/>
    <s v="FUR-TA-10001086"/>
    <x v="0"/>
    <x v="2"/>
    <s v="SAFCO PlanMaster Boards, 60w x 37-1/2d, White Melamine"/>
    <n v="455.97"/>
    <n v="6"/>
    <n v="-218.8656"/>
    <x v="6"/>
    <x v="5"/>
  </r>
  <r>
    <s v="CA-2017-151008"/>
    <x v="87"/>
    <d v="2017-09-08T00:00:00"/>
    <x v="2"/>
    <s v="JM-16195"/>
    <s v="Justin MacKendrick"/>
    <s v="Consumer"/>
    <s v="United States"/>
    <x v="275"/>
    <x v="4"/>
    <x v="1"/>
    <s v="FUR-FU-10002396"/>
    <x v="0"/>
    <x v="3"/>
    <s v="DAX Copper Panel Document Frame, 5 x 7 Size"/>
    <n v="25.16"/>
    <n v="2"/>
    <n v="10.5672"/>
    <x v="5"/>
    <x v="4"/>
  </r>
  <r>
    <s v="US-2014-159618"/>
    <x v="352"/>
    <d v="2014-11-16T00:00:00"/>
    <x v="1"/>
    <s v="DB-12970"/>
    <s v="Darren Budd"/>
    <s v="Corporate"/>
    <s v="United States"/>
    <x v="6"/>
    <x v="5"/>
    <x v="3"/>
    <s v="FUR-BO-10004467"/>
    <x v="0"/>
    <x v="0"/>
    <s v="Bestar Classic Bookcase"/>
    <n v="67.993200000000002"/>
    <n v="1"/>
    <n v="-12.998699999999999"/>
    <x v="4"/>
    <x v="0"/>
  </r>
  <r>
    <s v="CA-2017-116113"/>
    <x v="125"/>
    <d v="2017-10-06T00:00:00"/>
    <x v="0"/>
    <s v="JW-15220"/>
    <s v="Jane Waco"/>
    <s v="Corporate"/>
    <s v="United States"/>
    <x v="132"/>
    <x v="33"/>
    <x v="0"/>
    <s v="FUR-FU-10002963"/>
    <x v="0"/>
    <x v="3"/>
    <s v="Master Caster Door Stop, Gray"/>
    <n v="10.16"/>
    <n v="2"/>
    <n v="3.4544000000000001"/>
    <x v="4"/>
    <x v="1"/>
  </r>
  <r>
    <s v="CA-2015-125066"/>
    <x v="646"/>
    <d v="2015-12-18T00:00:00"/>
    <x v="1"/>
    <s v="KD-16495"/>
    <s v="Keith Dawkins"/>
    <s v="Corporate"/>
    <s v="United States"/>
    <x v="38"/>
    <x v="21"/>
    <x v="0"/>
    <s v="FUR-FU-10003829"/>
    <x v="0"/>
    <x v="3"/>
    <s v="Stackable Trays"/>
    <n v="6.16"/>
    <n v="2"/>
    <n v="1.9712000000000001"/>
    <x v="4"/>
    <x v="5"/>
  </r>
  <r>
    <s v="CA-2017-157966"/>
    <x v="647"/>
    <d v="2017-03-13T00:00:00"/>
    <x v="3"/>
    <s v="SU-20665"/>
    <s v="Stephanie Ulpright"/>
    <s v="Home Office"/>
    <s v="United States"/>
    <x v="9"/>
    <x v="8"/>
    <x v="3"/>
    <s v="FUR-CH-10003606"/>
    <x v="0"/>
    <x v="1"/>
    <s v="SAFCO Folding Chair Trolley"/>
    <n v="89.768000000000001"/>
    <n v="1"/>
    <n v="-2.5648"/>
    <x v="7"/>
    <x v="9"/>
  </r>
  <r>
    <s v="CA-2016-136686"/>
    <x v="574"/>
    <d v="2016-12-16T00:00:00"/>
    <x v="1"/>
    <s v="RF-19840"/>
    <s v="Roy Franzšsisch"/>
    <s v="Consumer"/>
    <s v="United States"/>
    <x v="102"/>
    <x v="2"/>
    <x v="1"/>
    <s v="FUR-FU-10004864"/>
    <x v="0"/>
    <x v="3"/>
    <s v="Howard Miller 14-1/2&quot; Diameter Chrome Round Wall Clock"/>
    <n v="383.64"/>
    <n v="6"/>
    <n v="122.76479999999999"/>
    <x v="4"/>
    <x v="5"/>
  </r>
  <r>
    <s v="CA-2017-137498"/>
    <x v="198"/>
    <d v="2017-09-14T00:00:00"/>
    <x v="0"/>
    <s v="LC-17050"/>
    <s v="Liz Carlisle"/>
    <s v="Consumer"/>
    <s v="United States"/>
    <x v="2"/>
    <x v="2"/>
    <x v="1"/>
    <s v="FUR-CH-10003833"/>
    <x v="0"/>
    <x v="1"/>
    <s v="Novimex Fabric Task Chair"/>
    <n v="243.92"/>
    <n v="5"/>
    <n v="-15.244999999999999"/>
    <x v="2"/>
    <x v="4"/>
  </r>
  <r>
    <s v="CA-2017-163818"/>
    <x v="648"/>
    <d v="2017-10-08T00:00:00"/>
    <x v="1"/>
    <s v="PS-18970"/>
    <s v="Paul Stevenson"/>
    <s v="Home Office"/>
    <s v="United States"/>
    <x v="218"/>
    <x v="32"/>
    <x v="2"/>
    <s v="FUR-FU-10000076"/>
    <x v="0"/>
    <x v="3"/>
    <s v="24-Hour Round Wall Clock"/>
    <n v="19.98"/>
    <n v="1"/>
    <n v="8.5914000000000001"/>
    <x v="4"/>
    <x v="1"/>
  </r>
  <r>
    <s v="CA-2014-116673"/>
    <x v="256"/>
    <d v="2014-12-19T00:00:00"/>
    <x v="0"/>
    <s v="JO-15280"/>
    <s v="Jas O'Carroll"/>
    <s v="Consumer"/>
    <s v="United States"/>
    <x v="53"/>
    <x v="2"/>
    <x v="1"/>
    <s v="FUR-FU-10003829"/>
    <x v="0"/>
    <x v="3"/>
    <s v="Stackable Trays"/>
    <n v="6.16"/>
    <n v="2"/>
    <n v="1.9712000000000001"/>
    <x v="4"/>
    <x v="5"/>
  </r>
  <r>
    <s v="CA-2014-164742"/>
    <x v="137"/>
    <d v="2014-10-18T00:00:00"/>
    <x v="0"/>
    <s v="ML-17395"/>
    <s v="Marina Lichtenstein"/>
    <s v="Corporate"/>
    <s v="United States"/>
    <x v="174"/>
    <x v="18"/>
    <x v="2"/>
    <s v="FUR-CH-10002880"/>
    <x v="0"/>
    <x v="1"/>
    <s v="Global High-Back Leather Tilter, Burgundy"/>
    <n v="245.98"/>
    <n v="2"/>
    <n v="27.0578"/>
    <x v="2"/>
    <x v="1"/>
  </r>
  <r>
    <s v="CA-2016-134516"/>
    <x v="649"/>
    <d v="2016-09-25T00:00:00"/>
    <x v="1"/>
    <s v="FM-14215"/>
    <s v="Filia McAdams"/>
    <s v="Corporate"/>
    <s v="United States"/>
    <x v="224"/>
    <x v="30"/>
    <x v="0"/>
    <s v="FUR-FU-10001546"/>
    <x v="0"/>
    <x v="3"/>
    <s v="Dana Swing-Arm Lamps"/>
    <n v="17.088000000000001"/>
    <n v="2"/>
    <n v="1.0680000000000001"/>
    <x v="2"/>
    <x v="4"/>
  </r>
  <r>
    <s v="CA-2016-134516"/>
    <x v="649"/>
    <d v="2016-09-25T00:00:00"/>
    <x v="1"/>
    <s v="FM-14215"/>
    <s v="Filia McAdams"/>
    <s v="Corporate"/>
    <s v="United States"/>
    <x v="224"/>
    <x v="30"/>
    <x v="0"/>
    <s v="FUR-CH-10002880"/>
    <x v="0"/>
    <x v="1"/>
    <s v="Global High-Back Leather Tilter, Burgundy"/>
    <n v="98.391999999999996"/>
    <n v="1"/>
    <n v="-11.069100000000001"/>
    <x v="2"/>
    <x v="4"/>
  </r>
  <r>
    <s v="CA-2017-125745"/>
    <x v="254"/>
    <d v="2017-07-04T00:00:00"/>
    <x v="1"/>
    <s v="DV-13045"/>
    <s v="Darrin Van Huff"/>
    <s v="Corporate"/>
    <s v="United States"/>
    <x v="10"/>
    <x v="9"/>
    <x v="0"/>
    <s v="FUR-FU-10001591"/>
    <x v="0"/>
    <x v="3"/>
    <s v="Advantus Panel Wall Certificate Holder - 8.5x11"/>
    <n v="19.52"/>
    <n v="2"/>
    <n v="5.3680000000000003"/>
    <x v="4"/>
    <x v="2"/>
  </r>
  <r>
    <s v="US-2016-124163"/>
    <x v="228"/>
    <d v="2016-09-30T00:00:00"/>
    <x v="1"/>
    <s v="SC-20695"/>
    <s v="Steve Chapman"/>
    <s v="Corporate"/>
    <s v="United States"/>
    <x v="276"/>
    <x v="16"/>
    <x v="3"/>
    <s v="FUR-CH-10004218"/>
    <x v="0"/>
    <x v="1"/>
    <s v="Global Fabric Manager's Chair, Dark Gray"/>
    <n v="201.96"/>
    <n v="2"/>
    <n v="50.49"/>
    <x v="2"/>
    <x v="4"/>
  </r>
  <r>
    <s v="US-2016-124163"/>
    <x v="228"/>
    <d v="2016-09-30T00:00:00"/>
    <x v="1"/>
    <s v="SC-20695"/>
    <s v="Steve Chapman"/>
    <s v="Corporate"/>
    <s v="United States"/>
    <x v="276"/>
    <x v="16"/>
    <x v="3"/>
    <s v="FUR-FU-10000755"/>
    <x v="0"/>
    <x v="3"/>
    <s v="Eldon Expressions Mahogany Wood Desk Collection"/>
    <n v="68.64"/>
    <n v="11"/>
    <n v="17.16"/>
    <x v="2"/>
    <x v="4"/>
  </r>
  <r>
    <s v="CA-2014-126683"/>
    <x v="189"/>
    <d v="2014-10-01T00:00:00"/>
    <x v="0"/>
    <s v="PP-18955"/>
    <s v="Paul Prost"/>
    <s v="Home Office"/>
    <s v="United States"/>
    <x v="15"/>
    <x v="13"/>
    <x v="1"/>
    <s v="FUR-FU-10001706"/>
    <x v="0"/>
    <x v="3"/>
    <s v="Longer-Life Soft White Bulbs"/>
    <n v="6.16"/>
    <n v="2"/>
    <n v="2.9567999999999999"/>
    <x v="3"/>
    <x v="4"/>
  </r>
  <r>
    <s v="CA-2014-126683"/>
    <x v="189"/>
    <d v="2014-10-01T00:00:00"/>
    <x v="0"/>
    <s v="PP-18955"/>
    <s v="Paul Prost"/>
    <s v="Home Office"/>
    <s v="United States"/>
    <x v="15"/>
    <x v="13"/>
    <x v="1"/>
    <s v="FUR-TA-10002958"/>
    <x v="0"/>
    <x v="2"/>
    <s v="Bevis Oval Conference Table, Walnut"/>
    <n v="2348.8200000000002"/>
    <n v="9"/>
    <n v="399.29939999999999"/>
    <x v="3"/>
    <x v="4"/>
  </r>
  <r>
    <s v="CA-2017-148810"/>
    <x v="332"/>
    <d v="2017-07-01T00:00:00"/>
    <x v="1"/>
    <s v="DR-12880"/>
    <s v="Dan Reichenbach"/>
    <s v="Corporate"/>
    <s v="United States"/>
    <x v="89"/>
    <x v="1"/>
    <x v="0"/>
    <s v="FUR-CH-10001545"/>
    <x v="0"/>
    <x v="1"/>
    <s v="Hon Comfortask Task/Swivel Chairs"/>
    <n v="273.55200000000002"/>
    <n v="3"/>
    <n v="-13.6776"/>
    <x v="2"/>
    <x v="2"/>
  </r>
  <r>
    <s v="US-2016-146066"/>
    <x v="650"/>
    <d v="2016-08-23T00:00:00"/>
    <x v="0"/>
    <s v="RB-19465"/>
    <s v="Rick Bensley"/>
    <s v="Home Office"/>
    <s v="United States"/>
    <x v="3"/>
    <x v="3"/>
    <x v="2"/>
    <s v="FUR-TA-10002530"/>
    <x v="0"/>
    <x v="2"/>
    <s v="Iceberg OfficeWorks 42&quot; Round Tables"/>
    <n v="815.29200000000003"/>
    <n v="9"/>
    <n v="-339.70499999999998"/>
    <x v="3"/>
    <x v="10"/>
  </r>
  <r>
    <s v="CA-2014-127614"/>
    <x v="651"/>
    <d v="2014-02-15T00:00:00"/>
    <x v="1"/>
    <s v="NF-18385"/>
    <s v="Natalie Fritzler"/>
    <s v="Consumer"/>
    <s v="United States"/>
    <x v="180"/>
    <x v="25"/>
    <x v="0"/>
    <s v="FUR-TA-10003715"/>
    <x v="0"/>
    <x v="2"/>
    <s v="Hon 2111 Invitation Series Corner Table"/>
    <n v="1256.22"/>
    <n v="6"/>
    <n v="75.373199999999997"/>
    <x v="4"/>
    <x v="11"/>
  </r>
  <r>
    <s v="CA-2017-113208"/>
    <x v="292"/>
    <d v="2017-04-02T00:00:00"/>
    <x v="1"/>
    <s v="ML-18040"/>
    <s v="Michelle Lonsdale"/>
    <s v="Corporate"/>
    <s v="United States"/>
    <x v="54"/>
    <x v="17"/>
    <x v="3"/>
    <s v="FUR-FU-10004245"/>
    <x v="0"/>
    <x v="3"/>
    <s v="Career Cubicle Clock, 8 1/4&quot;, Black"/>
    <n v="60.84"/>
    <n v="3"/>
    <n v="23.119199999999999"/>
    <x v="1"/>
    <x v="9"/>
  </r>
  <r>
    <s v="CA-2014-154893"/>
    <x v="652"/>
    <d v="2014-12-27T00:00:00"/>
    <x v="1"/>
    <s v="GM-14440"/>
    <s v="Gary McGarr"/>
    <s v="Consumer"/>
    <s v="United States"/>
    <x v="53"/>
    <x v="2"/>
    <x v="1"/>
    <s v="FUR-CH-10004287"/>
    <x v="0"/>
    <x v="1"/>
    <s v="SAFCO Arco Folding Chair"/>
    <n v="1325.76"/>
    <n v="6"/>
    <n v="149.148"/>
    <x v="6"/>
    <x v="5"/>
  </r>
  <r>
    <s v="CA-2014-154893"/>
    <x v="652"/>
    <d v="2014-12-27T00:00:00"/>
    <x v="1"/>
    <s v="GM-14440"/>
    <s v="Gary McGarr"/>
    <s v="Consumer"/>
    <s v="United States"/>
    <x v="53"/>
    <x v="2"/>
    <x v="1"/>
    <s v="FUR-CH-10000595"/>
    <x v="0"/>
    <x v="1"/>
    <s v="Safco Contoured Stacking Chairs"/>
    <n v="572.16"/>
    <n v="3"/>
    <n v="35.76"/>
    <x v="6"/>
    <x v="5"/>
  </r>
  <r>
    <s v="CA-2016-127985"/>
    <x v="610"/>
    <d v="2016-04-05T00:00:00"/>
    <x v="0"/>
    <s v="DB-12910"/>
    <s v="Daniel Byrd"/>
    <s v="Home Office"/>
    <s v="United States"/>
    <x v="29"/>
    <x v="24"/>
    <x v="0"/>
    <s v="FUR-FU-10003274"/>
    <x v="0"/>
    <x v="3"/>
    <s v="Regeneration Desk Collection"/>
    <n v="7.04"/>
    <n v="4"/>
    <n v="3.0975999999999999"/>
    <x v="4"/>
    <x v="6"/>
  </r>
  <r>
    <s v="CA-2017-127117"/>
    <x v="438"/>
    <d v="2017-04-19T00:00:00"/>
    <x v="1"/>
    <s v="HM-14860"/>
    <s v="Harry Marie"/>
    <s v="Corporate"/>
    <s v="United States"/>
    <x v="277"/>
    <x v="18"/>
    <x v="2"/>
    <s v="FUR-FU-10004018"/>
    <x v="0"/>
    <x v="3"/>
    <s v="Tensor Computer Mounted Lamp"/>
    <n v="74.45"/>
    <n v="5"/>
    <n v="20.101500000000001"/>
    <x v="2"/>
    <x v="6"/>
  </r>
  <r>
    <s v="CA-2015-104241"/>
    <x v="653"/>
    <d v="2015-01-09T00:00:00"/>
    <x v="1"/>
    <s v="AG-10495"/>
    <s v="Andrew Gjertsen"/>
    <s v="Corporate"/>
    <s v="United States"/>
    <x v="166"/>
    <x v="25"/>
    <x v="0"/>
    <s v="FUR-FU-10001473"/>
    <x v="0"/>
    <x v="3"/>
    <s v="DAX Wood Document Frame"/>
    <n v="192.22"/>
    <n v="14"/>
    <n v="69.199200000000005"/>
    <x v="2"/>
    <x v="8"/>
  </r>
  <r>
    <s v="CA-2017-142342"/>
    <x v="357"/>
    <d v="2017-07-19T00:00:00"/>
    <x v="0"/>
    <s v="AJ-10795"/>
    <s v="Anthony Johnson"/>
    <s v="Corporate"/>
    <s v="United States"/>
    <x v="278"/>
    <x v="2"/>
    <x v="1"/>
    <s v="FUR-BO-10002613"/>
    <x v="0"/>
    <x v="0"/>
    <s v="Atlantic Metals Mobile 4-Shelf Bookcases, Custom Colors"/>
    <n v="1194.165"/>
    <n v="5"/>
    <n v="210.73500000000001"/>
    <x v="3"/>
    <x v="3"/>
  </r>
  <r>
    <s v="CA-2016-145261"/>
    <x v="105"/>
    <d v="2016-12-21T00:00:00"/>
    <x v="2"/>
    <s v="AH-10120"/>
    <s v="Adrian Hane"/>
    <s v="Home Office"/>
    <s v="United States"/>
    <x v="279"/>
    <x v="36"/>
    <x v="1"/>
    <s v="FUR-TA-10002530"/>
    <x v="0"/>
    <x v="2"/>
    <s v="Iceberg OfficeWorks 42&quot; Round Tables"/>
    <n v="377.45"/>
    <n v="5"/>
    <n v="-264.21499999999997"/>
    <x v="0"/>
    <x v="5"/>
  </r>
  <r>
    <s v="CA-2016-108875"/>
    <x v="211"/>
    <d v="2016-10-01T00:00:00"/>
    <x v="1"/>
    <s v="CL-12700"/>
    <s v="Craig Leslie"/>
    <s v="Home Office"/>
    <s v="United States"/>
    <x v="14"/>
    <x v="12"/>
    <x v="1"/>
    <s v="FUR-FU-10002671"/>
    <x v="0"/>
    <x v="3"/>
    <s v="Electrix 20W Halogen Replacement Bulb for Zoom-In Desk Lamp"/>
    <n v="21.44"/>
    <n v="2"/>
    <n v="7.5039999999999996"/>
    <x v="1"/>
    <x v="4"/>
  </r>
  <r>
    <s v="CA-2015-141012"/>
    <x v="654"/>
    <d v="2015-06-11T00:00:00"/>
    <x v="0"/>
    <s v="TG-21640"/>
    <s v="Trudy Glocke"/>
    <s v="Consumer"/>
    <s v="United States"/>
    <x v="280"/>
    <x v="42"/>
    <x v="1"/>
    <s v="FUR-FU-10003192"/>
    <x v="0"/>
    <x v="3"/>
    <s v="Luxo Adjustable Task Clamp Lamp"/>
    <n v="355.36"/>
    <n v="4"/>
    <n v="92.393600000000006"/>
    <x v="3"/>
    <x v="2"/>
  </r>
  <r>
    <s v="CA-2014-126802"/>
    <x v="527"/>
    <d v="2015-01-05T00:00:00"/>
    <x v="1"/>
    <s v="ZC-21910"/>
    <s v="Zuschuss Carroll"/>
    <s v="Consumer"/>
    <s v="United States"/>
    <x v="9"/>
    <x v="8"/>
    <x v="3"/>
    <s v="FUR-FU-10000193"/>
    <x v="0"/>
    <x v="3"/>
    <s v="Tenex Chairmats For Use with Hard Floors"/>
    <n v="38.975999999999999"/>
    <n v="3"/>
    <n v="-50.668799999999997"/>
    <x v="1"/>
    <x v="5"/>
  </r>
  <r>
    <s v="CA-2014-131541"/>
    <x v="655"/>
    <d v="2014-07-28T00:00:00"/>
    <x v="3"/>
    <s v="CK-12205"/>
    <s v="Chloris Kastensmidt"/>
    <s v="Consumer"/>
    <s v="United States"/>
    <x v="281"/>
    <x v="1"/>
    <x v="0"/>
    <s v="FUR-FU-10003623"/>
    <x v="0"/>
    <x v="3"/>
    <s v="DataProducts Ampli Magnifier Task Lamp, Black,"/>
    <n v="129.88800000000001"/>
    <n v="6"/>
    <n v="12.988799999999999"/>
    <x v="7"/>
    <x v="3"/>
  </r>
  <r>
    <s v="CA-2015-119550"/>
    <x v="626"/>
    <d v="2015-12-31T00:00:00"/>
    <x v="1"/>
    <s v="RB-19705"/>
    <s v="Roger Barcio"/>
    <s v="Home Office"/>
    <s v="United States"/>
    <x v="6"/>
    <x v="5"/>
    <x v="3"/>
    <s v="FUR-CH-10002044"/>
    <x v="0"/>
    <x v="1"/>
    <s v="Office Star - Contemporary Task Swivel chair with 2-way adjustable arms, Plum"/>
    <n v="275.05799999999999"/>
    <n v="3"/>
    <n v="-90.376199999999997"/>
    <x v="2"/>
    <x v="5"/>
  </r>
  <r>
    <s v="US-2015-138093"/>
    <x v="479"/>
    <d v="2015-12-16T00:00:00"/>
    <x v="1"/>
    <s v="KM-16225"/>
    <s v="Kalyca Meade"/>
    <s v="Corporate"/>
    <s v="United States"/>
    <x v="237"/>
    <x v="32"/>
    <x v="2"/>
    <s v="FUR-CH-10000785"/>
    <x v="0"/>
    <x v="1"/>
    <s v="Global Ergonomic Managers Chair"/>
    <n v="542.94000000000005"/>
    <n v="3"/>
    <n v="141.1644"/>
    <x v="6"/>
    <x v="5"/>
  </r>
  <r>
    <s v="CA-2016-126165"/>
    <x v="399"/>
    <d v="2016-05-07T00:00:00"/>
    <x v="0"/>
    <s v="AH-10465"/>
    <s v="Amy Hunt"/>
    <s v="Consumer"/>
    <s v="United States"/>
    <x v="28"/>
    <x v="2"/>
    <x v="1"/>
    <s v="FUR-TA-10001676"/>
    <x v="0"/>
    <x v="2"/>
    <s v="Hon 61000 Series Interactive Training Tables"/>
    <n v="71.087999999999994"/>
    <n v="2"/>
    <n v="-1.7771999999999999"/>
    <x v="3"/>
    <x v="7"/>
  </r>
  <r>
    <s v="US-2014-123519"/>
    <x v="609"/>
    <d v="2014-12-21T00:00:00"/>
    <x v="1"/>
    <s v="SS-20875"/>
    <s v="Sung Shariari"/>
    <s v="Consumer"/>
    <s v="United States"/>
    <x v="149"/>
    <x v="15"/>
    <x v="2"/>
    <s v="FUR-TA-10002645"/>
    <x v="0"/>
    <x v="2"/>
    <s v="Hon Rectangular Conference Tables"/>
    <n v="136.53"/>
    <n v="1"/>
    <n v="-52.336500000000001"/>
    <x v="1"/>
    <x v="5"/>
  </r>
  <r>
    <s v="US-2015-160857"/>
    <x v="190"/>
    <d v="2015-05-15T00:00:00"/>
    <x v="1"/>
    <s v="NW-18400"/>
    <s v="Natalie Webber"/>
    <s v="Consumer"/>
    <s v="United States"/>
    <x v="13"/>
    <x v="7"/>
    <x v="2"/>
    <s v="FUR-FU-10001095"/>
    <x v="0"/>
    <x v="3"/>
    <s v="DAX Black Cherry Wood-Tone Poster Frame"/>
    <n v="79.44"/>
    <n v="3"/>
    <n v="30.187200000000001"/>
    <x v="1"/>
    <x v="7"/>
  </r>
  <r>
    <s v="US-2015-160857"/>
    <x v="190"/>
    <d v="2015-05-15T00:00:00"/>
    <x v="1"/>
    <s v="NW-18400"/>
    <s v="Natalie Webber"/>
    <s v="Consumer"/>
    <s v="United States"/>
    <x v="13"/>
    <x v="7"/>
    <x v="2"/>
    <s v="FUR-CH-10002647"/>
    <x v="0"/>
    <x v="1"/>
    <s v="Situations Contoured Folding Chairs, 4/Set"/>
    <n v="127.764"/>
    <n v="2"/>
    <n v="21.294"/>
    <x v="1"/>
    <x v="7"/>
  </r>
  <r>
    <s v="CA-2017-117324"/>
    <x v="64"/>
    <d v="2017-12-13T00:00:00"/>
    <x v="1"/>
    <s v="JP-15520"/>
    <s v="Jeremy Pistek"/>
    <s v="Consumer"/>
    <s v="United States"/>
    <x v="123"/>
    <x v="16"/>
    <x v="3"/>
    <s v="FUR-BO-10003159"/>
    <x v="0"/>
    <x v="0"/>
    <s v="Sauder Camden County Collection Libraries, Planked Cherry Finish"/>
    <n v="459.92"/>
    <n v="4"/>
    <n v="41.392800000000001"/>
    <x v="2"/>
    <x v="5"/>
  </r>
  <r>
    <s v="CA-2017-143574"/>
    <x v="656"/>
    <d v="2017-07-02T00:00:00"/>
    <x v="2"/>
    <s v="DR-12880"/>
    <s v="Dan Reichenbach"/>
    <s v="Corporate"/>
    <s v="United States"/>
    <x v="282"/>
    <x v="19"/>
    <x v="2"/>
    <s v="FUR-BO-10002598"/>
    <x v="0"/>
    <x v="0"/>
    <s v="Hon Metal Bookcases, Putty"/>
    <n v="638.82000000000005"/>
    <n v="9"/>
    <n v="185.2578"/>
    <x v="0"/>
    <x v="2"/>
  </r>
  <r>
    <s v="CA-2017-143574"/>
    <x v="656"/>
    <d v="2017-07-02T00:00:00"/>
    <x v="2"/>
    <s v="DR-12880"/>
    <s v="Dan Reichenbach"/>
    <s v="Corporate"/>
    <s v="United States"/>
    <x v="282"/>
    <x v="19"/>
    <x v="2"/>
    <s v="FUR-FU-10003976"/>
    <x v="0"/>
    <x v="3"/>
    <s v="DAX Executive Solid Wood Document Frame, Desktop or Hang, Mahogany, 5 x 7"/>
    <n v="25.16"/>
    <n v="2"/>
    <n v="8.5543999999999993"/>
    <x v="0"/>
    <x v="2"/>
  </r>
  <r>
    <s v="CA-2014-148614"/>
    <x v="187"/>
    <d v="2014-01-25T00:00:00"/>
    <x v="1"/>
    <s v="MV-17485"/>
    <s v="Mark Van Huff"/>
    <s v="Consumer"/>
    <s v="United States"/>
    <x v="2"/>
    <x v="2"/>
    <x v="1"/>
    <s v="FUR-FU-10003194"/>
    <x v="0"/>
    <x v="3"/>
    <s v="Eldon Expressions Desk Accessory, Wood Pencil Holder, Oak"/>
    <n v="19.3"/>
    <n v="2"/>
    <n v="5.79"/>
    <x v="2"/>
    <x v="8"/>
  </r>
  <r>
    <s v="US-2017-147886"/>
    <x v="657"/>
    <d v="2017-03-31T00:00:00"/>
    <x v="2"/>
    <s v="DH-13075"/>
    <s v="Dave Hallsten"/>
    <s v="Corporate"/>
    <s v="United States"/>
    <x v="130"/>
    <x v="2"/>
    <x v="1"/>
    <s v="FUR-FU-10001095"/>
    <x v="0"/>
    <x v="3"/>
    <s v="DAX Black Cherry Wood-Tone Poster Frame"/>
    <n v="26.48"/>
    <n v="1"/>
    <n v="10.0624"/>
    <x v="0"/>
    <x v="9"/>
  </r>
  <r>
    <s v="US-2017-147886"/>
    <x v="657"/>
    <d v="2017-03-31T00:00:00"/>
    <x v="2"/>
    <s v="DH-13075"/>
    <s v="Dave Hallsten"/>
    <s v="Corporate"/>
    <s v="United States"/>
    <x v="130"/>
    <x v="2"/>
    <x v="1"/>
    <s v="FUR-FU-10003829"/>
    <x v="0"/>
    <x v="3"/>
    <s v="Stackable Trays"/>
    <n v="21.56"/>
    <n v="7"/>
    <n v="6.8992000000000004"/>
    <x v="0"/>
    <x v="9"/>
  </r>
  <r>
    <s v="CA-2014-145800"/>
    <x v="658"/>
    <d v="2014-06-05T00:00:00"/>
    <x v="1"/>
    <s v="SS-20410"/>
    <s v="Shahid Shariari"/>
    <s v="Consumer"/>
    <s v="United States"/>
    <x v="283"/>
    <x v="8"/>
    <x v="3"/>
    <s v="FUR-TA-10001539"/>
    <x v="0"/>
    <x v="2"/>
    <s v="Chromcraft Rectangular Conference Tables"/>
    <n v="355.45499999999998"/>
    <n v="3"/>
    <n v="-184.8366"/>
    <x v="6"/>
    <x v="7"/>
  </r>
  <r>
    <s v="CA-2016-118514"/>
    <x v="659"/>
    <d v="2016-02-10T00:00:00"/>
    <x v="1"/>
    <s v="LC-17050"/>
    <s v="Liz Carlisle"/>
    <s v="Consumer"/>
    <s v="United States"/>
    <x v="52"/>
    <x v="0"/>
    <x v="0"/>
    <s v="FUR-CH-10000015"/>
    <x v="0"/>
    <x v="1"/>
    <s v="Hon Multipurpose Stacking Arm Chairs"/>
    <n v="866.4"/>
    <n v="4"/>
    <n v="225.26400000000001"/>
    <x v="1"/>
    <x v="11"/>
  </r>
  <r>
    <s v="CA-2015-119634"/>
    <x v="660"/>
    <d v="2015-08-16T00:00:00"/>
    <x v="1"/>
    <s v="BW-11065"/>
    <s v="Barry Weirich"/>
    <s v="Consumer"/>
    <s v="United States"/>
    <x v="168"/>
    <x v="30"/>
    <x v="0"/>
    <s v="FUR-FU-10004270"/>
    <x v="0"/>
    <x v="3"/>
    <s v="Executive Impressions 13&quot; Clairmont Wall Clock"/>
    <n v="46.152000000000001"/>
    <n v="3"/>
    <n v="12.1149"/>
    <x v="2"/>
    <x v="10"/>
  </r>
  <r>
    <s v="CA-2017-158169"/>
    <x v="661"/>
    <d v="2017-08-15T00:00:00"/>
    <x v="2"/>
    <s v="JM-16195"/>
    <s v="Justin MacKendrick"/>
    <s v="Consumer"/>
    <s v="United States"/>
    <x v="284"/>
    <x v="2"/>
    <x v="1"/>
    <s v="FUR-FU-10001473"/>
    <x v="0"/>
    <x v="3"/>
    <s v="DAX Wood Document Frame"/>
    <n v="54.92"/>
    <n v="4"/>
    <n v="19.7712"/>
    <x v="0"/>
    <x v="10"/>
  </r>
  <r>
    <s v="CA-2015-162047"/>
    <x v="240"/>
    <d v="2015-11-05T00:00:00"/>
    <x v="2"/>
    <s v="FH-14365"/>
    <s v="Fred Hopkins"/>
    <s v="Corporate"/>
    <s v="United States"/>
    <x v="62"/>
    <x v="7"/>
    <x v="2"/>
    <s v="FUR-CH-10004983"/>
    <x v="0"/>
    <x v="1"/>
    <s v="Office Star - Mid Back Dual function Ergonomic High Back Chair with 2-Way Adjustable Arms"/>
    <n v="1448.82"/>
    <n v="10"/>
    <n v="209.274"/>
    <x v="3"/>
    <x v="0"/>
  </r>
  <r>
    <s v="CA-2015-103835"/>
    <x v="262"/>
    <d v="2015-09-28T00:00:00"/>
    <x v="1"/>
    <s v="SC-20440"/>
    <s v="Shaun Chance"/>
    <s v="Corporate"/>
    <s v="United States"/>
    <x v="2"/>
    <x v="2"/>
    <x v="1"/>
    <s v="FUR-FU-10000010"/>
    <x v="0"/>
    <x v="3"/>
    <s v="DAX Value U-Channel Document Frames, Easel Back"/>
    <n v="14.91"/>
    <n v="3"/>
    <n v="4.6220999999999997"/>
    <x v="4"/>
    <x v="4"/>
  </r>
  <r>
    <s v="CA-2016-142398"/>
    <x v="188"/>
    <d v="2016-04-16T00:00:00"/>
    <x v="1"/>
    <s v="BP-11290"/>
    <s v="Beth Paige"/>
    <s v="Consumer"/>
    <s v="United States"/>
    <x v="2"/>
    <x v="2"/>
    <x v="1"/>
    <s v="FUR-CH-10001545"/>
    <x v="0"/>
    <x v="1"/>
    <s v="Hon Comfortask Task/Swivel Chairs"/>
    <n v="638.28800000000001"/>
    <n v="7"/>
    <n v="-31.914400000000001"/>
    <x v="4"/>
    <x v="6"/>
  </r>
  <r>
    <s v="CA-2014-105270"/>
    <x v="163"/>
    <d v="2014-11-18T00:00:00"/>
    <x v="1"/>
    <s v="AP-10915"/>
    <s v="Arthur Prichep"/>
    <s v="Consumer"/>
    <s v="United States"/>
    <x v="2"/>
    <x v="2"/>
    <x v="1"/>
    <s v="FUR-CH-10000988"/>
    <x v="0"/>
    <x v="1"/>
    <s v="Hon Olson Stacker Stools"/>
    <n v="112.648"/>
    <n v="1"/>
    <n v="11.264799999999999"/>
    <x v="1"/>
    <x v="0"/>
  </r>
  <r>
    <s v="CA-2017-141117"/>
    <x v="125"/>
    <d v="2017-10-08T00:00:00"/>
    <x v="1"/>
    <s v="JK-16090"/>
    <s v="Juliana Krohn"/>
    <s v="Consumer"/>
    <s v="United States"/>
    <x v="76"/>
    <x v="36"/>
    <x v="1"/>
    <s v="FUR-BO-10001972"/>
    <x v="0"/>
    <x v="0"/>
    <s v="O'Sullivan 4-Shelf Bookcase in Odessa Pine"/>
    <n v="217.76400000000001"/>
    <n v="6"/>
    <n v="-384.71640000000002"/>
    <x v="6"/>
    <x v="1"/>
  </r>
  <r>
    <s v="CA-2017-115070"/>
    <x v="662"/>
    <d v="2017-04-14T00:00:00"/>
    <x v="0"/>
    <s v="MG-18205"/>
    <s v="Mitch Gastineau"/>
    <s v="Corporate"/>
    <s v="United States"/>
    <x v="51"/>
    <x v="1"/>
    <x v="0"/>
    <s v="FUR-FU-10003829"/>
    <x v="0"/>
    <x v="3"/>
    <s v="Stackable Trays"/>
    <n v="12.32"/>
    <n v="5"/>
    <n v="1.8480000000000001"/>
    <x v="4"/>
    <x v="6"/>
  </r>
  <r>
    <s v="CA-2017-140186"/>
    <x v="560"/>
    <d v="2017-10-02T00:00:00"/>
    <x v="2"/>
    <s v="PG-18820"/>
    <s v="Patrick Gardner"/>
    <s v="Consumer"/>
    <s v="United States"/>
    <x v="175"/>
    <x v="2"/>
    <x v="1"/>
    <s v="FUR-CH-10002961"/>
    <x v="0"/>
    <x v="1"/>
    <s v="Leather Task Chair, Black"/>
    <n v="72.784000000000006"/>
    <n v="1"/>
    <n v="0"/>
    <x v="0"/>
    <x v="4"/>
  </r>
  <r>
    <s v="CA-2017-140186"/>
    <x v="560"/>
    <d v="2017-10-02T00:00:00"/>
    <x v="2"/>
    <s v="PG-18820"/>
    <s v="Patrick Gardner"/>
    <s v="Consumer"/>
    <s v="United States"/>
    <x v="175"/>
    <x v="2"/>
    <x v="1"/>
    <s v="FUR-FU-10004848"/>
    <x v="0"/>
    <x v="3"/>
    <s v="Howard Miller 13-3/4&quot; Diameter Brushed Chrome Round Wall Clock"/>
    <n v="51.75"/>
    <n v="1"/>
    <n v="15.525"/>
    <x v="0"/>
    <x v="4"/>
  </r>
  <r>
    <s v="CA-2014-124856"/>
    <x v="189"/>
    <d v="2014-10-03T00:00:00"/>
    <x v="0"/>
    <s v="LD-17005"/>
    <s v="Lisa DeCherney"/>
    <s v="Consumer"/>
    <s v="United States"/>
    <x v="13"/>
    <x v="7"/>
    <x v="2"/>
    <s v="FUR-FU-10000521"/>
    <x v="0"/>
    <x v="3"/>
    <s v="Seth Thomas 14&quot; Putty-Colored Wall Clock"/>
    <n v="117.36"/>
    <n v="4"/>
    <n v="36.381599999999999"/>
    <x v="4"/>
    <x v="4"/>
  </r>
  <r>
    <s v="CA-2014-166716"/>
    <x v="663"/>
    <d v="2014-08-25T00:00:00"/>
    <x v="0"/>
    <s v="CR-12730"/>
    <s v="Craig Reiter"/>
    <s v="Consumer"/>
    <s v="United States"/>
    <x v="9"/>
    <x v="8"/>
    <x v="3"/>
    <s v="FUR-CH-10004495"/>
    <x v="0"/>
    <x v="1"/>
    <s v="Global Leather and Oak Executive Chair, Black"/>
    <n v="421.37200000000001"/>
    <n v="2"/>
    <n v="-6.0195999999999996"/>
    <x v="2"/>
    <x v="10"/>
  </r>
  <r>
    <s v="CA-2017-113873"/>
    <x v="596"/>
    <d v="2017-11-19T00:00:00"/>
    <x v="1"/>
    <s v="KE-16420"/>
    <s v="Katrina Edelman"/>
    <s v="Corporate"/>
    <s v="United States"/>
    <x v="144"/>
    <x v="5"/>
    <x v="3"/>
    <s v="FUR-BO-10003441"/>
    <x v="0"/>
    <x v="0"/>
    <s v="Bush Westfield Collection Bookcases, Fully Assembled"/>
    <n v="205.9992"/>
    <n v="3"/>
    <n v="-27.264600000000002"/>
    <x v="6"/>
    <x v="0"/>
  </r>
  <r>
    <s v="CA-2016-125017"/>
    <x v="664"/>
    <d v="2016-02-11T00:00:00"/>
    <x v="1"/>
    <s v="KB-16240"/>
    <s v="Karen Bern"/>
    <s v="Corporate"/>
    <s v="United States"/>
    <x v="196"/>
    <x v="9"/>
    <x v="0"/>
    <s v="FUR-FU-10000723"/>
    <x v="0"/>
    <x v="3"/>
    <s v="Deflect-o EconoMat Studded, No Bevel Mat for Low Pile Carpeting"/>
    <n v="132.22399999999999"/>
    <n v="4"/>
    <n v="-18.180800000000001"/>
    <x v="2"/>
    <x v="11"/>
  </r>
  <r>
    <s v="US-2015-163279"/>
    <x v="665"/>
    <d v="2015-03-26T00:00:00"/>
    <x v="1"/>
    <s v="JD-16150"/>
    <s v="Justin Deggeller"/>
    <s v="Corporate"/>
    <s v="United States"/>
    <x v="53"/>
    <x v="2"/>
    <x v="1"/>
    <s v="FUR-FU-10000747"/>
    <x v="0"/>
    <x v="3"/>
    <s v="Tenex B1-RE Series Chair Mats for Low Pile Carpets"/>
    <n v="91.96"/>
    <n v="2"/>
    <n v="15.6332"/>
    <x v="4"/>
    <x v="9"/>
  </r>
  <r>
    <s v="CA-2017-117632"/>
    <x v="666"/>
    <d v="2017-05-18T00:00:00"/>
    <x v="1"/>
    <s v="CS-12175"/>
    <s v="Charles Sheldon"/>
    <s v="Corporate"/>
    <s v="United States"/>
    <x v="28"/>
    <x v="2"/>
    <x v="1"/>
    <s v="FUR-TA-10001520"/>
    <x v="0"/>
    <x v="2"/>
    <s v="Lesro Sheffield Collection Coffee Table, End Table, Center Table, Corner Table"/>
    <n v="285.48"/>
    <n v="5"/>
    <n v="-10.705500000000001"/>
    <x v="6"/>
    <x v="7"/>
  </r>
  <r>
    <s v="CA-2017-161067"/>
    <x v="667"/>
    <d v="2017-09-06T00:00:00"/>
    <x v="0"/>
    <s v="KB-16405"/>
    <s v="Katrina Bavinger"/>
    <s v="Home Office"/>
    <s v="United States"/>
    <x v="13"/>
    <x v="7"/>
    <x v="2"/>
    <s v="FUR-CH-10004626"/>
    <x v="0"/>
    <x v="1"/>
    <s v="Office Star Flex Back Scooter Chair with Aluminum Finish Frame"/>
    <n v="90.801000000000002"/>
    <n v="1"/>
    <n v="14.124599999999999"/>
    <x v="0"/>
    <x v="4"/>
  </r>
  <r>
    <s v="CA-2017-161067"/>
    <x v="667"/>
    <d v="2017-09-06T00:00:00"/>
    <x v="0"/>
    <s v="KB-16405"/>
    <s v="Katrina Bavinger"/>
    <s v="Home Office"/>
    <s v="United States"/>
    <x v="13"/>
    <x v="7"/>
    <x v="2"/>
    <s v="FUR-CH-10004860"/>
    <x v="0"/>
    <x v="1"/>
    <s v="Global Low Back Tilter Chair"/>
    <n v="181.76400000000001"/>
    <n v="2"/>
    <n v="-8.0784000000000002"/>
    <x v="0"/>
    <x v="4"/>
  </r>
  <r>
    <s v="CA-2016-122063"/>
    <x v="122"/>
    <d v="2016-12-07T00:00:00"/>
    <x v="1"/>
    <s v="MM-17920"/>
    <s v="Michael Moore"/>
    <s v="Consumer"/>
    <s v="United States"/>
    <x v="52"/>
    <x v="6"/>
    <x v="3"/>
    <s v="FUR-TA-10004575"/>
    <x v="0"/>
    <x v="2"/>
    <s v="Hon 5100 Series Wood Tables"/>
    <n v="581.96"/>
    <n v="2"/>
    <n v="104.75279999999999"/>
    <x v="4"/>
    <x v="5"/>
  </r>
  <r>
    <s v="CA-2016-122063"/>
    <x v="122"/>
    <d v="2016-12-07T00:00:00"/>
    <x v="1"/>
    <s v="MM-17920"/>
    <s v="Michael Moore"/>
    <s v="Consumer"/>
    <s v="United States"/>
    <x v="52"/>
    <x v="6"/>
    <x v="3"/>
    <s v="FUR-CH-10004754"/>
    <x v="0"/>
    <x v="1"/>
    <s v="Global Stack Chair with Arms, Black"/>
    <n v="29.98"/>
    <n v="1"/>
    <n v="8.0945999999999998"/>
    <x v="4"/>
    <x v="5"/>
  </r>
  <r>
    <s v="CA-2016-142895"/>
    <x v="668"/>
    <d v="2016-07-26T00:00:00"/>
    <x v="1"/>
    <s v="BP-11290"/>
    <s v="Beth Paige"/>
    <s v="Consumer"/>
    <s v="United States"/>
    <x v="41"/>
    <x v="30"/>
    <x v="0"/>
    <s v="FUR-CH-10002961"/>
    <x v="0"/>
    <x v="1"/>
    <s v="Leather Task Chair, Black"/>
    <n v="363.92"/>
    <n v="5"/>
    <n v="0"/>
    <x v="2"/>
    <x v="3"/>
  </r>
  <r>
    <s v="CA-2015-134992"/>
    <x v="159"/>
    <d v="2015-09-26T00:00:00"/>
    <x v="0"/>
    <s v="MG-17875"/>
    <s v="Michael Grace"/>
    <s v="Home Office"/>
    <s v="United States"/>
    <x v="58"/>
    <x v="25"/>
    <x v="0"/>
    <s v="FUR-FU-10002554"/>
    <x v="0"/>
    <x v="3"/>
    <s v="Westinghouse Floor Lamp with Metal Mesh Shade, Black"/>
    <n v="47.98"/>
    <n v="2"/>
    <n v="11.035399999999999"/>
    <x v="4"/>
    <x v="4"/>
  </r>
  <r>
    <s v="CA-2015-126725"/>
    <x v="669"/>
    <d v="2015-11-21T00:00:00"/>
    <x v="1"/>
    <s v="BS-11665"/>
    <s v="Brian Stugart"/>
    <s v="Consumer"/>
    <s v="United States"/>
    <x v="53"/>
    <x v="2"/>
    <x v="1"/>
    <s v="FUR-FU-10002813"/>
    <x v="0"/>
    <x v="3"/>
    <s v="DAX Contemporary Wood Frame with Silver Metal Mat, Desktop, 11 x 14 Size"/>
    <n v="80.959999999999994"/>
    <n v="4"/>
    <n v="29.145600000000002"/>
    <x v="4"/>
    <x v="0"/>
  </r>
  <r>
    <s v="CA-2015-126725"/>
    <x v="669"/>
    <d v="2015-11-21T00:00:00"/>
    <x v="1"/>
    <s v="BS-11665"/>
    <s v="Brian Stugart"/>
    <s v="Consumer"/>
    <s v="United States"/>
    <x v="53"/>
    <x v="2"/>
    <x v="1"/>
    <s v="FUR-CH-10001708"/>
    <x v="0"/>
    <x v="1"/>
    <s v="Office Star - Contemporary Swivel Chair with Padded Adjustable Arms and Flex Back"/>
    <n v="225.56800000000001"/>
    <n v="2"/>
    <n v="2.8195999999999999"/>
    <x v="4"/>
    <x v="0"/>
  </r>
  <r>
    <s v="CA-2015-126725"/>
    <x v="669"/>
    <d v="2015-11-21T00:00:00"/>
    <x v="1"/>
    <s v="BS-11665"/>
    <s v="Brian Stugart"/>
    <s v="Consumer"/>
    <s v="United States"/>
    <x v="53"/>
    <x v="2"/>
    <x v="1"/>
    <s v="FUR-FU-10001591"/>
    <x v="0"/>
    <x v="3"/>
    <s v="Advantus Panel Wall Certificate Holder - 8.5x11"/>
    <n v="36.6"/>
    <n v="3"/>
    <n v="15.372"/>
    <x v="4"/>
    <x v="0"/>
  </r>
  <r>
    <s v="CA-2015-121783"/>
    <x v="670"/>
    <d v="2015-11-14T00:00:00"/>
    <x v="1"/>
    <s v="PO-19180"/>
    <s v="Philisse Overcash"/>
    <s v="Home Office"/>
    <s v="United States"/>
    <x v="18"/>
    <x v="11"/>
    <x v="3"/>
    <s v="FUR-FU-10004351"/>
    <x v="0"/>
    <x v="3"/>
    <s v="Staple-based wall hangings"/>
    <n v="29.22"/>
    <n v="3"/>
    <n v="12.8568"/>
    <x v="4"/>
    <x v="0"/>
  </r>
  <r>
    <s v="CA-2015-112214"/>
    <x v="671"/>
    <d v="2015-08-11T00:00:00"/>
    <x v="1"/>
    <s v="AH-10690"/>
    <s v="Anna HŠberlin"/>
    <s v="Corporate"/>
    <s v="United States"/>
    <x v="144"/>
    <x v="5"/>
    <x v="3"/>
    <s v="FUR-FU-10002364"/>
    <x v="0"/>
    <x v="3"/>
    <s v="Eldon Expressions Wood Desk Accessories, Oak"/>
    <n v="14.76"/>
    <n v="5"/>
    <n v="-11.439"/>
    <x v="6"/>
    <x v="10"/>
  </r>
  <r>
    <s v="US-2017-153255"/>
    <x v="667"/>
    <d v="2017-09-07T00:00:00"/>
    <x v="0"/>
    <s v="JK-15730"/>
    <s v="Joe Kamberova"/>
    <s v="Consumer"/>
    <s v="United States"/>
    <x v="41"/>
    <x v="2"/>
    <x v="1"/>
    <s v="FUR-BO-10004218"/>
    <x v="0"/>
    <x v="0"/>
    <s v="Bush Heritage Pine Collection 5-Shelf Bookcase, Albany Pine Finish, *Special Order"/>
    <n v="239.666"/>
    <n v="2"/>
    <n v="14.098000000000001"/>
    <x v="4"/>
    <x v="4"/>
  </r>
  <r>
    <s v="CA-2015-108119"/>
    <x v="341"/>
    <d v="2015-11-08T00:00:00"/>
    <x v="1"/>
    <s v="MS-17530"/>
    <s v="MaryBeth Skach"/>
    <s v="Consumer"/>
    <s v="United States"/>
    <x v="285"/>
    <x v="31"/>
    <x v="0"/>
    <s v="FUR-TA-10002530"/>
    <x v="0"/>
    <x v="2"/>
    <s v="Iceberg OfficeWorks 42&quot; Round Tables"/>
    <n v="301.95999999999998"/>
    <n v="2"/>
    <n v="45.293999999999997"/>
    <x v="1"/>
    <x v="0"/>
  </r>
  <r>
    <s v="US-2014-117968"/>
    <x v="31"/>
    <d v="2014-08-07T00:00:00"/>
    <x v="0"/>
    <s v="RS-19420"/>
    <s v="Ricardo Sperren"/>
    <s v="Corporate"/>
    <s v="United States"/>
    <x v="286"/>
    <x v="19"/>
    <x v="2"/>
    <s v="FUR-CH-10002335"/>
    <x v="0"/>
    <x v="1"/>
    <s v="Hon GuestStacker Chair"/>
    <n v="1133.3499999999999"/>
    <n v="5"/>
    <n v="294.67099999999999"/>
    <x v="3"/>
    <x v="10"/>
  </r>
  <r>
    <s v="CA-2016-152247"/>
    <x v="267"/>
    <d v="2016-11-12T00:00:00"/>
    <x v="1"/>
    <s v="MA-17995"/>
    <s v="Michelle Arnett"/>
    <s v="Home Office"/>
    <s v="United States"/>
    <x v="287"/>
    <x v="45"/>
    <x v="1"/>
    <s v="FUR-CH-10001215"/>
    <x v="0"/>
    <x v="1"/>
    <s v="Global Troy Executive Leather Low-Back Tilter"/>
    <n v="1603.136"/>
    <n v="4"/>
    <n v="100.196"/>
    <x v="2"/>
    <x v="0"/>
  </r>
  <r>
    <s v="CA-2016-128223"/>
    <x v="184"/>
    <d v="2016-06-14T00:00:00"/>
    <x v="3"/>
    <s v="EB-13705"/>
    <s v="Ed Braxton"/>
    <s v="Corporate"/>
    <s v="United States"/>
    <x v="261"/>
    <x v="2"/>
    <x v="1"/>
    <s v="FUR-TA-10001771"/>
    <x v="0"/>
    <x v="2"/>
    <s v="Bush Cubix Conference Tables, Fully Assembled"/>
    <n v="1293.4880000000001"/>
    <n v="7"/>
    <n v="80.843000000000004"/>
    <x v="7"/>
    <x v="2"/>
  </r>
  <r>
    <s v="CA-2016-154235"/>
    <x v="211"/>
    <d v="2016-09-28T00:00:00"/>
    <x v="1"/>
    <s v="RD-19900"/>
    <s v="Ruben Dartt"/>
    <s v="Consumer"/>
    <s v="United States"/>
    <x v="17"/>
    <x v="6"/>
    <x v="3"/>
    <s v="FUR-FU-10004006"/>
    <x v="0"/>
    <x v="3"/>
    <s v="Deflect-o DuraMat Lighweight, Studded, Beveled Mat for Low Pile Carpeting"/>
    <n v="127.95"/>
    <n v="3"/>
    <n v="21.7515"/>
    <x v="4"/>
    <x v="4"/>
  </r>
  <r>
    <s v="CA-2016-133935"/>
    <x v="126"/>
    <d v="2016-09-22T00:00:00"/>
    <x v="1"/>
    <s v="JW-15220"/>
    <s v="Jane Waco"/>
    <s v="Corporate"/>
    <s v="United States"/>
    <x v="53"/>
    <x v="2"/>
    <x v="1"/>
    <s v="FUR-CH-10001215"/>
    <x v="0"/>
    <x v="1"/>
    <s v="Global Troy Executive Leather Low-Back Tilter"/>
    <n v="801.56799999999998"/>
    <n v="2"/>
    <n v="50.097999999999999"/>
    <x v="4"/>
    <x v="4"/>
  </r>
  <r>
    <s v="CA-2016-133935"/>
    <x v="126"/>
    <d v="2016-09-22T00:00:00"/>
    <x v="1"/>
    <s v="JW-15220"/>
    <s v="Jane Waco"/>
    <s v="Corporate"/>
    <s v="United States"/>
    <x v="53"/>
    <x v="2"/>
    <x v="1"/>
    <s v="FUR-CH-10002880"/>
    <x v="0"/>
    <x v="1"/>
    <s v="Global High-Back Leather Tilter, Burgundy"/>
    <n v="885.52800000000002"/>
    <n v="9"/>
    <n v="-99.621899999999997"/>
    <x v="4"/>
    <x v="4"/>
  </r>
  <r>
    <s v="CA-2016-136301"/>
    <x v="345"/>
    <d v="2016-03-15T00:00:00"/>
    <x v="0"/>
    <s v="EH-13765"/>
    <s v="Edward Hooks"/>
    <s v="Corporate"/>
    <s v="United States"/>
    <x v="28"/>
    <x v="2"/>
    <x v="1"/>
    <s v="FUR-FU-10004712"/>
    <x v="0"/>
    <x v="3"/>
    <s v="Westinghouse Mesh Shade Clip-On Gooseneck Lamp, Black"/>
    <n v="28.28"/>
    <n v="2"/>
    <n v="7.3528000000000002"/>
    <x v="3"/>
    <x v="9"/>
  </r>
  <r>
    <s v="CA-2016-167682"/>
    <x v="672"/>
    <d v="2016-04-09T00:00:00"/>
    <x v="1"/>
    <s v="ZD-21925"/>
    <s v="Zuschuss Donatelli"/>
    <s v="Consumer"/>
    <s v="United States"/>
    <x v="52"/>
    <x v="6"/>
    <x v="3"/>
    <s v="FUR-FU-10003799"/>
    <x v="0"/>
    <x v="3"/>
    <s v="Seth Thomas 13 1/2&quot; Wall Clock"/>
    <n v="71.12"/>
    <n v="4"/>
    <n v="22.0472"/>
    <x v="6"/>
    <x v="6"/>
  </r>
  <r>
    <s v="CA-2016-159639"/>
    <x v="673"/>
    <d v="2016-12-02T00:00:00"/>
    <x v="1"/>
    <s v="PC-18745"/>
    <s v="Pamela Coakley"/>
    <s v="Corporate"/>
    <s v="United States"/>
    <x v="162"/>
    <x v="18"/>
    <x v="2"/>
    <s v="FUR-FU-10001889"/>
    <x v="0"/>
    <x v="3"/>
    <s v="Ultra Door Pull Handle"/>
    <n v="31.56"/>
    <n v="3"/>
    <n v="10.4148"/>
    <x v="2"/>
    <x v="0"/>
  </r>
  <r>
    <s v="US-2016-113985"/>
    <x v="674"/>
    <d v="2016-12-07T00:00:00"/>
    <x v="1"/>
    <s v="KD-16495"/>
    <s v="Keith Dawkins"/>
    <s v="Corporate"/>
    <s v="United States"/>
    <x v="124"/>
    <x v="2"/>
    <x v="1"/>
    <s v="FUR-FU-10003026"/>
    <x v="0"/>
    <x v="3"/>
    <s v="Eldon Regeneration Recycled Desk Accessories, Black"/>
    <n v="14.52"/>
    <n v="3"/>
    <n v="5.6627999999999998"/>
    <x v="2"/>
    <x v="5"/>
  </r>
  <r>
    <s v="US-2015-126977"/>
    <x v="5"/>
    <d v="2015-09-23T00:00:00"/>
    <x v="1"/>
    <s v="PF-19120"/>
    <s v="Peter Fuller"/>
    <s v="Consumer"/>
    <s v="United States"/>
    <x v="13"/>
    <x v="7"/>
    <x v="2"/>
    <s v="FUR-CH-10001973"/>
    <x v="0"/>
    <x v="1"/>
    <s v="Office Star Flex Back Scooter Chair with White Frame"/>
    <n v="199.76400000000001"/>
    <n v="2"/>
    <n v="8.8783999999999992"/>
    <x v="6"/>
    <x v="4"/>
  </r>
  <r>
    <s v="US-2015-126977"/>
    <x v="5"/>
    <d v="2015-09-23T00:00:00"/>
    <x v="1"/>
    <s v="PF-19120"/>
    <s v="Peter Fuller"/>
    <s v="Consumer"/>
    <s v="United States"/>
    <x v="13"/>
    <x v="7"/>
    <x v="2"/>
    <s v="FUR-BO-10004834"/>
    <x v="0"/>
    <x v="0"/>
    <s v="Riverside Palais Royal Lawyers Bookcase, Royale Cherry Finish"/>
    <n v="4228.7039999999997"/>
    <n v="6"/>
    <n v="158.57640000000001"/>
    <x v="6"/>
    <x v="4"/>
  </r>
  <r>
    <s v="US-2015-126977"/>
    <x v="5"/>
    <d v="2015-09-23T00:00:00"/>
    <x v="1"/>
    <s v="PF-19120"/>
    <s v="Peter Fuller"/>
    <s v="Consumer"/>
    <s v="United States"/>
    <x v="13"/>
    <x v="7"/>
    <x v="2"/>
    <s v="FUR-BO-10002213"/>
    <x v="0"/>
    <x v="0"/>
    <s v="DMI Eclipse Executive Suite Bookcases"/>
    <n v="2003.92"/>
    <n v="5"/>
    <n v="-25.048999999999999"/>
    <x v="6"/>
    <x v="4"/>
  </r>
  <r>
    <s v="CA-2016-130288"/>
    <x v="675"/>
    <d v="2016-11-30T00:00:00"/>
    <x v="0"/>
    <s v="DK-13225"/>
    <s v="Dean Katz"/>
    <s v="Corporate"/>
    <s v="United States"/>
    <x v="13"/>
    <x v="7"/>
    <x v="2"/>
    <s v="FUR-TA-10002958"/>
    <x v="0"/>
    <x v="2"/>
    <s v="Bevis Oval Conference Table, Walnut"/>
    <n v="313.17599999999999"/>
    <n v="2"/>
    <n v="-120.0508"/>
    <x v="4"/>
    <x v="0"/>
  </r>
  <r>
    <s v="US-2014-118997"/>
    <x v="676"/>
    <d v="2014-04-12T00:00:00"/>
    <x v="1"/>
    <s v="RA-19885"/>
    <s v="Ruben Ausman"/>
    <s v="Corporate"/>
    <s v="United States"/>
    <x v="42"/>
    <x v="33"/>
    <x v="0"/>
    <s v="FUR-TA-10001086"/>
    <x v="0"/>
    <x v="2"/>
    <s v="SAFCO PlanMaster Boards, 60w x 37-1/2d, White Melamine"/>
    <n v="1215.92"/>
    <n v="8"/>
    <n v="316.13920000000002"/>
    <x v="4"/>
    <x v="6"/>
  </r>
  <r>
    <s v="CA-2014-114314"/>
    <x v="524"/>
    <d v="2014-10-15T00:00:00"/>
    <x v="1"/>
    <s v="DB-13555"/>
    <s v="Dorothy Badders"/>
    <s v="Corporate"/>
    <s v="United States"/>
    <x v="160"/>
    <x v="31"/>
    <x v="0"/>
    <s v="FUR-FU-10002107"/>
    <x v="0"/>
    <x v="3"/>
    <s v="Eldon Pizzaz Desk Accessories"/>
    <n v="8.92"/>
    <n v="4"/>
    <n v="3.9247999999999998"/>
    <x v="4"/>
    <x v="1"/>
  </r>
  <r>
    <s v="US-2017-169551"/>
    <x v="677"/>
    <d v="2017-07-09T00:00:00"/>
    <x v="2"/>
    <s v="RL-19615"/>
    <s v="Rob Lucas"/>
    <s v="Consumer"/>
    <s v="United States"/>
    <x v="3"/>
    <x v="3"/>
    <x v="2"/>
    <s v="FUR-BO-10001519"/>
    <x v="0"/>
    <x v="0"/>
    <s v="O'Sullivan 3-Shelf Heavy-Duty Bookcases"/>
    <n v="87.21"/>
    <n v="3"/>
    <n v="-45.349200000000003"/>
    <x v="3"/>
    <x v="3"/>
  </r>
  <r>
    <s v="CA-2016-103107"/>
    <x v="557"/>
    <d v="2016-07-04T00:00:00"/>
    <x v="3"/>
    <s v="RB-19465"/>
    <s v="Rick Bensley"/>
    <s v="Home Office"/>
    <s v="United States"/>
    <x v="15"/>
    <x v="13"/>
    <x v="1"/>
    <s v="FUR-FU-10000221"/>
    <x v="0"/>
    <x v="3"/>
    <s v="Master Caster Door Stop, Brown"/>
    <n v="25.4"/>
    <n v="5"/>
    <n v="8.6359999999999992"/>
    <x v="7"/>
    <x v="3"/>
  </r>
  <r>
    <s v="CA-2014-104178"/>
    <x v="678"/>
    <d v="2014-08-29T00:00:00"/>
    <x v="1"/>
    <s v="JM-15265"/>
    <s v="Janet Molinari"/>
    <s v="Corporate"/>
    <s v="United States"/>
    <x v="2"/>
    <x v="2"/>
    <x v="1"/>
    <s v="FUR-FU-10000771"/>
    <x v="0"/>
    <x v="3"/>
    <s v="Eldon 200 Class Desk Accessories, Smoke"/>
    <n v="6.28"/>
    <n v="1"/>
    <n v="2.6375999999999999"/>
    <x v="4"/>
    <x v="10"/>
  </r>
  <r>
    <s v="CA-2014-155796"/>
    <x v="163"/>
    <d v="2014-11-15T00:00:00"/>
    <x v="0"/>
    <s v="TS-21430"/>
    <s v="Tom Stivers"/>
    <s v="Corporate"/>
    <s v="United States"/>
    <x v="288"/>
    <x v="3"/>
    <x v="2"/>
    <s v="FUR-FU-10000409"/>
    <x v="0"/>
    <x v="3"/>
    <s v="GE 4 Foot Flourescent Tube, 40 Watt"/>
    <n v="23.968"/>
    <n v="2"/>
    <n v="7.7896000000000001"/>
    <x v="4"/>
    <x v="0"/>
  </r>
  <r>
    <s v="CA-2014-155796"/>
    <x v="163"/>
    <d v="2014-11-15T00:00:00"/>
    <x v="0"/>
    <s v="TS-21430"/>
    <s v="Tom Stivers"/>
    <s v="Corporate"/>
    <s v="United States"/>
    <x v="288"/>
    <x v="3"/>
    <x v="2"/>
    <s v="FUR-BO-10002545"/>
    <x v="0"/>
    <x v="0"/>
    <s v="Atlantic Metals Mobile 3-Shelf Bookcases, Custom Colors"/>
    <n v="521.96"/>
    <n v="4"/>
    <n v="-250.54079999999999"/>
    <x v="4"/>
    <x v="0"/>
  </r>
  <r>
    <s v="CA-2016-127138"/>
    <x v="679"/>
    <d v="2016-03-15T00:00:00"/>
    <x v="0"/>
    <s v="DK-13225"/>
    <s v="Dean Katz"/>
    <s v="Corporate"/>
    <s v="United States"/>
    <x v="28"/>
    <x v="2"/>
    <x v="1"/>
    <s v="FUR-CH-10003746"/>
    <x v="0"/>
    <x v="1"/>
    <s v="Hon 4070 Series Pagoda Round Back Stacking Chairs"/>
    <n v="770.35199999999998"/>
    <n v="3"/>
    <n v="77.035200000000003"/>
    <x v="0"/>
    <x v="9"/>
  </r>
  <r>
    <s v="CA-2017-150602"/>
    <x v="436"/>
    <d v="2017-02-14T00:00:00"/>
    <x v="0"/>
    <s v="ML-17395"/>
    <s v="Marina Lichtenstein"/>
    <s v="Corporate"/>
    <s v="United States"/>
    <x v="2"/>
    <x v="2"/>
    <x v="1"/>
    <s v="FUR-FU-10003142"/>
    <x v="0"/>
    <x v="3"/>
    <s v="Master Big Foot Doorstop, Beige"/>
    <n v="21.12"/>
    <n v="4"/>
    <n v="6.5472000000000001"/>
    <x v="2"/>
    <x v="11"/>
  </r>
  <r>
    <s v="CA-2014-141726"/>
    <x v="435"/>
    <d v="2014-07-22T00:00:00"/>
    <x v="2"/>
    <s v="CC-12145"/>
    <s v="Charles Crestani"/>
    <s v="Consumer"/>
    <s v="United States"/>
    <x v="53"/>
    <x v="2"/>
    <x v="1"/>
    <s v="FUR-FU-10003577"/>
    <x v="0"/>
    <x v="3"/>
    <s v="Nu-Dell Leatherette Frames"/>
    <n v="43.02"/>
    <n v="3"/>
    <n v="15.4872"/>
    <x v="3"/>
    <x v="3"/>
  </r>
  <r>
    <s v="CA-2017-115105"/>
    <x v="335"/>
    <d v="2017-02-11T00:00:00"/>
    <x v="1"/>
    <s v="BD-11770"/>
    <s v="Bryan Davis"/>
    <s v="Consumer"/>
    <s v="United States"/>
    <x v="13"/>
    <x v="7"/>
    <x v="2"/>
    <s v="FUR-BO-10001811"/>
    <x v="0"/>
    <x v="0"/>
    <s v="Atlantic Metals Mobile 5-Shelf Bookcases, Custom Colors"/>
    <n v="240.78399999999999"/>
    <n v="1"/>
    <n v="30.097999999999999"/>
    <x v="2"/>
    <x v="11"/>
  </r>
  <r>
    <s v="CA-2014-117765"/>
    <x v="266"/>
    <d v="2014-09-13T00:00:00"/>
    <x v="1"/>
    <s v="RB-19465"/>
    <s v="Rick Bensley"/>
    <s v="Home Office"/>
    <s v="United States"/>
    <x v="169"/>
    <x v="37"/>
    <x v="3"/>
    <s v="FUR-TA-10001039"/>
    <x v="0"/>
    <x v="2"/>
    <s v="KI Adjustable-Height Table"/>
    <n v="429.9"/>
    <n v="5"/>
    <n v="111.774"/>
    <x v="6"/>
    <x v="4"/>
  </r>
  <r>
    <s v="CA-2014-117765"/>
    <x v="266"/>
    <d v="2014-09-13T00:00:00"/>
    <x v="1"/>
    <s v="RB-19465"/>
    <s v="Rick Bensley"/>
    <s v="Home Office"/>
    <s v="United States"/>
    <x v="169"/>
    <x v="37"/>
    <x v="3"/>
    <s v="FUR-CH-10004698"/>
    <x v="0"/>
    <x v="1"/>
    <s v="Padded Folding Chairs, Black, 4/Carton"/>
    <n v="161.96"/>
    <n v="2"/>
    <n v="45.348799999999997"/>
    <x v="6"/>
    <x v="4"/>
  </r>
  <r>
    <s v="CA-2016-163776"/>
    <x v="680"/>
    <d v="2016-07-25T00:00:00"/>
    <x v="1"/>
    <s v="JS-16030"/>
    <s v="Joy Smith"/>
    <s v="Consumer"/>
    <s v="United States"/>
    <x v="289"/>
    <x v="21"/>
    <x v="0"/>
    <s v="FUR-FU-10001185"/>
    <x v="0"/>
    <x v="3"/>
    <s v="Advantus Employee of the Month Certificate Frame, 11 x 13-1/2"/>
    <n v="185.58"/>
    <n v="6"/>
    <n v="76.087800000000001"/>
    <x v="6"/>
    <x v="3"/>
  </r>
  <r>
    <s v="CA-2016-163776"/>
    <x v="680"/>
    <d v="2016-07-25T00:00:00"/>
    <x v="1"/>
    <s v="JS-16030"/>
    <s v="Joy Smith"/>
    <s v="Consumer"/>
    <s v="United States"/>
    <x v="289"/>
    <x v="21"/>
    <x v="0"/>
    <s v="FUR-BO-10003546"/>
    <x v="0"/>
    <x v="0"/>
    <s v="Hon 4-Shelf Metal Bookcases"/>
    <n v="504.9"/>
    <n v="5"/>
    <n v="126.22499999999999"/>
    <x v="6"/>
    <x v="3"/>
  </r>
  <r>
    <s v="US-2017-163300"/>
    <x v="102"/>
    <d v="2017-09-21T00:00:00"/>
    <x v="1"/>
    <s v="ES-14020"/>
    <s v="Erica Smith"/>
    <s v="Consumer"/>
    <s v="United States"/>
    <x v="2"/>
    <x v="2"/>
    <x v="1"/>
    <s v="FUR-CH-10003396"/>
    <x v="0"/>
    <x v="1"/>
    <s v="Global Deluxe Steno Chair"/>
    <n v="184.75200000000001"/>
    <n v="3"/>
    <n v="-20.784600000000001"/>
    <x v="6"/>
    <x v="4"/>
  </r>
  <r>
    <s v="CA-2016-162187"/>
    <x v="106"/>
    <d v="2016-12-11T00:00:00"/>
    <x v="3"/>
    <s v="NS-18640"/>
    <s v="Noel Staavos"/>
    <s v="Corporate"/>
    <s v="United States"/>
    <x v="29"/>
    <x v="15"/>
    <x v="2"/>
    <s v="FUR-CH-10003298"/>
    <x v="0"/>
    <x v="1"/>
    <s v="Office Star - Contemporary Task Swivel chair with Loop Arms, Charcoal"/>
    <n v="458.43"/>
    <n v="5"/>
    <n v="-137.529"/>
    <x v="7"/>
    <x v="5"/>
  </r>
  <r>
    <s v="CA-2016-162187"/>
    <x v="106"/>
    <d v="2016-12-11T00:00:00"/>
    <x v="3"/>
    <s v="NS-18640"/>
    <s v="Noel Staavos"/>
    <s v="Corporate"/>
    <s v="United States"/>
    <x v="29"/>
    <x v="15"/>
    <x v="2"/>
    <s v="FUR-TA-10003008"/>
    <x v="0"/>
    <x v="2"/>
    <s v="Lesro Round Back Collection Coffee Table, End Table"/>
    <n v="328.59"/>
    <n v="3"/>
    <n v="-147.8655"/>
    <x v="7"/>
    <x v="5"/>
  </r>
  <r>
    <s v="US-2014-112991"/>
    <x v="681"/>
    <d v="2014-12-14T00:00:00"/>
    <x v="1"/>
    <s v="SH-19975"/>
    <s v="Sally Hughsby"/>
    <s v="Corporate"/>
    <s v="United States"/>
    <x v="290"/>
    <x v="42"/>
    <x v="1"/>
    <s v="FUR-CH-10001708"/>
    <x v="0"/>
    <x v="1"/>
    <s v="Office Star - Contemporary Swivel Chair with Padded Adjustable Arms and Flex Back"/>
    <n v="338.35199999999998"/>
    <n v="3"/>
    <n v="4.2294"/>
    <x v="4"/>
    <x v="5"/>
  </r>
  <r>
    <s v="CA-2014-124079"/>
    <x v="536"/>
    <d v="2014-12-17T00:00:00"/>
    <x v="1"/>
    <s v="RF-19345"/>
    <s v="Randy Ferguson"/>
    <s v="Corporate"/>
    <s v="United States"/>
    <x v="43"/>
    <x v="22"/>
    <x v="1"/>
    <s v="FUR-FU-10002553"/>
    <x v="0"/>
    <x v="3"/>
    <s v="Electrix Incandescent Magnifying Lamp, Black"/>
    <n v="87.96"/>
    <n v="3"/>
    <n v="7.6965000000000003"/>
    <x v="4"/>
    <x v="5"/>
  </r>
  <r>
    <s v="CA-2017-107244"/>
    <x v="87"/>
    <d v="2017-09-11T00:00:00"/>
    <x v="1"/>
    <s v="AG-10390"/>
    <s v="Allen Goldenen"/>
    <s v="Consumer"/>
    <s v="United States"/>
    <x v="2"/>
    <x v="2"/>
    <x v="1"/>
    <s v="FUR-FU-10002597"/>
    <x v="0"/>
    <x v="3"/>
    <s v="C-Line Magnetic Cubicle Keepers, Clear Polypropylene"/>
    <n v="19.760000000000002"/>
    <n v="4"/>
    <n v="8.2992000000000008"/>
    <x v="4"/>
    <x v="4"/>
  </r>
  <r>
    <s v="CA-2015-100657"/>
    <x v="46"/>
    <d v="2015-11-07T00:00:00"/>
    <x v="1"/>
    <s v="SW-20245"/>
    <s v="Scot Wooten"/>
    <s v="Consumer"/>
    <s v="United States"/>
    <x v="8"/>
    <x v="7"/>
    <x v="2"/>
    <s v="FUR-CH-10003535"/>
    <x v="0"/>
    <x v="1"/>
    <s v="Global Armless Task Chair, Royal Blue"/>
    <n v="109.764"/>
    <n v="2"/>
    <n v="8.5372000000000003"/>
    <x v="2"/>
    <x v="0"/>
  </r>
  <r>
    <s v="CA-2017-129028"/>
    <x v="535"/>
    <d v="2017-04-03T00:00:00"/>
    <x v="2"/>
    <s v="GB-14530"/>
    <s v="George Bell"/>
    <s v="Corporate"/>
    <s v="United States"/>
    <x v="73"/>
    <x v="10"/>
    <x v="0"/>
    <s v="FUR-FU-10004006"/>
    <x v="0"/>
    <x v="3"/>
    <s v="Deflect-o DuraMat Lighweight, Studded, Beveled Mat for Low Pile Carpeting"/>
    <n v="127.95"/>
    <n v="3"/>
    <n v="21.7515"/>
    <x v="3"/>
    <x v="6"/>
  </r>
  <r>
    <s v="CA-2014-102652"/>
    <x v="226"/>
    <d v="2014-04-12T00:00:00"/>
    <x v="1"/>
    <s v="AY-10555"/>
    <s v="Andy Yotov"/>
    <s v="Corporate"/>
    <s v="United States"/>
    <x v="2"/>
    <x v="2"/>
    <x v="1"/>
    <s v="FUR-FU-10000747"/>
    <x v="0"/>
    <x v="3"/>
    <s v="Tenex B1-RE Series Chair Mats for Low Pile Carpets"/>
    <n v="91.96"/>
    <n v="2"/>
    <n v="15.6332"/>
    <x v="6"/>
    <x v="6"/>
  </r>
  <r>
    <s v="CA-2014-102652"/>
    <x v="226"/>
    <d v="2014-04-12T00:00:00"/>
    <x v="1"/>
    <s v="AY-10555"/>
    <s v="Andy Yotov"/>
    <s v="Corporate"/>
    <s v="United States"/>
    <x v="2"/>
    <x v="2"/>
    <x v="1"/>
    <s v="FUR-FU-10001918"/>
    <x v="0"/>
    <x v="3"/>
    <s v="C-Line Cubicle Keepers Polyproplyene Holder With Velcro Backings"/>
    <n v="33.11"/>
    <n v="7"/>
    <n v="12.9129"/>
    <x v="6"/>
    <x v="6"/>
  </r>
  <r>
    <s v="US-2017-152492"/>
    <x v="682"/>
    <d v="2017-07-06T00:00:00"/>
    <x v="3"/>
    <s v="AH-10585"/>
    <s v="Angele Hood"/>
    <s v="Consumer"/>
    <s v="United States"/>
    <x v="89"/>
    <x v="1"/>
    <x v="0"/>
    <s v="FUR-CH-10000155"/>
    <x v="0"/>
    <x v="1"/>
    <s v="Global Comet Stacking Armless Chair"/>
    <n v="239.24"/>
    <n v="1"/>
    <n v="23.923999999999999"/>
    <x v="7"/>
    <x v="3"/>
  </r>
  <r>
    <s v="CA-2016-101168"/>
    <x v="683"/>
    <d v="2017-01-01T00:00:00"/>
    <x v="1"/>
    <s v="SS-20140"/>
    <s v="Saphhira Shifley"/>
    <s v="Corporate"/>
    <s v="United States"/>
    <x v="291"/>
    <x v="28"/>
    <x v="2"/>
    <s v="FUR-FU-10003142"/>
    <x v="0"/>
    <x v="3"/>
    <s v="Master Big Foot Doorstop, Beige"/>
    <n v="21.12"/>
    <n v="4"/>
    <n v="6.5472000000000001"/>
    <x v="1"/>
    <x v="5"/>
  </r>
  <r>
    <s v="CA-2015-130253"/>
    <x v="646"/>
    <d v="2015-12-18T00:00:00"/>
    <x v="1"/>
    <s v="PP-18955"/>
    <s v="Paul Prost"/>
    <s v="Home Office"/>
    <s v="United States"/>
    <x v="2"/>
    <x v="2"/>
    <x v="1"/>
    <s v="FUR-FU-10002963"/>
    <x v="0"/>
    <x v="3"/>
    <s v="Master Caster Door Stop, Gray"/>
    <n v="15.24"/>
    <n v="3"/>
    <n v="5.1816000000000004"/>
    <x v="4"/>
    <x v="5"/>
  </r>
  <r>
    <s v="CA-2016-131205"/>
    <x v="631"/>
    <d v="2016-09-08T00:00:00"/>
    <x v="1"/>
    <s v="AA-10645"/>
    <s v="Anna Andreadi"/>
    <s v="Consumer"/>
    <s v="United States"/>
    <x v="292"/>
    <x v="0"/>
    <x v="0"/>
    <s v="FUR-FU-10003347"/>
    <x v="0"/>
    <x v="3"/>
    <s v="Coloredge Poster Frame"/>
    <n v="42.6"/>
    <n v="3"/>
    <n v="16.614000000000001"/>
    <x v="4"/>
    <x v="4"/>
  </r>
  <r>
    <s v="CA-2016-117912"/>
    <x v="684"/>
    <d v="2016-02-08T00:00:00"/>
    <x v="1"/>
    <s v="TB-21520"/>
    <s v="Tracy Blumstein"/>
    <s v="Consumer"/>
    <s v="United States"/>
    <x v="293"/>
    <x v="22"/>
    <x v="1"/>
    <s v="FUR-FU-10002088"/>
    <x v="0"/>
    <x v="3"/>
    <s v="Nu-Dell Float Frame 11 x 14 1/2"/>
    <n v="14.368"/>
    <n v="2"/>
    <n v="3.9512"/>
    <x v="4"/>
    <x v="11"/>
  </r>
  <r>
    <s v="CA-2017-145702"/>
    <x v="405"/>
    <d v="2017-05-24T00:00:00"/>
    <x v="0"/>
    <s v="AH-10075"/>
    <s v="Adam Hart"/>
    <s v="Corporate"/>
    <s v="United States"/>
    <x v="270"/>
    <x v="9"/>
    <x v="0"/>
    <s v="FUR-CH-10001482"/>
    <x v="0"/>
    <x v="1"/>
    <s v="Office Star - Mesh Screen back chair with Vinyl seat"/>
    <n v="314.35199999999998"/>
    <n v="3"/>
    <n v="-35.364600000000003"/>
    <x v="2"/>
    <x v="7"/>
  </r>
  <r>
    <s v="CA-2015-113215"/>
    <x v="558"/>
    <d v="2015-09-08T00:00:00"/>
    <x v="1"/>
    <s v="CP-12085"/>
    <s v="Cathy Prescott"/>
    <s v="Corporate"/>
    <s v="United States"/>
    <x v="104"/>
    <x v="22"/>
    <x v="1"/>
    <s v="FUR-FU-10002937"/>
    <x v="0"/>
    <x v="3"/>
    <s v="GE 48&quot; Fluorescent Tube, Cool White Energy Saver, 34 Watts, 30/Box"/>
    <n v="238.15199999999999"/>
    <n v="3"/>
    <n v="89.307000000000002"/>
    <x v="2"/>
    <x v="4"/>
  </r>
  <r>
    <s v="CA-2016-154662"/>
    <x v="641"/>
    <d v="2016-06-16T00:00:00"/>
    <x v="1"/>
    <s v="BF-11215"/>
    <s v="Benjamin Farhat"/>
    <s v="Home Office"/>
    <s v="United States"/>
    <x v="12"/>
    <x v="11"/>
    <x v="3"/>
    <s v="FUR-TA-10001771"/>
    <x v="0"/>
    <x v="2"/>
    <s v="Bush Cubix Conference Tables, Fully Assembled"/>
    <n v="692.94"/>
    <n v="3"/>
    <n v="173.23500000000001"/>
    <x v="1"/>
    <x v="2"/>
  </r>
  <r>
    <s v="CA-2016-124016"/>
    <x v="348"/>
    <d v="2016-09-26T00:00:00"/>
    <x v="0"/>
    <s v="JS-15940"/>
    <s v="Joni Sundaresam"/>
    <s v="Home Office"/>
    <s v="United States"/>
    <x v="68"/>
    <x v="15"/>
    <x v="2"/>
    <s v="FUR-FU-10004963"/>
    <x v="0"/>
    <x v="3"/>
    <s v="Eldon 400 Class Desk Accessories, Black Carbon"/>
    <n v="28"/>
    <n v="4"/>
    <n v="7.7"/>
    <x v="0"/>
    <x v="4"/>
  </r>
  <r>
    <s v="CA-2017-166695"/>
    <x v="685"/>
    <d v="2017-05-24T00:00:00"/>
    <x v="1"/>
    <s v="CC-12430"/>
    <s v="Chuck Clark"/>
    <s v="Home Office"/>
    <s v="United States"/>
    <x v="174"/>
    <x v="2"/>
    <x v="1"/>
    <s v="FUR-CH-10000225"/>
    <x v="0"/>
    <x v="1"/>
    <s v="Global Geo Office Task Chair, Gray"/>
    <n v="518.27200000000005"/>
    <n v="8"/>
    <n v="-97.176000000000002"/>
    <x v="4"/>
    <x v="7"/>
  </r>
  <r>
    <s v="CA-2017-166695"/>
    <x v="685"/>
    <d v="2017-05-24T00:00:00"/>
    <x v="1"/>
    <s v="CC-12430"/>
    <s v="Chuck Clark"/>
    <s v="Home Office"/>
    <s v="United States"/>
    <x v="174"/>
    <x v="2"/>
    <x v="1"/>
    <s v="FUR-FU-10002191"/>
    <x v="0"/>
    <x v="3"/>
    <s v="G.E. Halogen Desk Lamp Bulbs"/>
    <n v="6.98"/>
    <n v="1"/>
    <n v="3.3504"/>
    <x v="4"/>
    <x v="7"/>
  </r>
  <r>
    <s v="CA-2016-151561"/>
    <x v="686"/>
    <d v="2016-09-07T00:00:00"/>
    <x v="1"/>
    <s v="PG-18820"/>
    <s v="Patrick Gardner"/>
    <s v="Consumer"/>
    <s v="United States"/>
    <x v="13"/>
    <x v="7"/>
    <x v="2"/>
    <s v="FUR-FU-10004864"/>
    <x v="0"/>
    <x v="3"/>
    <s v="Howard Miller 14-1/2&quot; Diameter Chrome Round Wall Clock"/>
    <n v="191.82"/>
    <n v="3"/>
    <n v="61.382399999999997"/>
    <x v="6"/>
    <x v="4"/>
  </r>
  <r>
    <s v="US-2014-165589"/>
    <x v="687"/>
    <d v="2014-02-18T00:00:00"/>
    <x v="3"/>
    <s v="TB-21595"/>
    <s v="Troy Blackwell"/>
    <s v="Consumer"/>
    <s v="United States"/>
    <x v="294"/>
    <x v="5"/>
    <x v="3"/>
    <s v="FUR-FU-10002396"/>
    <x v="0"/>
    <x v="3"/>
    <s v="DAX Copper Panel Document Frame, 5 x 7 Size"/>
    <n v="25.16"/>
    <n v="5"/>
    <n v="-11.321999999999999"/>
    <x v="7"/>
    <x v="11"/>
  </r>
  <r>
    <s v="CA-2015-114048"/>
    <x v="646"/>
    <d v="2015-12-18T00:00:00"/>
    <x v="1"/>
    <s v="EH-13945"/>
    <s v="Eric Hoffmann"/>
    <s v="Consumer"/>
    <s v="United States"/>
    <x v="46"/>
    <x v="2"/>
    <x v="1"/>
    <s v="FUR-FU-10004351"/>
    <x v="0"/>
    <x v="3"/>
    <s v="Staple-based wall hangings"/>
    <n v="29.22"/>
    <n v="3"/>
    <n v="12.8568"/>
    <x v="4"/>
    <x v="5"/>
  </r>
  <r>
    <s v="CA-2017-100111"/>
    <x v="688"/>
    <d v="2017-09-26T00:00:00"/>
    <x v="1"/>
    <s v="SV-20365"/>
    <s v="Seth Vernon"/>
    <s v="Consumer"/>
    <s v="United States"/>
    <x v="13"/>
    <x v="7"/>
    <x v="2"/>
    <s v="FUR-CH-10003846"/>
    <x v="0"/>
    <x v="1"/>
    <s v="Hon Valutask Swivel Chairs"/>
    <n v="272.64600000000002"/>
    <n v="3"/>
    <n v="18.176400000000001"/>
    <x v="6"/>
    <x v="4"/>
  </r>
  <r>
    <s v="CA-2017-100111"/>
    <x v="688"/>
    <d v="2017-09-26T00:00:00"/>
    <x v="1"/>
    <s v="SV-20365"/>
    <s v="Seth Vernon"/>
    <s v="Consumer"/>
    <s v="United States"/>
    <x v="13"/>
    <x v="7"/>
    <x v="2"/>
    <s v="FUR-CH-10003061"/>
    <x v="0"/>
    <x v="1"/>
    <s v="Global Leather Task Chair, Black"/>
    <n v="80.991"/>
    <n v="1"/>
    <n v="8.0991"/>
    <x v="6"/>
    <x v="4"/>
  </r>
  <r>
    <s v="CA-2017-100111"/>
    <x v="688"/>
    <d v="2017-09-26T00:00:00"/>
    <x v="1"/>
    <s v="SV-20365"/>
    <s v="Seth Vernon"/>
    <s v="Consumer"/>
    <s v="United States"/>
    <x v="13"/>
    <x v="7"/>
    <x v="2"/>
    <s v="FUR-CH-10004086"/>
    <x v="0"/>
    <x v="1"/>
    <s v="Hon 4070 Series Pagoda Armless Upholstered Stacking Chairs"/>
    <n v="2888.127"/>
    <n v="11"/>
    <n v="609.71569999999997"/>
    <x v="6"/>
    <x v="4"/>
  </r>
  <r>
    <s v="CA-2017-100111"/>
    <x v="688"/>
    <d v="2017-09-26T00:00:00"/>
    <x v="1"/>
    <s v="SV-20365"/>
    <s v="Seth Vernon"/>
    <s v="Consumer"/>
    <s v="United States"/>
    <x v="13"/>
    <x v="7"/>
    <x v="2"/>
    <s v="FUR-CH-10001215"/>
    <x v="0"/>
    <x v="1"/>
    <s v="Global Troy Executive Leather Low-Back Tilter"/>
    <n v="2254.41"/>
    <n v="5"/>
    <n v="375.73500000000001"/>
    <x v="6"/>
    <x v="4"/>
  </r>
  <r>
    <s v="US-2017-132381"/>
    <x v="621"/>
    <d v="2017-08-24T00:00:00"/>
    <x v="2"/>
    <s v="Dp-13240"/>
    <s v="Dean percer"/>
    <s v="Home Office"/>
    <s v="United States"/>
    <x v="3"/>
    <x v="3"/>
    <x v="2"/>
    <s v="FUR-TA-10002356"/>
    <x v="0"/>
    <x v="2"/>
    <s v="Bevis Boat-Shaped Conference Table"/>
    <n v="314.53199999999998"/>
    <n v="2"/>
    <n v="-83.875200000000007"/>
    <x v="3"/>
    <x v="10"/>
  </r>
  <r>
    <s v="CA-2016-124590"/>
    <x v="689"/>
    <d v="2016-11-16T00:00:00"/>
    <x v="1"/>
    <s v="SP-20920"/>
    <s v="Susan Pistek"/>
    <s v="Consumer"/>
    <s v="United States"/>
    <x v="255"/>
    <x v="15"/>
    <x v="2"/>
    <s v="FUR-CH-10004495"/>
    <x v="0"/>
    <x v="1"/>
    <s v="Global Leather and Oak Executive Chair, Black"/>
    <n v="1474.8019999999999"/>
    <n v="7"/>
    <n v="-21.0686"/>
    <x v="4"/>
    <x v="0"/>
  </r>
  <r>
    <s v="CA-2016-124590"/>
    <x v="689"/>
    <d v="2016-11-16T00:00:00"/>
    <x v="1"/>
    <s v="SP-20920"/>
    <s v="Susan Pistek"/>
    <s v="Consumer"/>
    <s v="United States"/>
    <x v="255"/>
    <x v="15"/>
    <x v="2"/>
    <s v="FUR-CH-10000454"/>
    <x v="0"/>
    <x v="1"/>
    <s v="Hon Deluxe Fabric Upholstered Stacking Chairs, Rounded Back"/>
    <n v="1537.0740000000001"/>
    <n v="9"/>
    <n v="0"/>
    <x v="4"/>
    <x v="0"/>
  </r>
  <r>
    <s v="CA-2016-124590"/>
    <x v="689"/>
    <d v="2016-11-16T00:00:00"/>
    <x v="1"/>
    <s v="SP-20920"/>
    <s v="Susan Pistek"/>
    <s v="Consumer"/>
    <s v="United States"/>
    <x v="255"/>
    <x v="15"/>
    <x v="2"/>
    <s v="FUR-CH-10003746"/>
    <x v="0"/>
    <x v="1"/>
    <s v="Hon 4070 Series Pagoda Round Back Stacking Chairs"/>
    <n v="449.37200000000001"/>
    <n v="2"/>
    <n v="-12.8392"/>
    <x v="4"/>
    <x v="0"/>
  </r>
  <r>
    <s v="CA-2017-143378"/>
    <x v="690"/>
    <d v="2017-09-25T00:00:00"/>
    <x v="1"/>
    <s v="JR-16210"/>
    <s v="Justin Ritter"/>
    <s v="Corporate"/>
    <s v="United States"/>
    <x v="76"/>
    <x v="36"/>
    <x v="1"/>
    <s v="FUR-FU-10004864"/>
    <x v="0"/>
    <x v="3"/>
    <s v="Howard Miller 14-1/2&quot; Diameter Chrome Round Wall Clock"/>
    <n v="409.21600000000001"/>
    <n v="8"/>
    <n v="61.382399999999997"/>
    <x v="6"/>
    <x v="4"/>
  </r>
  <r>
    <s v="CA-2017-143378"/>
    <x v="690"/>
    <d v="2017-09-25T00:00:00"/>
    <x v="1"/>
    <s v="JR-16210"/>
    <s v="Justin Ritter"/>
    <s v="Corporate"/>
    <s v="United States"/>
    <x v="76"/>
    <x v="36"/>
    <x v="1"/>
    <s v="FUR-BO-10001972"/>
    <x v="0"/>
    <x v="0"/>
    <s v="O'Sullivan 4-Shelf Bookcase in Odessa Pine"/>
    <n v="72.587999999999994"/>
    <n v="2"/>
    <n v="-128.2388"/>
    <x v="6"/>
    <x v="4"/>
  </r>
  <r>
    <s v="CA-2016-124100"/>
    <x v="691"/>
    <d v="2016-04-06T00:00:00"/>
    <x v="1"/>
    <s v="EH-13990"/>
    <s v="Erica Hackney"/>
    <s v="Consumer"/>
    <s v="United States"/>
    <x v="13"/>
    <x v="7"/>
    <x v="2"/>
    <s v="FUR-CH-10003817"/>
    <x v="0"/>
    <x v="1"/>
    <s v="Global Value Steno Chair, Gray"/>
    <n v="327.99599999999998"/>
    <n v="6"/>
    <n v="54.665999999999997"/>
    <x v="6"/>
    <x v="9"/>
  </r>
  <r>
    <s v="CA-2014-163447"/>
    <x v="421"/>
    <d v="2014-12-31T00:00:00"/>
    <x v="1"/>
    <s v="TB-21190"/>
    <s v="Thomas Brumley"/>
    <s v="Home Office"/>
    <s v="United States"/>
    <x v="13"/>
    <x v="7"/>
    <x v="2"/>
    <s v="FUR-CH-10004477"/>
    <x v="0"/>
    <x v="1"/>
    <s v="Global Push Button Manager's Chair, Indigo"/>
    <n v="767.21400000000006"/>
    <n v="14"/>
    <n v="161.9674"/>
    <x v="4"/>
    <x v="5"/>
  </r>
  <r>
    <s v="CA-2016-148096"/>
    <x v="692"/>
    <d v="2016-08-19T00:00:00"/>
    <x v="2"/>
    <s v="AO-10810"/>
    <s v="Anthony O'Donnell"/>
    <s v="Corporate"/>
    <s v="United States"/>
    <x v="2"/>
    <x v="2"/>
    <x v="1"/>
    <s v="FUR-TA-10004152"/>
    <x v="0"/>
    <x v="2"/>
    <s v="Barricks 18&quot; x 48&quot; Non-Folding Utility Table with Bottom Storage Shelf"/>
    <n v="161.28"/>
    <n v="2"/>
    <n v="12.096"/>
    <x v="0"/>
    <x v="10"/>
  </r>
  <r>
    <s v="CA-2014-131247"/>
    <x v="693"/>
    <d v="2014-04-04T00:00:00"/>
    <x v="1"/>
    <s v="GA-14725"/>
    <s v="Guy Armstrong"/>
    <s v="Consumer"/>
    <s v="United States"/>
    <x v="28"/>
    <x v="2"/>
    <x v="1"/>
    <s v="FUR-BO-10001337"/>
    <x v="0"/>
    <x v="0"/>
    <s v="O'Sullivan Living Dimensions 2-Shelf Bookcases"/>
    <n v="205.666"/>
    <n v="2"/>
    <n v="-12.098000000000001"/>
    <x v="2"/>
    <x v="9"/>
  </r>
  <r>
    <s v="CA-2017-101322"/>
    <x v="158"/>
    <d v="2017-12-31T00:00:00"/>
    <x v="2"/>
    <s v="JG-15310"/>
    <s v="Jason Gross"/>
    <s v="Corporate"/>
    <s v="United States"/>
    <x v="62"/>
    <x v="2"/>
    <x v="1"/>
    <s v="FUR-CH-10003968"/>
    <x v="0"/>
    <x v="1"/>
    <s v="Novimex Turbo Task Chair"/>
    <n v="340.70400000000001"/>
    <n v="6"/>
    <n v="-34.070399999999999"/>
    <x v="0"/>
    <x v="5"/>
  </r>
  <r>
    <s v="US-2016-106600"/>
    <x v="57"/>
    <d v="2016-04-11T00:00:00"/>
    <x v="2"/>
    <s v="RM-19375"/>
    <s v="Raymond Messe"/>
    <s v="Consumer"/>
    <s v="United States"/>
    <x v="29"/>
    <x v="24"/>
    <x v="0"/>
    <s v="FUR-BO-10001608"/>
    <x v="0"/>
    <x v="0"/>
    <s v="Hon Metal Bookcases, Black"/>
    <n v="354.9"/>
    <n v="5"/>
    <n v="88.724999999999994"/>
    <x v="0"/>
    <x v="6"/>
  </r>
  <r>
    <s v="CA-2014-111871"/>
    <x v="385"/>
    <d v="2014-03-21T00:00:00"/>
    <x v="0"/>
    <s v="EK-13795"/>
    <s v="Eileen Kiefer"/>
    <s v="Home Office"/>
    <s v="United States"/>
    <x v="28"/>
    <x v="2"/>
    <x v="1"/>
    <s v="FUR-BO-10004218"/>
    <x v="0"/>
    <x v="0"/>
    <s v="Bush Heritage Pine Collection 5-Shelf Bookcase, Albany Pine Finish, *Special Order"/>
    <n v="1198.33"/>
    <n v="10"/>
    <n v="70.489999999999995"/>
    <x v="0"/>
    <x v="9"/>
  </r>
  <r>
    <s v="CA-2017-151484"/>
    <x v="333"/>
    <d v="2017-04-23T00:00:00"/>
    <x v="2"/>
    <s v="CV-12805"/>
    <s v="Cynthia Voltz"/>
    <s v="Corporate"/>
    <s v="United States"/>
    <x v="3"/>
    <x v="3"/>
    <x v="2"/>
    <s v="FUR-FU-10001876"/>
    <x v="0"/>
    <x v="3"/>
    <s v="Computer Room Manger, 14&quot;"/>
    <n v="51.968000000000004"/>
    <n v="2"/>
    <n v="10.393599999999999"/>
    <x v="0"/>
    <x v="6"/>
  </r>
  <r>
    <s v="CA-2017-151484"/>
    <x v="333"/>
    <d v="2017-04-23T00:00:00"/>
    <x v="2"/>
    <s v="CV-12805"/>
    <s v="Cynthia Voltz"/>
    <s v="Corporate"/>
    <s v="United States"/>
    <x v="3"/>
    <x v="3"/>
    <x v="2"/>
    <s v="FUR-FU-10004671"/>
    <x v="0"/>
    <x v="3"/>
    <s v="Executive Impressions 12&quot; Wall Clock"/>
    <n v="42.408000000000001"/>
    <n v="3"/>
    <n v="9.5418000000000003"/>
    <x v="0"/>
    <x v="6"/>
  </r>
  <r>
    <s v="CA-2014-103989"/>
    <x v="694"/>
    <d v="2014-03-21T00:00:00"/>
    <x v="2"/>
    <s v="MC-17605"/>
    <s v="Matt Connell"/>
    <s v="Corporate"/>
    <s v="United States"/>
    <x v="49"/>
    <x v="1"/>
    <x v="0"/>
    <s v="FUR-FU-10003981"/>
    <x v="0"/>
    <x v="3"/>
    <s v="Eldon Wave Desk Accessories"/>
    <n v="4.992"/>
    <n v="3"/>
    <n v="1.3728"/>
    <x v="3"/>
    <x v="9"/>
  </r>
  <r>
    <s v="CA-2014-103989"/>
    <x v="694"/>
    <d v="2014-03-21T00:00:00"/>
    <x v="2"/>
    <s v="MC-17605"/>
    <s v="Matt Connell"/>
    <s v="Corporate"/>
    <s v="United States"/>
    <x v="49"/>
    <x v="1"/>
    <x v="0"/>
    <s v="FUR-FU-10002508"/>
    <x v="0"/>
    <x v="3"/>
    <s v="Document Clip Frames"/>
    <n v="20.015999999999998"/>
    <n v="3"/>
    <n v="5.5044000000000004"/>
    <x v="3"/>
    <x v="9"/>
  </r>
  <r>
    <s v="CA-2015-158421"/>
    <x v="231"/>
    <d v="2015-09-26T00:00:00"/>
    <x v="1"/>
    <s v="GB-14575"/>
    <s v="Giulietta Baptist"/>
    <s v="Consumer"/>
    <s v="United States"/>
    <x v="11"/>
    <x v="10"/>
    <x v="0"/>
    <s v="FUR-CH-10000309"/>
    <x v="0"/>
    <x v="1"/>
    <s v="Global Comet Stacking Arm Chair"/>
    <n v="1690.04"/>
    <n v="4"/>
    <n v="422.51"/>
    <x v="2"/>
    <x v="4"/>
  </r>
  <r>
    <s v="CA-2016-143609"/>
    <x v="106"/>
    <d v="2016-12-13T00:00:00"/>
    <x v="2"/>
    <s v="DB-13270"/>
    <s v="Deborah Brumfield"/>
    <s v="Home Office"/>
    <s v="United States"/>
    <x v="295"/>
    <x v="36"/>
    <x v="1"/>
    <s v="FUR-CH-10004218"/>
    <x v="0"/>
    <x v="1"/>
    <s v="Global Fabric Manager's Chair, Dark Gray"/>
    <n v="403.92"/>
    <n v="5"/>
    <n v="25.245000000000001"/>
    <x v="3"/>
    <x v="5"/>
  </r>
  <r>
    <s v="CA-2016-157259"/>
    <x v="695"/>
    <d v="2016-12-28T00:00:00"/>
    <x v="1"/>
    <s v="JM-15535"/>
    <s v="Jessica Myrick"/>
    <s v="Consumer"/>
    <s v="United States"/>
    <x v="13"/>
    <x v="7"/>
    <x v="2"/>
    <s v="FUR-FU-10003192"/>
    <x v="0"/>
    <x v="3"/>
    <s v="Luxo Adjustable Task Clamp Lamp"/>
    <n v="799.56"/>
    <n v="9"/>
    <n v="207.88560000000001"/>
    <x v="4"/>
    <x v="5"/>
  </r>
  <r>
    <s v="CA-2016-118332"/>
    <x v="696"/>
    <d v="2016-12-23T00:00:00"/>
    <x v="1"/>
    <s v="PK-19075"/>
    <s v="Pete Kriz"/>
    <s v="Consumer"/>
    <s v="United States"/>
    <x v="278"/>
    <x v="2"/>
    <x v="1"/>
    <s v="FUR-CH-10001708"/>
    <x v="0"/>
    <x v="1"/>
    <s v="Office Star - Contemporary Swivel Chair with Padded Adjustable Arms and Flex Back"/>
    <n v="563.91999999999996"/>
    <n v="5"/>
    <n v="7.0490000000000004"/>
    <x v="1"/>
    <x v="5"/>
  </r>
  <r>
    <s v="CA-2017-145660"/>
    <x v="451"/>
    <d v="2017-12-03T00:00:00"/>
    <x v="2"/>
    <s v="MG-17650"/>
    <s v="Matthew Grinstein"/>
    <s v="Home Office"/>
    <s v="United States"/>
    <x v="149"/>
    <x v="15"/>
    <x v="2"/>
    <s v="FUR-FU-10002885"/>
    <x v="0"/>
    <x v="3"/>
    <s v="Magna Visual Magnetic Picture Hangers"/>
    <n v="7.7119999999999997"/>
    <n v="2"/>
    <n v="1.7352000000000001"/>
    <x v="3"/>
    <x v="5"/>
  </r>
  <r>
    <s v="CA-2016-133697"/>
    <x v="697"/>
    <d v="2016-10-24T00:00:00"/>
    <x v="0"/>
    <s v="CM-12445"/>
    <s v="Chuck Magee"/>
    <s v="Consumer"/>
    <s v="United States"/>
    <x v="6"/>
    <x v="5"/>
    <x v="3"/>
    <s v="FUR-CH-10002372"/>
    <x v="0"/>
    <x v="1"/>
    <s v="Office Star - Ergonomically Designed Knee Chair"/>
    <n v="56.686"/>
    <n v="1"/>
    <n v="-14.5764"/>
    <x v="4"/>
    <x v="1"/>
  </r>
  <r>
    <s v="CA-2017-119809"/>
    <x v="100"/>
    <d v="2017-08-25T00:00:00"/>
    <x v="1"/>
    <s v="YS-21880"/>
    <s v="Yana Sorensen"/>
    <s v="Corporate"/>
    <s v="United States"/>
    <x v="15"/>
    <x v="13"/>
    <x v="1"/>
    <s v="FUR-FU-10001475"/>
    <x v="0"/>
    <x v="3"/>
    <s v="Contract Clock, 14&quot;, Brown"/>
    <n v="65.94"/>
    <n v="3"/>
    <n v="22.419599999999999"/>
    <x v="1"/>
    <x v="10"/>
  </r>
  <r>
    <s v="CA-2015-161711"/>
    <x v="44"/>
    <d v="2015-12-03T00:00:00"/>
    <x v="1"/>
    <s v="MC-17425"/>
    <s v="Mark Cousins"/>
    <s v="Corporate"/>
    <s v="United States"/>
    <x v="13"/>
    <x v="7"/>
    <x v="2"/>
    <s v="FUR-FU-10000087"/>
    <x v="0"/>
    <x v="3"/>
    <s v="Executive Impressions 14&quot; Two-Color Numerals Wall Clock"/>
    <n v="68.16"/>
    <n v="3"/>
    <n v="27.945599999999999"/>
    <x v="2"/>
    <x v="0"/>
  </r>
  <r>
    <s v="CA-2017-140627"/>
    <x v="340"/>
    <d v="2017-12-27T00:00:00"/>
    <x v="1"/>
    <s v="DK-12985"/>
    <s v="Darren Koutras"/>
    <s v="Consumer"/>
    <s v="United States"/>
    <x v="296"/>
    <x v="9"/>
    <x v="0"/>
    <s v="FUR-FU-10000087"/>
    <x v="0"/>
    <x v="3"/>
    <s v="Executive Impressions 14&quot; Two-Color Numerals Wall Clock"/>
    <n v="72.703999999999994"/>
    <n v="4"/>
    <n v="19.084800000000001"/>
    <x v="4"/>
    <x v="5"/>
  </r>
  <r>
    <s v="CA-2015-133445"/>
    <x v="698"/>
    <d v="2015-10-09T00:00:00"/>
    <x v="1"/>
    <s v="JF-15490"/>
    <s v="Jeremy Farry"/>
    <s v="Consumer"/>
    <s v="United States"/>
    <x v="295"/>
    <x v="36"/>
    <x v="1"/>
    <s v="FUR-BO-10003660"/>
    <x v="0"/>
    <x v="0"/>
    <s v="Bush Cubix Collection Bookcases, Fully Assembled"/>
    <n v="66.293999999999997"/>
    <n v="1"/>
    <n v="-103.86060000000001"/>
    <x v="4"/>
    <x v="1"/>
  </r>
  <r>
    <s v="CA-2015-133445"/>
    <x v="698"/>
    <d v="2015-10-09T00:00:00"/>
    <x v="1"/>
    <s v="JF-15490"/>
    <s v="Jeremy Farry"/>
    <s v="Consumer"/>
    <s v="United States"/>
    <x v="295"/>
    <x v="36"/>
    <x v="1"/>
    <s v="FUR-CH-10000422"/>
    <x v="0"/>
    <x v="1"/>
    <s v="Global Highback Leather Tilter in Burgundy"/>
    <n v="291.16800000000001"/>
    <n v="4"/>
    <n v="-14.558400000000001"/>
    <x v="4"/>
    <x v="1"/>
  </r>
  <r>
    <s v="US-2017-142188"/>
    <x v="91"/>
    <d v="2017-09-11T00:00:00"/>
    <x v="3"/>
    <s v="JF-15415"/>
    <s v="Jennifer Ferguson"/>
    <s v="Consumer"/>
    <s v="United States"/>
    <x v="15"/>
    <x v="13"/>
    <x v="1"/>
    <s v="FUR-CH-10003199"/>
    <x v="0"/>
    <x v="1"/>
    <s v="Office Star - Contemporary Task Swivel Chair"/>
    <n v="177.56800000000001"/>
    <n v="2"/>
    <n v="8.8783999999999992"/>
    <x v="7"/>
    <x v="4"/>
  </r>
  <r>
    <s v="CA-2015-134075"/>
    <x v="132"/>
    <d v="2015-12-16T00:00:00"/>
    <x v="1"/>
    <s v="HA-14905"/>
    <s v="Helen Abelman"/>
    <s v="Consumer"/>
    <s v="United States"/>
    <x v="124"/>
    <x v="2"/>
    <x v="1"/>
    <s v="FUR-FU-10004597"/>
    <x v="0"/>
    <x v="3"/>
    <s v="Eldon Cleatmat Chair Mats for Medium Pile Carpets"/>
    <n v="166.5"/>
    <n v="3"/>
    <n v="21.645"/>
    <x v="4"/>
    <x v="5"/>
  </r>
  <r>
    <s v="CA-2017-141572"/>
    <x v="15"/>
    <d v="2017-05-31T00:00:00"/>
    <x v="0"/>
    <s v="LO-17170"/>
    <s v="Lori Olson"/>
    <s v="Corporate"/>
    <s v="United States"/>
    <x v="41"/>
    <x v="28"/>
    <x v="2"/>
    <s v="FUR-FU-10001185"/>
    <x v="0"/>
    <x v="3"/>
    <s v="Advantus Employee of the Month Certificate Frame, 11 x 13-1/2"/>
    <n v="247.44"/>
    <n v="8"/>
    <n v="101.4504"/>
    <x v="0"/>
    <x v="7"/>
  </r>
  <r>
    <s v="CA-2015-112305"/>
    <x v="141"/>
    <d v="2015-11-25T00:00:00"/>
    <x v="1"/>
    <s v="KB-16405"/>
    <s v="Katrina Bavinger"/>
    <s v="Home Office"/>
    <s v="United States"/>
    <x v="15"/>
    <x v="13"/>
    <x v="1"/>
    <s v="FUR-FU-10002364"/>
    <x v="0"/>
    <x v="3"/>
    <s v="Eldon Expressions Wood Desk Accessories, Oak"/>
    <n v="22.14"/>
    <n v="3"/>
    <n v="6.4206000000000003"/>
    <x v="2"/>
    <x v="0"/>
  </r>
  <r>
    <s v="CA-2017-121580"/>
    <x v="464"/>
    <d v="2017-06-04T00:00:00"/>
    <x v="1"/>
    <s v="ML-17410"/>
    <s v="Maris LaWare"/>
    <s v="Consumer"/>
    <s v="United States"/>
    <x v="29"/>
    <x v="6"/>
    <x v="3"/>
    <s v="FUR-FU-10003981"/>
    <x v="0"/>
    <x v="3"/>
    <s v="Eldon Wave Desk Accessories"/>
    <n v="6.24"/>
    <n v="3"/>
    <n v="2.6208"/>
    <x v="6"/>
    <x v="7"/>
  </r>
  <r>
    <s v="CA-2015-151624"/>
    <x v="699"/>
    <d v="2015-09-14T00:00:00"/>
    <x v="1"/>
    <s v="VW-21775"/>
    <s v="Victoria Wilson"/>
    <s v="Corporate"/>
    <s v="United States"/>
    <x v="132"/>
    <x v="33"/>
    <x v="0"/>
    <s v="FUR-FU-10001731"/>
    <x v="0"/>
    <x v="3"/>
    <s v="Acrylic Self-Standing Desk Frames"/>
    <n v="21.36"/>
    <n v="8"/>
    <n v="8.1167999999999996"/>
    <x v="6"/>
    <x v="4"/>
  </r>
  <r>
    <s v="CA-2017-102379"/>
    <x v="308"/>
    <d v="2017-12-06T00:00:00"/>
    <x v="1"/>
    <s v="BB-11545"/>
    <s v="Brenda Bowman"/>
    <s v="Corporate"/>
    <s v="United States"/>
    <x v="121"/>
    <x v="2"/>
    <x v="1"/>
    <s v="FUR-CH-10004983"/>
    <x v="0"/>
    <x v="1"/>
    <s v="Office Star - Mid Back Dual function Ergonomic High Back Chair with 2-Way Adjustable Arms"/>
    <n v="1159.056"/>
    <n v="9"/>
    <n v="43.464599999999997"/>
    <x v="4"/>
    <x v="5"/>
  </r>
  <r>
    <s v="US-2016-139087"/>
    <x v="700"/>
    <d v="2016-07-22T00:00:00"/>
    <x v="0"/>
    <s v="DK-13375"/>
    <s v="Dennis Kane"/>
    <s v="Consumer"/>
    <s v="United States"/>
    <x v="15"/>
    <x v="13"/>
    <x v="1"/>
    <s v="FUR-FU-10001847"/>
    <x v="0"/>
    <x v="3"/>
    <s v="Eldon Image Series Black Desk Accessories"/>
    <n v="12.42"/>
    <n v="3"/>
    <n v="4.4711999999999996"/>
    <x v="2"/>
    <x v="3"/>
  </r>
  <r>
    <s v="US-2016-139087"/>
    <x v="700"/>
    <d v="2016-07-22T00:00:00"/>
    <x v="0"/>
    <s v="DK-13375"/>
    <s v="Dennis Kane"/>
    <s v="Consumer"/>
    <s v="United States"/>
    <x v="15"/>
    <x v="13"/>
    <x v="1"/>
    <s v="FUR-FU-10004164"/>
    <x v="0"/>
    <x v="3"/>
    <s v="Eldon 300 Class Desk Accessories, Black"/>
    <n v="24.75"/>
    <n v="5"/>
    <n v="10.89"/>
    <x v="2"/>
    <x v="3"/>
  </r>
  <r>
    <s v="CA-2015-116484"/>
    <x v="141"/>
    <d v="2015-11-26T00:00:00"/>
    <x v="1"/>
    <s v="JK-15205"/>
    <s v="Jamie Kunitz"/>
    <s v="Consumer"/>
    <s v="United States"/>
    <x v="149"/>
    <x v="15"/>
    <x v="2"/>
    <s v="FUR-FU-10002874"/>
    <x v="0"/>
    <x v="3"/>
    <s v="Ultra Commercial Grade Dual Valve Door Closer"/>
    <n v="63.823999999999998"/>
    <n v="2"/>
    <n v="9.5736000000000008"/>
    <x v="6"/>
    <x v="0"/>
  </r>
  <r>
    <s v="CA-2016-100944"/>
    <x v="211"/>
    <d v="2016-09-28T00:00:00"/>
    <x v="1"/>
    <s v="EH-13765"/>
    <s v="Edward Hooks"/>
    <s v="Corporate"/>
    <s v="United States"/>
    <x v="2"/>
    <x v="2"/>
    <x v="1"/>
    <s v="FUR-CH-10000988"/>
    <x v="0"/>
    <x v="1"/>
    <s v="Hon Olson Stacker Stools"/>
    <n v="563.24"/>
    <n v="5"/>
    <n v="56.323999999999998"/>
    <x v="4"/>
    <x v="4"/>
  </r>
  <r>
    <s v="CA-2016-125080"/>
    <x v="59"/>
    <d v="2016-10-26T00:00:00"/>
    <x v="1"/>
    <s v="VW-21775"/>
    <s v="Victoria Wilson"/>
    <s v="Corporate"/>
    <s v="United States"/>
    <x v="174"/>
    <x v="15"/>
    <x v="2"/>
    <s v="FUR-TA-10003238"/>
    <x v="0"/>
    <x v="2"/>
    <s v="Chromcraft Bull-Nose Wood 48&quot; x 96&quot; Rectangular Conference Tables"/>
    <n v="661.17600000000004"/>
    <n v="2"/>
    <n v="-231.41159999999999"/>
    <x v="2"/>
    <x v="1"/>
  </r>
  <r>
    <s v="CA-2014-100090"/>
    <x v="591"/>
    <d v="2014-07-12T00:00:00"/>
    <x v="1"/>
    <s v="EB-13705"/>
    <s v="Ed Braxton"/>
    <s v="Corporate"/>
    <s v="United States"/>
    <x v="28"/>
    <x v="2"/>
    <x v="1"/>
    <s v="FUR-TA-10003715"/>
    <x v="0"/>
    <x v="2"/>
    <s v="Hon 2111 Invitation Series Corner Table"/>
    <n v="502.488"/>
    <n v="3"/>
    <n v="-87.935400000000001"/>
    <x v="4"/>
    <x v="3"/>
  </r>
  <r>
    <s v="US-2015-139675"/>
    <x v="310"/>
    <d v="2015-03-18T00:00:00"/>
    <x v="0"/>
    <s v="NF-18595"/>
    <s v="Nicole Fjeld"/>
    <s v="Home Office"/>
    <s v="United States"/>
    <x v="297"/>
    <x v="2"/>
    <x v="1"/>
    <s v="FUR-CH-10004063"/>
    <x v="0"/>
    <x v="1"/>
    <s v="Global Deluxe High-Back Manager's Chair"/>
    <n v="915.13599999999997"/>
    <n v="4"/>
    <n v="102.9528"/>
    <x v="2"/>
    <x v="9"/>
  </r>
  <r>
    <s v="US-2015-139675"/>
    <x v="310"/>
    <d v="2015-03-18T00:00:00"/>
    <x v="0"/>
    <s v="NF-18595"/>
    <s v="Nicole Fjeld"/>
    <s v="Home Office"/>
    <s v="United States"/>
    <x v="297"/>
    <x v="2"/>
    <x v="1"/>
    <s v="FUR-FU-10001979"/>
    <x v="0"/>
    <x v="3"/>
    <s v="Dana Halogen Swing-Arm Architect Lamp"/>
    <n v="327.76"/>
    <n v="8"/>
    <n v="91.772800000000004"/>
    <x v="2"/>
    <x v="9"/>
  </r>
  <r>
    <s v="CA-2017-143756"/>
    <x v="308"/>
    <d v="2017-12-05T00:00:00"/>
    <x v="2"/>
    <s v="ME-17725"/>
    <s v="Max Engle"/>
    <s v="Consumer"/>
    <s v="United States"/>
    <x v="279"/>
    <x v="25"/>
    <x v="0"/>
    <s v="FUR-CH-10001854"/>
    <x v="0"/>
    <x v="1"/>
    <s v="Office Star - Professional Matrix Back Chair with 2-to-1 Synchro Tilt and Mesh Fabric Seat"/>
    <n v="701.96"/>
    <n v="2"/>
    <n v="168.47040000000001"/>
    <x v="0"/>
    <x v="5"/>
  </r>
  <r>
    <s v="CA-2017-107314"/>
    <x v="147"/>
    <d v="2017-12-03T00:00:00"/>
    <x v="2"/>
    <s v="MZ-17335"/>
    <s v="Maria Zettner"/>
    <s v="Home Office"/>
    <s v="United States"/>
    <x v="28"/>
    <x v="2"/>
    <x v="1"/>
    <s v="FUR-FU-10003489"/>
    <x v="0"/>
    <x v="3"/>
    <s v="Contemporary Borderless Frame"/>
    <n v="25.83"/>
    <n v="3"/>
    <n v="9.5571000000000002"/>
    <x v="0"/>
    <x v="0"/>
  </r>
  <r>
    <s v="CA-2016-163328"/>
    <x v="114"/>
    <d v="2016-11-06T00:00:00"/>
    <x v="0"/>
    <s v="TP-21565"/>
    <s v="Tracy Poddar"/>
    <s v="Corporate"/>
    <s v="United States"/>
    <x v="298"/>
    <x v="36"/>
    <x v="1"/>
    <s v="FUR-CH-10003298"/>
    <x v="0"/>
    <x v="1"/>
    <s v="Office Star - Contemporary Task Swivel chair with Loop Arms, Charcoal"/>
    <n v="104.78400000000001"/>
    <n v="1"/>
    <n v="-14.4078"/>
    <x v="3"/>
    <x v="0"/>
  </r>
  <r>
    <s v="CA-2016-163328"/>
    <x v="114"/>
    <d v="2016-11-06T00:00:00"/>
    <x v="0"/>
    <s v="TP-21565"/>
    <s v="Tracy Poddar"/>
    <s v="Corporate"/>
    <s v="United States"/>
    <x v="298"/>
    <x v="36"/>
    <x v="1"/>
    <s v="FUR-CH-10000229"/>
    <x v="0"/>
    <x v="1"/>
    <s v="Global Enterprise Series Seating High-Back Swivel/Tilt Chairs"/>
    <n v="650.35199999999998"/>
    <n v="3"/>
    <n v="-97.552800000000005"/>
    <x v="3"/>
    <x v="0"/>
  </r>
  <r>
    <s v="CA-2014-112837"/>
    <x v="701"/>
    <d v="2014-09-16T00:00:00"/>
    <x v="1"/>
    <s v="LW-17125"/>
    <s v="Liz Willingham"/>
    <s v="Consumer"/>
    <s v="United States"/>
    <x v="299"/>
    <x v="2"/>
    <x v="1"/>
    <s v="FUR-FU-10004006"/>
    <x v="0"/>
    <x v="3"/>
    <s v="Deflect-o DuraMat Lighweight, Studded, Beveled Mat for Low Pile Carpeting"/>
    <n v="127.95"/>
    <n v="3"/>
    <n v="21.7515"/>
    <x v="2"/>
    <x v="4"/>
  </r>
  <r>
    <s v="CA-2014-167927"/>
    <x v="187"/>
    <d v="2014-01-26T00:00:00"/>
    <x v="1"/>
    <s v="XP-21865"/>
    <s v="Xylona Preis"/>
    <s v="Consumer"/>
    <s v="United States"/>
    <x v="300"/>
    <x v="17"/>
    <x v="3"/>
    <s v="FUR-FU-10002918"/>
    <x v="0"/>
    <x v="3"/>
    <s v="Eldon ClusterMat Chair Mat with Cordless Antistatic Protection"/>
    <n v="272.94"/>
    <n v="3"/>
    <n v="30.023399999999999"/>
    <x v="6"/>
    <x v="8"/>
  </r>
  <r>
    <s v="CA-2014-167927"/>
    <x v="187"/>
    <d v="2014-01-26T00:00:00"/>
    <x v="1"/>
    <s v="XP-21865"/>
    <s v="Xylona Preis"/>
    <s v="Consumer"/>
    <s v="United States"/>
    <x v="300"/>
    <x v="17"/>
    <x v="3"/>
    <s v="FUR-FU-10002268"/>
    <x v="0"/>
    <x v="3"/>
    <s v="Ultra Door Push Plate"/>
    <n v="14.73"/>
    <n v="3"/>
    <n v="4.8609"/>
    <x v="6"/>
    <x v="8"/>
  </r>
  <r>
    <s v="CA-2016-165995"/>
    <x v="55"/>
    <d v="2016-09-06T00:00:00"/>
    <x v="1"/>
    <s v="BG-11740"/>
    <s v="Bruce Geld"/>
    <s v="Consumer"/>
    <s v="United States"/>
    <x v="2"/>
    <x v="2"/>
    <x v="1"/>
    <s v="FUR-FU-10000672"/>
    <x v="0"/>
    <x v="3"/>
    <s v="Executive Impressions 10&quot; Spectator Wall Clock"/>
    <n v="47.04"/>
    <n v="4"/>
    <n v="15.993600000000001"/>
    <x v="1"/>
    <x v="10"/>
  </r>
  <r>
    <s v="CA-2017-143112"/>
    <x v="702"/>
    <d v="2017-10-09T00:00:00"/>
    <x v="1"/>
    <s v="TS-21370"/>
    <s v="Todd Sumrall"/>
    <s v="Corporate"/>
    <s v="United States"/>
    <x v="13"/>
    <x v="7"/>
    <x v="2"/>
    <s v="FUR-CH-10002880"/>
    <x v="0"/>
    <x v="1"/>
    <s v="Global High-Back Leather Tilter, Burgundy"/>
    <n v="221.38200000000001"/>
    <n v="2"/>
    <n v="2.4598"/>
    <x v="4"/>
    <x v="1"/>
  </r>
  <r>
    <s v="CA-2017-161557"/>
    <x v="667"/>
    <d v="2017-09-08T00:00:00"/>
    <x v="1"/>
    <s v="AG-10900"/>
    <s v="Arthur Gainer"/>
    <s v="Consumer"/>
    <s v="United States"/>
    <x v="144"/>
    <x v="5"/>
    <x v="3"/>
    <s v="FUR-FU-10004622"/>
    <x v="0"/>
    <x v="3"/>
    <s v="Eldon Advantage Foldable Chair Mats for Low Pile Carpets"/>
    <n v="108.4"/>
    <n v="5"/>
    <n v="-105.69"/>
    <x v="2"/>
    <x v="4"/>
  </r>
  <r>
    <s v="CA-2016-103919"/>
    <x v="162"/>
    <d v="2016-10-07T00:00:00"/>
    <x v="1"/>
    <s v="TP-21565"/>
    <s v="Tracy Poddar"/>
    <s v="Corporate"/>
    <s v="United States"/>
    <x v="141"/>
    <x v="5"/>
    <x v="3"/>
    <s v="FUR-FU-10001756"/>
    <x v="0"/>
    <x v="3"/>
    <s v="Eldon Expressions Desk Accessory, Wood Photo Frame, Mahogany"/>
    <n v="38.08"/>
    <n v="5"/>
    <n v="-29.512"/>
    <x v="4"/>
    <x v="1"/>
  </r>
  <r>
    <s v="CA-2016-113425"/>
    <x v="431"/>
    <d v="2016-11-21T00:00:00"/>
    <x v="3"/>
    <s v="JK-16120"/>
    <s v="Julie Kriz"/>
    <s v="Home Office"/>
    <s v="United States"/>
    <x v="13"/>
    <x v="7"/>
    <x v="2"/>
    <s v="FUR-BO-10002598"/>
    <x v="0"/>
    <x v="0"/>
    <s v="Hon Metal Bookcases, Putty"/>
    <n v="113.568"/>
    <n v="2"/>
    <n v="12.776400000000001"/>
    <x v="7"/>
    <x v="0"/>
  </r>
  <r>
    <s v="CA-2017-143035"/>
    <x v="433"/>
    <d v="2017-10-05T00:00:00"/>
    <x v="0"/>
    <s v="CC-12430"/>
    <s v="Chuck Clark"/>
    <s v="Home Office"/>
    <s v="United States"/>
    <x v="13"/>
    <x v="7"/>
    <x v="2"/>
    <s v="FUR-FU-10001934"/>
    <x v="0"/>
    <x v="3"/>
    <s v="Magnifier Swing Arm Lamp"/>
    <n v="83.92"/>
    <n v="4"/>
    <n v="21.819199999999999"/>
    <x v="3"/>
    <x v="1"/>
  </r>
  <r>
    <s v="CA-2014-107811"/>
    <x v="149"/>
    <d v="2014-05-03T00:00:00"/>
    <x v="1"/>
    <s v="LA-16780"/>
    <s v="Laura Armstrong"/>
    <s v="Corporate"/>
    <s v="United States"/>
    <x v="10"/>
    <x v="9"/>
    <x v="0"/>
    <s v="FUR-CH-10001394"/>
    <x v="0"/>
    <x v="1"/>
    <s v="Global Leather Executive Chair"/>
    <n v="561.58399999999995"/>
    <n v="2"/>
    <n v="70.197999999999993"/>
    <x v="4"/>
    <x v="6"/>
  </r>
  <r>
    <s v="US-2016-116442"/>
    <x v="120"/>
    <d v="2016-12-22T00:00:00"/>
    <x v="1"/>
    <s v="BP-11230"/>
    <s v="Benjamin Patterson"/>
    <s v="Consumer"/>
    <s v="United States"/>
    <x v="2"/>
    <x v="2"/>
    <x v="1"/>
    <s v="FUR-FU-10002364"/>
    <x v="0"/>
    <x v="3"/>
    <s v="Eldon Expressions Wood Desk Accessories, Oak"/>
    <n v="14.76"/>
    <n v="2"/>
    <n v="4.2804000000000002"/>
    <x v="1"/>
    <x v="5"/>
  </r>
  <r>
    <s v="CA-2016-127236"/>
    <x v="477"/>
    <d v="2016-04-02T00:00:00"/>
    <x v="1"/>
    <s v="TB-21595"/>
    <s v="Troy Blackwell"/>
    <s v="Consumer"/>
    <s v="United States"/>
    <x v="76"/>
    <x v="15"/>
    <x v="2"/>
    <s v="FUR-BO-10004015"/>
    <x v="0"/>
    <x v="0"/>
    <s v="Bush Andora Bookcase, Maple/Graphite Gray Finish"/>
    <n v="299.97500000000002"/>
    <n v="5"/>
    <n v="-167.98599999999999"/>
    <x v="4"/>
    <x v="9"/>
  </r>
  <r>
    <s v="CA-2016-129126"/>
    <x v="469"/>
    <d v="2016-12-19T00:00:00"/>
    <x v="1"/>
    <s v="PK-19075"/>
    <s v="Pete Kriz"/>
    <s v="Consumer"/>
    <s v="United States"/>
    <x v="13"/>
    <x v="7"/>
    <x v="2"/>
    <s v="FUR-FU-10002937"/>
    <x v="0"/>
    <x v="3"/>
    <s v="GE 48&quot; Fluorescent Tube, Cool White Energy Saver, 34 Watts, 30/Box"/>
    <n v="396.92"/>
    <n v="4"/>
    <n v="198.46"/>
    <x v="2"/>
    <x v="5"/>
  </r>
  <r>
    <s v="CA-2017-125472"/>
    <x v="703"/>
    <d v="2017-05-31T00:00:00"/>
    <x v="2"/>
    <s v="BD-11725"/>
    <s v="Bruce Degenhardt"/>
    <s v="Consumer"/>
    <s v="United States"/>
    <x v="120"/>
    <x v="35"/>
    <x v="0"/>
    <s v="FUR-BO-10000330"/>
    <x v="0"/>
    <x v="0"/>
    <s v="Sauder Camden County Barrister Bookcase, Planked Cherry Finish"/>
    <n v="241.96"/>
    <n v="2"/>
    <n v="33.874400000000001"/>
    <x v="5"/>
    <x v="7"/>
  </r>
  <r>
    <s v="CA-2017-125472"/>
    <x v="703"/>
    <d v="2017-05-31T00:00:00"/>
    <x v="2"/>
    <s v="BD-11725"/>
    <s v="Bruce Degenhardt"/>
    <s v="Consumer"/>
    <s v="United States"/>
    <x v="120"/>
    <x v="35"/>
    <x v="0"/>
    <s v="FUR-FU-10001731"/>
    <x v="0"/>
    <x v="3"/>
    <s v="Acrylic Self-Standing Desk Frames"/>
    <n v="8.01"/>
    <n v="3"/>
    <n v="3.0438000000000001"/>
    <x v="5"/>
    <x v="7"/>
  </r>
  <r>
    <s v="CA-2017-154074"/>
    <x v="704"/>
    <d v="2017-09-02T00:00:00"/>
    <x v="0"/>
    <s v="BW-11110"/>
    <s v="Bart Watters"/>
    <s v="Corporate"/>
    <s v="United States"/>
    <x v="129"/>
    <x v="13"/>
    <x v="1"/>
    <s v="FUR-CH-10002331"/>
    <x v="0"/>
    <x v="1"/>
    <s v="Hon 4700 Series Mobuis Mid-Back Task Chairs with Adjustable Arms"/>
    <n v="569.56799999999998"/>
    <n v="2"/>
    <n v="7.1196000000000002"/>
    <x v="3"/>
    <x v="10"/>
  </r>
  <r>
    <s v="CA-2017-161774"/>
    <x v="138"/>
    <d v="2017-05-15T00:00:00"/>
    <x v="2"/>
    <s v="GT-14710"/>
    <s v="Greg Tran"/>
    <s v="Consumer"/>
    <s v="United States"/>
    <x v="6"/>
    <x v="5"/>
    <x v="3"/>
    <s v="FUR-CH-10003981"/>
    <x v="0"/>
    <x v="1"/>
    <s v="Global Commerce Series Low-Back Swivel/Tilt Chairs"/>
    <n v="899.43"/>
    <n v="5"/>
    <n v="-12.849"/>
    <x v="5"/>
    <x v="7"/>
  </r>
  <r>
    <s v="CA-2016-140130"/>
    <x v="359"/>
    <d v="2016-11-05T00:00:00"/>
    <x v="1"/>
    <s v="HW-14935"/>
    <s v="Helen Wasserman"/>
    <s v="Corporate"/>
    <s v="United States"/>
    <x v="169"/>
    <x v="37"/>
    <x v="3"/>
    <s v="FUR-CH-10002084"/>
    <x v="0"/>
    <x v="1"/>
    <s v="Hon Mobius Operator's Chair"/>
    <n v="368.97"/>
    <n v="3"/>
    <n v="81.173400000000001"/>
    <x v="2"/>
    <x v="1"/>
  </r>
  <r>
    <s v="CA-2015-149650"/>
    <x v="634"/>
    <d v="2015-10-27T00:00:00"/>
    <x v="2"/>
    <s v="RD-19660"/>
    <s v="Robert Dilbeck"/>
    <s v="Home Office"/>
    <s v="United States"/>
    <x v="121"/>
    <x v="2"/>
    <x v="1"/>
    <s v="FUR-CH-10003956"/>
    <x v="0"/>
    <x v="1"/>
    <s v="Novimex High-Tech Fabric Mesh Task Chair"/>
    <n v="454.27199999999999"/>
    <n v="8"/>
    <n v="-73.819199999999995"/>
    <x v="0"/>
    <x v="1"/>
  </r>
  <r>
    <s v="CA-2014-165764"/>
    <x v="705"/>
    <d v="2014-11-07T00:00:00"/>
    <x v="1"/>
    <s v="SH-20395"/>
    <s v="Shahid Hopkins"/>
    <s v="Consumer"/>
    <s v="United States"/>
    <x v="51"/>
    <x v="30"/>
    <x v="0"/>
    <s v="FUR-TA-10001768"/>
    <x v="0"/>
    <x v="2"/>
    <s v="Hon Racetrack Conference Tables"/>
    <n v="945.03599999999994"/>
    <n v="6"/>
    <n v="-299.26139999999998"/>
    <x v="4"/>
    <x v="0"/>
  </r>
  <r>
    <s v="CA-2014-165764"/>
    <x v="705"/>
    <d v="2014-11-07T00:00:00"/>
    <x v="1"/>
    <s v="SH-20395"/>
    <s v="Shahid Hopkins"/>
    <s v="Consumer"/>
    <s v="United States"/>
    <x v="51"/>
    <x v="30"/>
    <x v="0"/>
    <s v="FUR-FU-10001468"/>
    <x v="0"/>
    <x v="3"/>
    <s v="Tenex Antistatic Computer Chair Mats"/>
    <n v="410.35199999999998"/>
    <n v="3"/>
    <n v="-51.293999999999997"/>
    <x v="4"/>
    <x v="0"/>
  </r>
  <r>
    <s v="US-2017-116897"/>
    <x v="706"/>
    <d v="2017-05-29T00:00:00"/>
    <x v="2"/>
    <s v="JG-15160"/>
    <s v="James Galang"/>
    <s v="Consumer"/>
    <s v="United States"/>
    <x v="280"/>
    <x v="42"/>
    <x v="1"/>
    <s v="FUR-FU-10004963"/>
    <x v="0"/>
    <x v="3"/>
    <s v="Eldon 400 Class Desk Accessories, Black Carbon"/>
    <n v="35"/>
    <n v="4"/>
    <n v="14.7"/>
    <x v="3"/>
    <x v="7"/>
  </r>
  <r>
    <s v="US-2017-113992"/>
    <x v="417"/>
    <d v="2017-12-19T00:00:00"/>
    <x v="1"/>
    <s v="LC-16885"/>
    <s v="Lena Creighton"/>
    <s v="Consumer"/>
    <s v="United States"/>
    <x v="215"/>
    <x v="5"/>
    <x v="3"/>
    <s v="FUR-TA-10000577"/>
    <x v="0"/>
    <x v="2"/>
    <s v="Bretford CR4500 Series Slim Rectangular Table"/>
    <n v="974.98800000000006"/>
    <n v="4"/>
    <n v="-97.498800000000003"/>
    <x v="2"/>
    <x v="5"/>
  </r>
  <r>
    <s v="CA-2014-166891"/>
    <x v="707"/>
    <d v="2014-10-06T00:00:00"/>
    <x v="2"/>
    <s v="CC-12220"/>
    <s v="Chris Cortes"/>
    <s v="Consumer"/>
    <s v="United States"/>
    <x v="13"/>
    <x v="7"/>
    <x v="2"/>
    <s v="FUR-CH-10003298"/>
    <x v="0"/>
    <x v="1"/>
    <s v="Office Star - Contemporary Task Swivel chair with Loop Arms, Charcoal"/>
    <n v="589.41"/>
    <n v="5"/>
    <n v="-6.5490000000000004"/>
    <x v="3"/>
    <x v="1"/>
  </r>
  <r>
    <s v="CA-2016-101161"/>
    <x v="25"/>
    <d v="2016-10-20T00:00:00"/>
    <x v="1"/>
    <s v="BW-11110"/>
    <s v="Bart Watters"/>
    <s v="Corporate"/>
    <s v="United States"/>
    <x v="13"/>
    <x v="7"/>
    <x v="2"/>
    <s v="FUR-FU-10003535"/>
    <x v="0"/>
    <x v="3"/>
    <s v="Howard Miller Distant Time Traveler Alarm Clock"/>
    <n v="82.26"/>
    <n v="3"/>
    <n v="33.726599999999998"/>
    <x v="1"/>
    <x v="1"/>
  </r>
  <r>
    <s v="US-2017-119816"/>
    <x v="708"/>
    <d v="2017-03-06T00:00:00"/>
    <x v="0"/>
    <s v="TT-21460"/>
    <s v="Tonja Turnell"/>
    <s v="Home Office"/>
    <s v="United States"/>
    <x v="6"/>
    <x v="5"/>
    <x v="3"/>
    <s v="FUR-FU-10004848"/>
    <x v="0"/>
    <x v="3"/>
    <s v="Howard Miller 13-3/4&quot; Diameter Brushed Chrome Round Wall Clock"/>
    <n v="103.5"/>
    <n v="5"/>
    <n v="-77.625"/>
    <x v="3"/>
    <x v="9"/>
  </r>
  <r>
    <s v="CA-2017-161102"/>
    <x v="709"/>
    <d v="2017-08-03T00:00:00"/>
    <x v="2"/>
    <s v="EC-14050"/>
    <s v="Erin Creighton"/>
    <s v="Consumer"/>
    <s v="United States"/>
    <x v="28"/>
    <x v="2"/>
    <x v="1"/>
    <s v="FUR-FU-10003142"/>
    <x v="0"/>
    <x v="3"/>
    <s v="Master Big Foot Doorstop, Beige"/>
    <n v="36.96"/>
    <n v="7"/>
    <n v="11.457599999999999"/>
    <x v="0"/>
    <x v="3"/>
  </r>
  <r>
    <s v="US-2017-133361"/>
    <x v="138"/>
    <d v="2017-05-17T00:00:00"/>
    <x v="2"/>
    <s v="AJ-10780"/>
    <s v="Anthony Jacobs"/>
    <s v="Corporate"/>
    <s v="United States"/>
    <x v="237"/>
    <x v="32"/>
    <x v="2"/>
    <s v="FUR-CH-10003298"/>
    <x v="0"/>
    <x v="1"/>
    <s v="Office Star - Contemporary Task Swivel chair with Loop Arms, Charcoal"/>
    <n v="261.95999999999998"/>
    <n v="2"/>
    <n v="23.5764"/>
    <x v="0"/>
    <x v="7"/>
  </r>
  <r>
    <s v="US-2016-155404"/>
    <x v="710"/>
    <d v="2016-09-28T00:00:00"/>
    <x v="1"/>
    <s v="AS-10630"/>
    <s v="Ann Steele"/>
    <s v="Home Office"/>
    <s v="United States"/>
    <x v="74"/>
    <x v="0"/>
    <x v="0"/>
    <s v="FUR-FU-10004586"/>
    <x v="0"/>
    <x v="3"/>
    <s v="G.E. Longer-Life Indoor Recessed Floodlight Bulbs"/>
    <n v="13.28"/>
    <n v="2"/>
    <n v="6.3743999999999996"/>
    <x v="6"/>
    <x v="4"/>
  </r>
  <r>
    <s v="CA-2016-163804"/>
    <x v="674"/>
    <d v="2016-12-08T00:00:00"/>
    <x v="1"/>
    <s v="DB-13270"/>
    <s v="Deborah Brumfield"/>
    <s v="Home Office"/>
    <s v="United States"/>
    <x v="134"/>
    <x v="38"/>
    <x v="2"/>
    <s v="FUR-FU-10004864"/>
    <x v="0"/>
    <x v="3"/>
    <s v="Eldon 500 Class Desk Accessories"/>
    <n v="72.42"/>
    <n v="6"/>
    <n v="23.898599999999998"/>
    <x v="6"/>
    <x v="5"/>
  </r>
  <r>
    <s v="CA-2014-149524"/>
    <x v="711"/>
    <d v="2014-01-15T00:00:00"/>
    <x v="2"/>
    <s v="BS-11590"/>
    <s v="Brendan Sweed"/>
    <s v="Corporate"/>
    <s v="United States"/>
    <x v="3"/>
    <x v="3"/>
    <x v="2"/>
    <s v="FUR-BO-10003433"/>
    <x v="0"/>
    <x v="0"/>
    <s v="Sauder Cornerstone Collection Library"/>
    <n v="61.96"/>
    <n v="4"/>
    <n v="-53.285600000000002"/>
    <x v="5"/>
    <x v="8"/>
  </r>
  <r>
    <s v="CA-2017-140872"/>
    <x v="35"/>
    <d v="2017-06-10T00:00:00"/>
    <x v="1"/>
    <s v="NR-18550"/>
    <s v="Nick Radford"/>
    <s v="Consumer"/>
    <s v="United States"/>
    <x v="36"/>
    <x v="1"/>
    <x v="0"/>
    <s v="FUR-BO-10002824"/>
    <x v="0"/>
    <x v="0"/>
    <s v="Bush Mission Pointe Library"/>
    <n v="241.56800000000001"/>
    <n v="2"/>
    <n v="0"/>
    <x v="1"/>
    <x v="2"/>
  </r>
  <r>
    <s v="CA-2017-113908"/>
    <x v="35"/>
    <d v="2017-06-09T00:00:00"/>
    <x v="1"/>
    <s v="KN-16390"/>
    <s v="Katherine Nockton"/>
    <s v="Corporate"/>
    <s v="United States"/>
    <x v="13"/>
    <x v="7"/>
    <x v="2"/>
    <s v="FUR-TA-10001932"/>
    <x v="0"/>
    <x v="2"/>
    <s v="Chromcraft 48&quot; x 96&quot; Racetrack Double Pedestal Table"/>
    <n v="384.76799999999997"/>
    <n v="2"/>
    <n v="-115.43040000000001"/>
    <x v="6"/>
    <x v="2"/>
  </r>
  <r>
    <s v="CA-2014-149594"/>
    <x v="712"/>
    <d v="2014-09-19T00:00:00"/>
    <x v="1"/>
    <s v="MF-18250"/>
    <s v="Monica Federle"/>
    <s v="Corporate"/>
    <s v="United States"/>
    <x v="3"/>
    <x v="3"/>
    <x v="2"/>
    <s v="FUR-FU-10000222"/>
    <x v="0"/>
    <x v="3"/>
    <s v="Seth Thomas 16&quot; Steel Case Clock"/>
    <n v="103.93600000000001"/>
    <n v="4"/>
    <n v="16.889600000000002"/>
    <x v="4"/>
    <x v="4"/>
  </r>
  <r>
    <s v="CA-2016-113845"/>
    <x v="47"/>
    <d v="2016-11-25T00:00:00"/>
    <x v="1"/>
    <s v="FA-14230"/>
    <s v="Frank Atkinson"/>
    <s v="Corporate"/>
    <s v="United States"/>
    <x v="301"/>
    <x v="1"/>
    <x v="0"/>
    <s v="FUR-BO-10004695"/>
    <x v="0"/>
    <x v="0"/>
    <s v="O'Sullivan 2-Door Barrister Bookcase in Odessa Pine"/>
    <n v="289.56799999999998"/>
    <n v="2"/>
    <n v="10.8588"/>
    <x v="2"/>
    <x v="0"/>
  </r>
  <r>
    <s v="CA-2015-103135"/>
    <x v="713"/>
    <d v="2015-07-28T00:00:00"/>
    <x v="1"/>
    <s v="SS-20515"/>
    <s v="Shirley Schmidt"/>
    <s v="Home Office"/>
    <s v="United States"/>
    <x v="74"/>
    <x v="0"/>
    <x v="0"/>
    <s v="FUR-FU-10001487"/>
    <x v="0"/>
    <x v="3"/>
    <s v="Eldon Expressions Wood and Plastic Desk Accessories, Cherry Wood"/>
    <n v="20.94"/>
    <n v="3"/>
    <n v="6.0726000000000004"/>
    <x v="4"/>
    <x v="3"/>
  </r>
  <r>
    <s v="US-2016-128909"/>
    <x v="714"/>
    <d v="2016-10-11T00:00:00"/>
    <x v="0"/>
    <s v="SP-20545"/>
    <s v="Sibella Parks"/>
    <s v="Corporate"/>
    <s v="United States"/>
    <x v="3"/>
    <x v="3"/>
    <x v="2"/>
    <s v="FUR-FU-10004071"/>
    <x v="0"/>
    <x v="3"/>
    <s v="Luxo Professional Magnifying Clamp-On Fluorescent Lamps"/>
    <n v="332.83199999999999"/>
    <n v="4"/>
    <n v="-24.962399999999999"/>
    <x v="3"/>
    <x v="1"/>
  </r>
  <r>
    <s v="US-2017-116652"/>
    <x v="102"/>
    <d v="2017-09-19T00:00:00"/>
    <x v="1"/>
    <s v="RD-19480"/>
    <s v="Rick Duston"/>
    <s v="Consumer"/>
    <s v="United States"/>
    <x v="28"/>
    <x v="2"/>
    <x v="1"/>
    <s v="FUR-CH-10002961"/>
    <x v="0"/>
    <x v="1"/>
    <s v="Leather Task Chair, Black"/>
    <n v="218.352"/>
    <n v="3"/>
    <n v="0"/>
    <x v="4"/>
    <x v="4"/>
  </r>
  <r>
    <s v="US-2017-116652"/>
    <x v="102"/>
    <d v="2017-09-19T00:00:00"/>
    <x v="1"/>
    <s v="RD-19480"/>
    <s v="Rick Duston"/>
    <s v="Consumer"/>
    <s v="United States"/>
    <x v="28"/>
    <x v="2"/>
    <x v="1"/>
    <s v="FUR-FU-10001488"/>
    <x v="0"/>
    <x v="3"/>
    <s v="Tenex 46&quot; x 60&quot; Computer Anti-Static Chairmat, Rectangular Shaped"/>
    <n v="529.9"/>
    <n v="5"/>
    <n v="105.98"/>
    <x v="4"/>
    <x v="4"/>
  </r>
  <r>
    <s v="CA-2017-138289"/>
    <x v="623"/>
    <d v="2017-01-18T00:00:00"/>
    <x v="0"/>
    <s v="AR-10540"/>
    <s v="Andy Reiter"/>
    <s v="Consumer"/>
    <s v="United States"/>
    <x v="38"/>
    <x v="17"/>
    <x v="3"/>
    <s v="FUR-CH-10004626"/>
    <x v="0"/>
    <x v="1"/>
    <s v="Office Star Flex Back Scooter Chair with Aluminum Finish Frame"/>
    <n v="302.67"/>
    <n v="3"/>
    <n v="72.640799999999999"/>
    <x v="3"/>
    <x v="8"/>
  </r>
  <r>
    <s v="CA-2014-128209"/>
    <x v="317"/>
    <d v="2014-11-22T00:00:00"/>
    <x v="1"/>
    <s v="GT-14710"/>
    <s v="Greg Tran"/>
    <s v="Consumer"/>
    <s v="United States"/>
    <x v="252"/>
    <x v="7"/>
    <x v="2"/>
    <s v="FUR-BO-10002213"/>
    <x v="0"/>
    <x v="0"/>
    <s v="DMI Eclipse Executive Suite Bookcases"/>
    <n v="4007.84"/>
    <n v="10"/>
    <n v="-50.097999999999999"/>
    <x v="2"/>
    <x v="0"/>
  </r>
  <r>
    <s v="CA-2014-169684"/>
    <x v="715"/>
    <d v="2014-10-23T00:00:00"/>
    <x v="2"/>
    <s v="FH-14365"/>
    <s v="Fred Hopkins"/>
    <s v="Corporate"/>
    <s v="United States"/>
    <x v="270"/>
    <x v="9"/>
    <x v="0"/>
    <s v="FUR-TA-10003008"/>
    <x v="0"/>
    <x v="2"/>
    <s v="Lesro Round Back Collection Coffee Table, End Table"/>
    <n v="328.59"/>
    <n v="3"/>
    <n v="-147.8655"/>
    <x v="0"/>
    <x v="1"/>
  </r>
  <r>
    <s v="CA-2015-109862"/>
    <x v="551"/>
    <d v="2015-10-30T00:00:00"/>
    <x v="1"/>
    <s v="HK-14890"/>
    <s v="Heather Kirkland"/>
    <s v="Corporate"/>
    <s v="United States"/>
    <x v="19"/>
    <x v="14"/>
    <x v="2"/>
    <s v="FUR-CH-10002439"/>
    <x v="0"/>
    <x v="1"/>
    <s v="Iceberg Nesting Folding Chair, 19w x 6d x 43h"/>
    <n v="291.10000000000002"/>
    <n v="5"/>
    <n v="75.686000000000007"/>
    <x v="2"/>
    <x v="1"/>
  </r>
  <r>
    <s v="US-2017-107888"/>
    <x v="716"/>
    <d v="2017-11-19T00:00:00"/>
    <x v="2"/>
    <s v="CC-12220"/>
    <s v="Chris Cortes"/>
    <s v="Consumer"/>
    <s v="United States"/>
    <x v="15"/>
    <x v="13"/>
    <x v="1"/>
    <s v="FUR-FU-10003394"/>
    <x v="0"/>
    <x v="3"/>
    <s v="Tenex &quot;The Solids&quot; Textured Chair Mats"/>
    <n v="139.91999999999999"/>
    <n v="2"/>
    <n v="23.7864"/>
    <x v="0"/>
    <x v="0"/>
  </r>
  <r>
    <s v="CA-2014-113880"/>
    <x v="29"/>
    <d v="2014-03-05T00:00:00"/>
    <x v="1"/>
    <s v="VF-21715"/>
    <s v="Vicky Freymann"/>
    <s v="Home Office"/>
    <s v="United States"/>
    <x v="302"/>
    <x v="8"/>
    <x v="3"/>
    <s v="FUR-CH-10000863"/>
    <x v="0"/>
    <x v="1"/>
    <s v="Novimex Swivel Fabric Task Chair"/>
    <n v="634.11599999999999"/>
    <n v="6"/>
    <n v="-172.1172"/>
    <x v="4"/>
    <x v="9"/>
  </r>
  <r>
    <s v="US-2015-164966"/>
    <x v="45"/>
    <d v="2015-08-01T00:00:00"/>
    <x v="2"/>
    <s v="GH-14410"/>
    <s v="Gary Hansen"/>
    <s v="Home Office"/>
    <s v="United States"/>
    <x v="27"/>
    <x v="11"/>
    <x v="3"/>
    <s v="FUR-CH-10002304"/>
    <x v="0"/>
    <x v="1"/>
    <s v="Global Stack Chair without Arms, Black"/>
    <n v="155.88"/>
    <n v="6"/>
    <n v="38.97"/>
    <x v="3"/>
    <x v="3"/>
  </r>
  <r>
    <s v="CA-2015-126739"/>
    <x v="341"/>
    <d v="2015-11-03T00:00:00"/>
    <x v="0"/>
    <s v="JH-16180"/>
    <s v="Justin Hirsh"/>
    <s v="Consumer"/>
    <s v="United States"/>
    <x v="13"/>
    <x v="7"/>
    <x v="2"/>
    <s v="FUR-CH-10000422"/>
    <x v="0"/>
    <x v="1"/>
    <s v="Global Highback Leather Tilter in Burgundy"/>
    <n v="327.56400000000002"/>
    <n v="4"/>
    <n v="21.837599999999998"/>
    <x v="3"/>
    <x v="0"/>
  </r>
  <r>
    <s v="CA-2015-166947"/>
    <x v="717"/>
    <d v="2015-06-10T00:00:00"/>
    <x v="1"/>
    <s v="EB-13750"/>
    <s v="Edward Becker"/>
    <s v="Corporate"/>
    <s v="United States"/>
    <x v="252"/>
    <x v="7"/>
    <x v="2"/>
    <s v="FUR-CH-10004997"/>
    <x v="0"/>
    <x v="1"/>
    <s v="Hon Every-Day Series Multi-Task Chairs"/>
    <n v="1522.6379999999999"/>
    <n v="9"/>
    <n v="169.18199999999999"/>
    <x v="2"/>
    <x v="2"/>
  </r>
  <r>
    <s v="CA-2014-166086"/>
    <x v="718"/>
    <d v="2014-05-12T00:00:00"/>
    <x v="1"/>
    <s v="CT-11995"/>
    <s v="Carol Triggs"/>
    <s v="Consumer"/>
    <s v="United States"/>
    <x v="37"/>
    <x v="20"/>
    <x v="2"/>
    <s v="FUR-TA-10003469"/>
    <x v="0"/>
    <x v="2"/>
    <s v="Balt Split Level Computer Training Table"/>
    <n v="194.25"/>
    <n v="2"/>
    <n v="-38.85"/>
    <x v="2"/>
    <x v="7"/>
  </r>
  <r>
    <s v="CA-2014-166086"/>
    <x v="718"/>
    <d v="2014-05-12T00:00:00"/>
    <x v="1"/>
    <s v="CT-11995"/>
    <s v="Carol Triggs"/>
    <s v="Consumer"/>
    <s v="United States"/>
    <x v="37"/>
    <x v="20"/>
    <x v="2"/>
    <s v="FUR-CH-10004675"/>
    <x v="0"/>
    <x v="1"/>
    <s v="Lifetime Advantage Folding Chairs, 4/Carton"/>
    <n v="872.32"/>
    <n v="4"/>
    <n v="244.24959999999999"/>
    <x v="2"/>
    <x v="7"/>
  </r>
  <r>
    <s v="CA-2014-100678"/>
    <x v="719"/>
    <d v="2014-04-22T00:00:00"/>
    <x v="1"/>
    <s v="KM-16720"/>
    <s v="Kunst Miller"/>
    <s v="Consumer"/>
    <s v="United States"/>
    <x v="6"/>
    <x v="5"/>
    <x v="3"/>
    <s v="FUR-CH-10002602"/>
    <x v="0"/>
    <x v="1"/>
    <s v="DMI Arturo Collection Mission-style Design Wood Chair"/>
    <n v="317.05799999999999"/>
    <n v="3"/>
    <n v="-18.117599999999999"/>
    <x v="4"/>
    <x v="6"/>
  </r>
  <r>
    <s v="CA-2017-123085"/>
    <x v="470"/>
    <d v="2017-03-08T00:00:00"/>
    <x v="1"/>
    <s v="EJ-13720"/>
    <s v="Ed Jacobs"/>
    <s v="Consumer"/>
    <s v="United States"/>
    <x v="2"/>
    <x v="2"/>
    <x v="1"/>
    <s v="FUR-CH-10003968"/>
    <x v="0"/>
    <x v="1"/>
    <s v="Novimex Turbo Task Chair"/>
    <n v="170.352"/>
    <n v="3"/>
    <n v="-17.0352"/>
    <x v="2"/>
    <x v="9"/>
  </r>
  <r>
    <s v="CA-2016-169887"/>
    <x v="148"/>
    <d v="2016-10-22T00:00:00"/>
    <x v="3"/>
    <s v="MS-17530"/>
    <s v="MaryBeth Skach"/>
    <s v="Consumer"/>
    <s v="United States"/>
    <x v="15"/>
    <x v="13"/>
    <x v="1"/>
    <s v="FUR-FU-10003095"/>
    <x v="0"/>
    <x v="3"/>
    <s v="Linden 12&quot; Wall Clock With Oak Frame"/>
    <n v="101.94"/>
    <n v="3"/>
    <n v="30.582000000000001"/>
    <x v="7"/>
    <x v="1"/>
  </r>
  <r>
    <s v="CA-2017-104731"/>
    <x v="720"/>
    <d v="2017-07-27T00:00:00"/>
    <x v="1"/>
    <s v="AM-10705"/>
    <s v="Anne McFarland"/>
    <s v="Consumer"/>
    <s v="United States"/>
    <x v="279"/>
    <x v="25"/>
    <x v="0"/>
    <s v="FUR-FU-10003274"/>
    <x v="0"/>
    <x v="3"/>
    <s v="Regeneration Desk Collection"/>
    <n v="8.8000000000000007"/>
    <n v="5"/>
    <n v="3.8719999999999999"/>
    <x v="6"/>
    <x v="3"/>
  </r>
  <r>
    <s v="CA-2017-104731"/>
    <x v="720"/>
    <d v="2017-07-27T00:00:00"/>
    <x v="1"/>
    <s v="AM-10705"/>
    <s v="Anne McFarland"/>
    <s v="Consumer"/>
    <s v="United States"/>
    <x v="279"/>
    <x v="25"/>
    <x v="0"/>
    <s v="FUR-BO-10003441"/>
    <x v="0"/>
    <x v="0"/>
    <s v="Bush Westfield Collection Bookcases, Fully Assembled"/>
    <n v="302.94"/>
    <n v="3"/>
    <n v="69.676199999999994"/>
    <x v="6"/>
    <x v="3"/>
  </r>
  <r>
    <s v="CA-2014-154095"/>
    <x v="116"/>
    <d v="2014-12-07T00:00:00"/>
    <x v="1"/>
    <s v="ON-18715"/>
    <s v="Odella Nelson"/>
    <s v="Corporate"/>
    <s v="United States"/>
    <x v="218"/>
    <x v="32"/>
    <x v="2"/>
    <s v="FUR-FU-10003849"/>
    <x v="0"/>
    <x v="3"/>
    <s v="DAX Metal Frame, Desktop, Stepped-Edge"/>
    <n v="60.72"/>
    <n v="3"/>
    <n v="23.680800000000001"/>
    <x v="2"/>
    <x v="5"/>
  </r>
  <r>
    <s v="CA-2014-154095"/>
    <x v="116"/>
    <d v="2014-12-07T00:00:00"/>
    <x v="1"/>
    <s v="ON-18715"/>
    <s v="Odella Nelson"/>
    <s v="Corporate"/>
    <s v="United States"/>
    <x v="218"/>
    <x v="32"/>
    <x v="2"/>
    <s v="FUR-CH-10004754"/>
    <x v="0"/>
    <x v="1"/>
    <s v="Global Stack Chair with Arms, Black"/>
    <n v="239.84"/>
    <n v="8"/>
    <n v="64.756799999999998"/>
    <x v="2"/>
    <x v="5"/>
  </r>
  <r>
    <s v="CA-2016-148852"/>
    <x v="205"/>
    <d v="2016-05-31T00:00:00"/>
    <x v="1"/>
    <s v="SV-20785"/>
    <s v="Stewart Visinsky"/>
    <s v="Consumer"/>
    <s v="United States"/>
    <x v="72"/>
    <x v="2"/>
    <x v="1"/>
    <s v="FUR-CH-10004860"/>
    <x v="0"/>
    <x v="1"/>
    <s v="Global Low Back Tilter Chair"/>
    <n v="484.70400000000001"/>
    <n v="6"/>
    <n v="-84.8232"/>
    <x v="2"/>
    <x v="7"/>
  </r>
  <r>
    <s v="CA-2015-107678"/>
    <x v="721"/>
    <d v="2015-04-28T00:00:00"/>
    <x v="1"/>
    <s v="JK-16090"/>
    <s v="Juliana Krohn"/>
    <s v="Consumer"/>
    <s v="United States"/>
    <x v="74"/>
    <x v="0"/>
    <x v="0"/>
    <s v="FUR-CH-10001891"/>
    <x v="0"/>
    <x v="1"/>
    <s v="Global Deluxe Office Fabric Chairs"/>
    <n v="191.96"/>
    <n v="2"/>
    <n v="51.8292"/>
    <x v="1"/>
    <x v="6"/>
  </r>
  <r>
    <s v="CA-2015-107678"/>
    <x v="721"/>
    <d v="2015-04-28T00:00:00"/>
    <x v="1"/>
    <s v="JK-16090"/>
    <s v="Juliana Krohn"/>
    <s v="Consumer"/>
    <s v="United States"/>
    <x v="74"/>
    <x v="0"/>
    <x v="0"/>
    <s v="FUR-FU-10003394"/>
    <x v="0"/>
    <x v="3"/>
    <s v="Tenex &quot;The Solids&quot; Textured Chair Mats"/>
    <n v="209.88"/>
    <n v="3"/>
    <n v="35.679600000000001"/>
    <x v="1"/>
    <x v="6"/>
  </r>
  <r>
    <s v="CA-2016-123512"/>
    <x v="9"/>
    <d v="2016-06-19T00:00:00"/>
    <x v="2"/>
    <s v="MV-18190"/>
    <s v="Mike Vittorini"/>
    <s v="Consumer"/>
    <s v="United States"/>
    <x v="2"/>
    <x v="2"/>
    <x v="1"/>
    <s v="FUR-BO-10004218"/>
    <x v="0"/>
    <x v="0"/>
    <s v="Bush Heritage Pine Collection 5-Shelf Bookcase, Albany Pine Finish, *Special Order"/>
    <n v="239.666"/>
    <n v="2"/>
    <n v="14.098000000000001"/>
    <x v="3"/>
    <x v="2"/>
  </r>
  <r>
    <s v="US-2017-167402"/>
    <x v="722"/>
    <d v="2017-01-18T00:00:00"/>
    <x v="0"/>
    <s v="CP-12085"/>
    <s v="Cathy Prescott"/>
    <s v="Corporate"/>
    <s v="United States"/>
    <x v="76"/>
    <x v="23"/>
    <x v="3"/>
    <s v="FUR-BO-10001608"/>
    <x v="0"/>
    <x v="0"/>
    <s v="Hon Metal Bookcases, Black"/>
    <n v="212.94"/>
    <n v="3"/>
    <n v="53.234999999999999"/>
    <x v="2"/>
    <x v="8"/>
  </r>
  <r>
    <s v="CA-2014-130449"/>
    <x v="723"/>
    <d v="2014-09-09T00:00:00"/>
    <x v="2"/>
    <s v="VP-21760"/>
    <s v="Victoria Pisteka"/>
    <s v="Corporate"/>
    <s v="United States"/>
    <x v="28"/>
    <x v="2"/>
    <x v="1"/>
    <s v="FUR-FU-10001487"/>
    <x v="0"/>
    <x v="3"/>
    <s v="Eldon Expressions Wood and Plastic Desk Accessories, Cherry Wood"/>
    <n v="41.88"/>
    <n v="6"/>
    <n v="12.145200000000001"/>
    <x v="0"/>
    <x v="4"/>
  </r>
  <r>
    <s v="CA-2015-141250"/>
    <x v="724"/>
    <d v="2015-01-23T00:00:00"/>
    <x v="1"/>
    <s v="PM-18940"/>
    <s v="Paul MacIntyre"/>
    <s v="Consumer"/>
    <s v="United States"/>
    <x v="303"/>
    <x v="5"/>
    <x v="3"/>
    <s v="FUR-TA-10002855"/>
    <x v="0"/>
    <x v="2"/>
    <s v="Bevis Round Conference Table Top &amp; Single Column Base"/>
    <n v="102.438"/>
    <n v="1"/>
    <n v="-13.1706"/>
    <x v="4"/>
    <x v="8"/>
  </r>
  <r>
    <s v="CA-2015-141250"/>
    <x v="724"/>
    <d v="2015-01-23T00:00:00"/>
    <x v="1"/>
    <s v="PM-18940"/>
    <s v="Paul MacIntyre"/>
    <s v="Consumer"/>
    <s v="United States"/>
    <x v="303"/>
    <x v="5"/>
    <x v="3"/>
    <s v="FUR-CH-10004875"/>
    <x v="0"/>
    <x v="1"/>
    <s v="Harbour Creations 67200 Series Stacking Chairs"/>
    <n v="199.304"/>
    <n v="4"/>
    <n v="-8.5416000000000007"/>
    <x v="4"/>
    <x v="8"/>
  </r>
  <r>
    <s v="CA-2016-105081"/>
    <x v="683"/>
    <d v="2016-12-30T00:00:00"/>
    <x v="1"/>
    <s v="JE-15715"/>
    <s v="Joe Elijah"/>
    <s v="Consumer"/>
    <s v="United States"/>
    <x v="15"/>
    <x v="13"/>
    <x v="1"/>
    <s v="FUR-CH-10000847"/>
    <x v="0"/>
    <x v="1"/>
    <s v="Global Executive Mid-Back Manager's Chair"/>
    <n v="698.35199999999998"/>
    <n v="3"/>
    <n v="52.376399999999997"/>
    <x v="2"/>
    <x v="5"/>
  </r>
  <r>
    <s v="CA-2016-105081"/>
    <x v="683"/>
    <d v="2016-12-30T00:00:00"/>
    <x v="1"/>
    <s v="JE-15715"/>
    <s v="Joe Elijah"/>
    <s v="Consumer"/>
    <s v="United States"/>
    <x v="15"/>
    <x v="13"/>
    <x v="1"/>
    <s v="FUR-TA-10001307"/>
    <x v="0"/>
    <x v="2"/>
    <s v="SAFCO PlanMaster Heigh-Adjustable Drafting Table Base, 43w x 30d x 30-37h, Black"/>
    <n v="1747.25"/>
    <n v="5"/>
    <n v="629.01"/>
    <x v="2"/>
    <x v="5"/>
  </r>
  <r>
    <s v="CA-2014-108609"/>
    <x v="314"/>
    <d v="2014-11-02T00:00:00"/>
    <x v="0"/>
    <s v="AJ-10780"/>
    <s v="Anthony Jacobs"/>
    <s v="Corporate"/>
    <s v="United States"/>
    <x v="75"/>
    <x v="15"/>
    <x v="2"/>
    <s v="FUR-TA-10003954"/>
    <x v="0"/>
    <x v="2"/>
    <s v="Hon 94000 Series Round Tables"/>
    <n v="1421.664"/>
    <n v="8"/>
    <n v="-734.52639999999997"/>
    <x v="3"/>
    <x v="1"/>
  </r>
  <r>
    <s v="US-2016-127334"/>
    <x v="120"/>
    <d v="2016-12-21T00:00:00"/>
    <x v="1"/>
    <s v="MP-18175"/>
    <s v="Mike Pelletier"/>
    <s v="Home Office"/>
    <s v="United States"/>
    <x v="76"/>
    <x v="36"/>
    <x v="1"/>
    <s v="FUR-TA-10003473"/>
    <x v="0"/>
    <x v="2"/>
    <s v="Bretford Rectangular Conference Table Tops"/>
    <n v="564.19500000000005"/>
    <n v="3"/>
    <n v="-304.6653"/>
    <x v="6"/>
    <x v="5"/>
  </r>
  <r>
    <s v="US-2017-124779"/>
    <x v="272"/>
    <d v="2017-09-11T00:00:00"/>
    <x v="2"/>
    <s v="BF-11020"/>
    <s v="Barry Franzšsisch"/>
    <s v="Corporate"/>
    <s v="United States"/>
    <x v="58"/>
    <x v="5"/>
    <x v="3"/>
    <s v="FUR-FU-10001095"/>
    <x v="0"/>
    <x v="3"/>
    <s v="DAX Black Cherry Wood-Tone Poster Frame"/>
    <n v="21.184000000000001"/>
    <n v="2"/>
    <n v="-11.651199999999999"/>
    <x v="0"/>
    <x v="4"/>
  </r>
  <r>
    <s v="US-2017-124779"/>
    <x v="272"/>
    <d v="2017-09-11T00:00:00"/>
    <x v="2"/>
    <s v="BF-11020"/>
    <s v="Barry Franzšsisch"/>
    <s v="Corporate"/>
    <s v="United States"/>
    <x v="58"/>
    <x v="5"/>
    <x v="3"/>
    <s v="FUR-CH-10003535"/>
    <x v="0"/>
    <x v="1"/>
    <s v="Global Armless Task Chair, Royal Blue"/>
    <n v="213.43"/>
    <n v="5"/>
    <n v="-39.637"/>
    <x v="0"/>
    <x v="4"/>
  </r>
  <r>
    <s v="CA-2017-135937"/>
    <x v="134"/>
    <d v="2017-02-27T00:00:00"/>
    <x v="1"/>
    <s v="KM-16375"/>
    <s v="Katherine Murray"/>
    <s v="Home Office"/>
    <s v="United States"/>
    <x v="171"/>
    <x v="22"/>
    <x v="1"/>
    <s v="FUR-FU-10002253"/>
    <x v="0"/>
    <x v="3"/>
    <s v="Howard Miller 13&quot; Diameter Pewter Finish Round Wall Clock"/>
    <n v="68.703999999999994"/>
    <n v="2"/>
    <n v="16.3172"/>
    <x v="1"/>
    <x v="11"/>
  </r>
  <r>
    <s v="CA-2017-135937"/>
    <x v="134"/>
    <d v="2017-02-27T00:00:00"/>
    <x v="1"/>
    <s v="KM-16375"/>
    <s v="Katherine Murray"/>
    <s v="Home Office"/>
    <s v="United States"/>
    <x v="171"/>
    <x v="22"/>
    <x v="1"/>
    <s v="FUR-TA-10001039"/>
    <x v="0"/>
    <x v="2"/>
    <s v="KI Adjustable-Height Table"/>
    <n v="386.91"/>
    <n v="9"/>
    <n v="-185.71680000000001"/>
    <x v="1"/>
    <x v="11"/>
  </r>
  <r>
    <s v="CA-2017-162173"/>
    <x v="725"/>
    <d v="2017-11-01T00:00:00"/>
    <x v="1"/>
    <s v="OT-18730"/>
    <s v="Olvera Toch"/>
    <s v="Consumer"/>
    <s v="United States"/>
    <x v="304"/>
    <x v="25"/>
    <x v="0"/>
    <s v="FUR-TA-10001520"/>
    <x v="0"/>
    <x v="2"/>
    <s v="Lesro Sheffield Collection Coffee Table, End Table, Center Table, Corner Table"/>
    <n v="356.85"/>
    <n v="5"/>
    <n v="60.664499999999997"/>
    <x v="6"/>
    <x v="1"/>
  </r>
  <r>
    <s v="CA-2017-122175"/>
    <x v="666"/>
    <d v="2017-05-14T00:00:00"/>
    <x v="0"/>
    <s v="CA-12775"/>
    <s v="Cynthia Arntzen"/>
    <s v="Consumer"/>
    <s v="United States"/>
    <x v="109"/>
    <x v="18"/>
    <x v="2"/>
    <s v="FUR-FU-10000719"/>
    <x v="0"/>
    <x v="3"/>
    <s v="DAX Cubicle Frames, 8-1/2 x 11"/>
    <n v="42.85"/>
    <n v="5"/>
    <n v="15.426"/>
    <x v="3"/>
    <x v="7"/>
  </r>
  <r>
    <s v="CA-2015-135510"/>
    <x v="278"/>
    <d v="2015-09-12T00:00:00"/>
    <x v="1"/>
    <s v="TW-21025"/>
    <s v="Tamara Willingham"/>
    <s v="Home Office"/>
    <s v="United States"/>
    <x v="305"/>
    <x v="25"/>
    <x v="0"/>
    <s v="FUR-FU-10000820"/>
    <x v="0"/>
    <x v="3"/>
    <s v="Tensor Brushed Steel Torchiere Floor Lamp"/>
    <n v="67.959999999999994"/>
    <n v="4"/>
    <n v="12.232799999999999"/>
    <x v="1"/>
    <x v="4"/>
  </r>
  <r>
    <s v="CA-2014-150329"/>
    <x v="567"/>
    <d v="2014-10-14T00:00:00"/>
    <x v="1"/>
    <s v="SD-20485"/>
    <s v="Shirley Daniels"/>
    <s v="Home Office"/>
    <s v="United States"/>
    <x v="43"/>
    <x v="22"/>
    <x v="1"/>
    <s v="FUR-FU-10003724"/>
    <x v="0"/>
    <x v="3"/>
    <s v="Westinghouse Clip-On Gooseneck Lamps"/>
    <n v="46.872"/>
    <n v="7"/>
    <n v="3.5154000000000001"/>
    <x v="4"/>
    <x v="1"/>
  </r>
  <r>
    <s v="CA-2014-109134"/>
    <x v="726"/>
    <d v="2014-11-10T00:00:00"/>
    <x v="1"/>
    <s v="DE-13255"/>
    <s v="Deanra Eno"/>
    <s v="Home Office"/>
    <s v="United States"/>
    <x v="2"/>
    <x v="2"/>
    <x v="1"/>
    <s v="FUR-FU-10000320"/>
    <x v="0"/>
    <x v="3"/>
    <s v="OIC Stacking Trays"/>
    <n v="20.04"/>
    <n v="6"/>
    <n v="8.8176000000000005"/>
    <x v="2"/>
    <x v="0"/>
  </r>
  <r>
    <s v="US-2015-129637"/>
    <x v="584"/>
    <d v="2015-12-22T00:00:00"/>
    <x v="1"/>
    <s v="MC-18100"/>
    <s v="Mick Crebagga"/>
    <s v="Consumer"/>
    <s v="United States"/>
    <x v="17"/>
    <x v="8"/>
    <x v="3"/>
    <s v="FUR-FU-10000965"/>
    <x v="0"/>
    <x v="3"/>
    <s v="Howard Miller 11-1/2&quot; Diameter Ridgewood Wall Clock"/>
    <n v="41.552"/>
    <n v="2"/>
    <n v="-19.737200000000001"/>
    <x v="2"/>
    <x v="5"/>
  </r>
  <r>
    <s v="CA-2017-145429"/>
    <x v="720"/>
    <d v="2017-07-25T00:00:00"/>
    <x v="1"/>
    <s v="SW-20455"/>
    <s v="Shaun Weien"/>
    <s v="Consumer"/>
    <s v="United States"/>
    <x v="53"/>
    <x v="2"/>
    <x v="1"/>
    <s v="FUR-CH-10000988"/>
    <x v="0"/>
    <x v="1"/>
    <s v="Hon Olson Stacker Stools"/>
    <n v="225.29599999999999"/>
    <n v="2"/>
    <n v="22.529599999999999"/>
    <x v="4"/>
    <x v="3"/>
  </r>
  <r>
    <s v="CA-2015-153535"/>
    <x v="727"/>
    <d v="2015-05-24T00:00:00"/>
    <x v="1"/>
    <s v="SG-20470"/>
    <s v="Sheri Gordon"/>
    <s v="Consumer"/>
    <s v="United States"/>
    <x v="306"/>
    <x v="30"/>
    <x v="0"/>
    <s v="FUR-FU-10001986"/>
    <x v="0"/>
    <x v="3"/>
    <s v="Dana Fluorescent Magnifying Lamp, White, 36&quot;"/>
    <n v="163.136"/>
    <n v="4"/>
    <n v="20.391999999999999"/>
    <x v="4"/>
    <x v="7"/>
  </r>
  <r>
    <s v="CA-2015-123141"/>
    <x v="502"/>
    <d v="2015-11-19T00:00:00"/>
    <x v="1"/>
    <s v="GZ-14470"/>
    <s v="Gary Zandusky"/>
    <s v="Consumer"/>
    <s v="United States"/>
    <x v="307"/>
    <x v="41"/>
    <x v="1"/>
    <s v="FUR-CH-10004287"/>
    <x v="0"/>
    <x v="1"/>
    <s v="SAFCO Arco Folding Chair"/>
    <n v="883.84"/>
    <n v="4"/>
    <n v="99.432000000000002"/>
    <x v="2"/>
    <x v="0"/>
  </r>
  <r>
    <s v="CA-2015-123141"/>
    <x v="502"/>
    <d v="2015-11-19T00:00:00"/>
    <x v="1"/>
    <s v="GZ-14470"/>
    <s v="Gary Zandusky"/>
    <s v="Consumer"/>
    <s v="United States"/>
    <x v="307"/>
    <x v="41"/>
    <x v="1"/>
    <s v="FUR-CH-10001891"/>
    <x v="0"/>
    <x v="1"/>
    <s v="Global Deluxe Office Fabric Chairs"/>
    <n v="230.352"/>
    <n v="3"/>
    <n v="20.155799999999999"/>
    <x v="2"/>
    <x v="0"/>
  </r>
  <r>
    <s v="CA-2017-107629"/>
    <x v="417"/>
    <d v="2017-12-14T00:00:00"/>
    <x v="3"/>
    <s v="DB-13060"/>
    <s v="Dave Brooks"/>
    <s v="Consumer"/>
    <s v="United States"/>
    <x v="187"/>
    <x v="8"/>
    <x v="3"/>
    <s v="FUR-FU-10002298"/>
    <x v="0"/>
    <x v="3"/>
    <s v="Rubbermaid ClusterMat Chairmats, Mat Size- 66&quot; x 60&quot;, Lip 20&quot; x 11&quot; -90 Degree Angle"/>
    <n v="266.35199999999998"/>
    <n v="6"/>
    <n v="-292.98719999999997"/>
    <x v="7"/>
    <x v="5"/>
  </r>
  <r>
    <s v="CA-2017-107629"/>
    <x v="417"/>
    <d v="2017-12-14T00:00:00"/>
    <x v="3"/>
    <s v="DB-13060"/>
    <s v="Dave Brooks"/>
    <s v="Consumer"/>
    <s v="United States"/>
    <x v="187"/>
    <x v="8"/>
    <x v="3"/>
    <s v="FUR-FU-10004091"/>
    <x v="0"/>
    <x v="3"/>
    <s v="Howard Miller 13&quot; Diameter Goldtone Round Wall Clock"/>
    <n v="56.328000000000003"/>
    <n v="3"/>
    <n v="-26.755800000000001"/>
    <x v="7"/>
    <x v="5"/>
  </r>
  <r>
    <s v="CA-2016-134789"/>
    <x v="57"/>
    <d v="2016-04-15T00:00:00"/>
    <x v="1"/>
    <s v="CK-12325"/>
    <s v="Christine Kargatis"/>
    <s v="Home Office"/>
    <s v="United States"/>
    <x v="308"/>
    <x v="31"/>
    <x v="0"/>
    <s v="FUR-FU-10003268"/>
    <x v="0"/>
    <x v="3"/>
    <s v="Eldon Radial Chair Mat for Low to Medium Pile Carpets"/>
    <n v="159.91999999999999"/>
    <n v="4"/>
    <n v="31.984000000000002"/>
    <x v="1"/>
    <x v="6"/>
  </r>
  <r>
    <s v="CA-2016-165827"/>
    <x v="114"/>
    <d v="2016-11-09T00:00:00"/>
    <x v="1"/>
    <s v="MF-17665"/>
    <s v="Maureen Fritzler"/>
    <s v="Corporate"/>
    <s v="United States"/>
    <x v="89"/>
    <x v="1"/>
    <x v="0"/>
    <s v="FUR-FU-10001889"/>
    <x v="0"/>
    <x v="3"/>
    <s v="Ultra Door Pull Handle"/>
    <n v="50.496000000000002"/>
    <n v="6"/>
    <n v="8.2056000000000004"/>
    <x v="2"/>
    <x v="0"/>
  </r>
  <r>
    <s v="CA-2015-156734"/>
    <x v="311"/>
    <d v="2015-06-20T00:00:00"/>
    <x v="2"/>
    <s v="BV-11245"/>
    <s v="Benjamin Venier"/>
    <s v="Corporate"/>
    <s v="United States"/>
    <x v="107"/>
    <x v="9"/>
    <x v="0"/>
    <s v="FUR-CH-10002965"/>
    <x v="0"/>
    <x v="1"/>
    <s v="Global Leather Highback Executive Chair with Pneumatic Height Adjustment, Black"/>
    <n v="643.13599999999997"/>
    <n v="4"/>
    <n v="56.2744"/>
    <x v="3"/>
    <x v="2"/>
  </r>
  <r>
    <s v="CA-2014-144029"/>
    <x v="261"/>
    <d v="2014-05-31T00:00:00"/>
    <x v="1"/>
    <s v="MM-18055"/>
    <s v="Michelle Moray"/>
    <s v="Consumer"/>
    <s v="United States"/>
    <x v="9"/>
    <x v="8"/>
    <x v="3"/>
    <s v="FUR-CH-10003981"/>
    <x v="0"/>
    <x v="1"/>
    <s v="Global Commerce Series Low-Back Swivel/Tilt Chairs"/>
    <n v="359.77199999999999"/>
    <n v="2"/>
    <n v="-5.1395999999999997"/>
    <x v="2"/>
    <x v="7"/>
  </r>
  <r>
    <s v="US-2017-101784"/>
    <x v="682"/>
    <d v="2017-07-11T00:00:00"/>
    <x v="1"/>
    <s v="PO-18850"/>
    <s v="Patrick O'Brill"/>
    <s v="Consumer"/>
    <s v="United States"/>
    <x v="2"/>
    <x v="2"/>
    <x v="1"/>
    <s v="FUR-CH-10001146"/>
    <x v="0"/>
    <x v="1"/>
    <s v="Global Task Chair, Black"/>
    <n v="122.136"/>
    <n v="3"/>
    <n v="-13.7403"/>
    <x v="2"/>
    <x v="3"/>
  </r>
  <r>
    <s v="CA-2016-154767"/>
    <x v="728"/>
    <d v="2016-06-30T00:00:00"/>
    <x v="0"/>
    <s v="BP-11155"/>
    <s v="Becky Pak"/>
    <s v="Consumer"/>
    <s v="United States"/>
    <x v="309"/>
    <x v="18"/>
    <x v="2"/>
    <s v="FUR-CH-10003535"/>
    <x v="0"/>
    <x v="1"/>
    <s v="Global Armless Task Chair, Royal Blue"/>
    <n v="121.96"/>
    <n v="2"/>
    <n v="20.7332"/>
    <x v="3"/>
    <x v="2"/>
  </r>
  <r>
    <s v="CA-2017-124205"/>
    <x v="102"/>
    <d v="2017-09-19T00:00:00"/>
    <x v="1"/>
    <s v="TC-21145"/>
    <s v="Theresa Coyne"/>
    <s v="Corporate"/>
    <s v="United States"/>
    <x v="174"/>
    <x v="18"/>
    <x v="2"/>
    <s v="FUR-FU-10002445"/>
    <x v="0"/>
    <x v="3"/>
    <s v="DAX Two-Tone Rosewood/Black Document Frame, Desktop, 5 x 7"/>
    <n v="47.4"/>
    <n v="5"/>
    <n v="18.96"/>
    <x v="4"/>
    <x v="4"/>
  </r>
  <r>
    <s v="CA-2017-124205"/>
    <x v="102"/>
    <d v="2017-09-19T00:00:00"/>
    <x v="1"/>
    <s v="TC-21145"/>
    <s v="Theresa Coyne"/>
    <s v="Corporate"/>
    <s v="United States"/>
    <x v="174"/>
    <x v="18"/>
    <x v="2"/>
    <s v="FUR-CH-10003606"/>
    <x v="0"/>
    <x v="1"/>
    <s v="SAFCO Folding Chair Trolley"/>
    <n v="512.96"/>
    <n v="4"/>
    <n v="143.62880000000001"/>
    <x v="4"/>
    <x v="4"/>
  </r>
  <r>
    <s v="CA-2016-162943"/>
    <x v="729"/>
    <d v="2016-07-26T00:00:00"/>
    <x v="0"/>
    <s v="DB-12970"/>
    <s v="Darren Budd"/>
    <s v="Corporate"/>
    <s v="United States"/>
    <x v="13"/>
    <x v="7"/>
    <x v="2"/>
    <s v="FUR-CH-10001708"/>
    <x v="0"/>
    <x v="1"/>
    <s v="Office Star - Contemporary Swivel Chair with Padded Adjustable Arms and Flex Back"/>
    <n v="253.76400000000001"/>
    <n v="2"/>
    <n v="31.015599999999999"/>
    <x v="3"/>
    <x v="3"/>
  </r>
  <r>
    <s v="CA-2017-100615"/>
    <x v="333"/>
    <d v="2017-04-24T00:00:00"/>
    <x v="1"/>
    <s v="SJ-20215"/>
    <s v="Sarah Jordon"/>
    <s v="Consumer"/>
    <s v="United States"/>
    <x v="9"/>
    <x v="8"/>
    <x v="3"/>
    <s v="FUR-CH-10002602"/>
    <x v="0"/>
    <x v="1"/>
    <s v="DMI Arturo Collection Mission-style Design Wood Chair"/>
    <n v="317.05799999999999"/>
    <n v="3"/>
    <n v="-18.117599999999999"/>
    <x v="4"/>
    <x v="6"/>
  </r>
  <r>
    <s v="CA-2017-100615"/>
    <x v="333"/>
    <d v="2017-04-24T00:00:00"/>
    <x v="1"/>
    <s v="SJ-20215"/>
    <s v="Sarah Jordon"/>
    <s v="Consumer"/>
    <s v="United States"/>
    <x v="9"/>
    <x v="8"/>
    <x v="3"/>
    <s v="FUR-FU-10002456"/>
    <x v="0"/>
    <x v="3"/>
    <s v="Master Caster Door Stop, Large Neon Orange"/>
    <n v="14.56"/>
    <n v="5"/>
    <n v="-6.1879999999999997"/>
    <x v="4"/>
    <x v="6"/>
  </r>
  <r>
    <s v="US-2016-147711"/>
    <x v="222"/>
    <d v="2016-09-08T00:00:00"/>
    <x v="0"/>
    <s v="HF-14995"/>
    <s v="Herbert Flentye"/>
    <s v="Consumer"/>
    <s v="United States"/>
    <x v="237"/>
    <x v="32"/>
    <x v="2"/>
    <s v="FUR-BO-10003159"/>
    <x v="0"/>
    <x v="0"/>
    <s v="Sauder Camden County Collection Libraries, Planked Cherry Finish"/>
    <n v="344.94"/>
    <n v="3"/>
    <n v="31.044599999999999"/>
    <x v="2"/>
    <x v="4"/>
  </r>
  <r>
    <s v="US-2016-147711"/>
    <x v="222"/>
    <d v="2016-09-08T00:00:00"/>
    <x v="0"/>
    <s v="HF-14995"/>
    <s v="Herbert Flentye"/>
    <s v="Consumer"/>
    <s v="United States"/>
    <x v="237"/>
    <x v="32"/>
    <x v="2"/>
    <s v="FUR-FU-10002364"/>
    <x v="0"/>
    <x v="3"/>
    <s v="Eldon Expressions Wood Desk Accessories, Oak"/>
    <n v="14.76"/>
    <n v="2"/>
    <n v="4.2804000000000002"/>
    <x v="2"/>
    <x v="4"/>
  </r>
  <r>
    <s v="CA-2017-121293"/>
    <x v="730"/>
    <d v="2017-07-28T00:00:00"/>
    <x v="0"/>
    <s v="JC-15775"/>
    <s v="John Castell"/>
    <s v="Consumer"/>
    <s v="United States"/>
    <x v="3"/>
    <x v="3"/>
    <x v="2"/>
    <s v="FUR-FU-10000732"/>
    <x v="0"/>
    <x v="3"/>
    <s v="Eldon 200 Class Desk Accessories"/>
    <n v="20.096"/>
    <n v="4"/>
    <n v="3.0144000000000002"/>
    <x v="0"/>
    <x v="3"/>
  </r>
  <r>
    <s v="CA-2017-121293"/>
    <x v="730"/>
    <d v="2017-07-28T00:00:00"/>
    <x v="0"/>
    <s v="JC-15775"/>
    <s v="John Castell"/>
    <s v="Consumer"/>
    <s v="United States"/>
    <x v="3"/>
    <x v="3"/>
    <x v="2"/>
    <s v="FUR-TA-10001771"/>
    <x v="0"/>
    <x v="2"/>
    <s v="Bush Cubix Conference Tables, Fully Assembled"/>
    <n v="138.58799999999999"/>
    <n v="1"/>
    <n v="-34.646999999999998"/>
    <x v="0"/>
    <x v="3"/>
  </r>
  <r>
    <s v="CA-2015-118843"/>
    <x v="615"/>
    <d v="2015-09-20T00:00:00"/>
    <x v="1"/>
    <s v="JH-15910"/>
    <s v="Jonathan Howell"/>
    <s v="Consumer"/>
    <s v="United States"/>
    <x v="182"/>
    <x v="24"/>
    <x v="0"/>
    <s v="FUR-FU-10003975"/>
    <x v="0"/>
    <x v="3"/>
    <s v="Eldon Advantage Chair Mats for Low to Medium Pile Carpets"/>
    <n v="129.93"/>
    <n v="3"/>
    <n v="12.993"/>
    <x v="1"/>
    <x v="4"/>
  </r>
  <r>
    <s v="CA-2016-162348"/>
    <x v="480"/>
    <d v="2016-11-15T00:00:00"/>
    <x v="1"/>
    <s v="BF-11170"/>
    <s v="Ben Ferrer"/>
    <s v="Home Office"/>
    <s v="United States"/>
    <x v="155"/>
    <x v="2"/>
    <x v="1"/>
    <s v="FUR-FU-10003731"/>
    <x v="0"/>
    <x v="3"/>
    <s v="Eldon Expressions Wood and Plastic Desk Accessories, Oak"/>
    <n v="9.98"/>
    <n v="1"/>
    <n v="2.7944"/>
    <x v="2"/>
    <x v="0"/>
  </r>
  <r>
    <s v="CA-2015-145394"/>
    <x v="397"/>
    <d v="2015-11-20T00:00:00"/>
    <x v="1"/>
    <s v="MC-17605"/>
    <s v="Matt Connell"/>
    <s v="Corporate"/>
    <s v="United States"/>
    <x v="9"/>
    <x v="8"/>
    <x v="3"/>
    <s v="FUR-FU-10001215"/>
    <x v="0"/>
    <x v="3"/>
    <s v="Howard Miller 11-1/2&quot; Diameter Brentwood Wall Clock"/>
    <n v="34.503999999999998"/>
    <n v="2"/>
    <n v="-15.5268"/>
    <x v="4"/>
    <x v="0"/>
  </r>
  <r>
    <s v="CA-2015-168809"/>
    <x v="382"/>
    <d v="2015-08-25T00:00:00"/>
    <x v="3"/>
    <s v="MC-18100"/>
    <s v="Mick Crebagga"/>
    <s v="Consumer"/>
    <s v="United States"/>
    <x v="6"/>
    <x v="5"/>
    <x v="3"/>
    <s v="FUR-FU-10001473"/>
    <x v="0"/>
    <x v="3"/>
    <s v="Eldon Executive Woodline II Desk Accessories, Mahogany"/>
    <n v="20.103999999999999"/>
    <n v="2"/>
    <n v="-16.585799999999999"/>
    <x v="7"/>
    <x v="10"/>
  </r>
  <r>
    <s v="CA-2015-168809"/>
    <x v="382"/>
    <d v="2015-08-25T00:00:00"/>
    <x v="3"/>
    <s v="MC-18100"/>
    <s v="Mick Crebagga"/>
    <s v="Consumer"/>
    <s v="United States"/>
    <x v="6"/>
    <x v="5"/>
    <x v="3"/>
    <s v="FUR-FU-10002240"/>
    <x v="0"/>
    <x v="3"/>
    <s v="Nu-Dell EZ-Mount Plastic Wall Frames"/>
    <n v="7.88"/>
    <n v="5"/>
    <n v="-3.94"/>
    <x v="7"/>
    <x v="10"/>
  </r>
  <r>
    <s v="CA-2016-109827"/>
    <x v="683"/>
    <d v="2017-01-01T00:00:00"/>
    <x v="1"/>
    <s v="LW-16825"/>
    <s v="Laurel Workman"/>
    <s v="Corporate"/>
    <s v="United States"/>
    <x v="43"/>
    <x v="22"/>
    <x v="1"/>
    <s v="FUR-TA-10002607"/>
    <x v="0"/>
    <x v="2"/>
    <s v="KI Conference Tables"/>
    <n v="35.445"/>
    <n v="1"/>
    <n v="-24.102599999999999"/>
    <x v="1"/>
    <x v="5"/>
  </r>
  <r>
    <s v="CA-2016-109827"/>
    <x v="683"/>
    <d v="2017-01-01T00:00:00"/>
    <x v="1"/>
    <s v="LW-16825"/>
    <s v="Laurel Workman"/>
    <s v="Corporate"/>
    <s v="United States"/>
    <x v="43"/>
    <x v="22"/>
    <x v="1"/>
    <s v="FUR-CH-10004754"/>
    <x v="0"/>
    <x v="1"/>
    <s v="Global Stack Chair with Arms, Black"/>
    <n v="47.968000000000004"/>
    <n v="2"/>
    <n v="4.1971999999999996"/>
    <x v="1"/>
    <x v="5"/>
  </r>
  <r>
    <s v="CA-2015-128125"/>
    <x v="731"/>
    <d v="2015-04-05T00:00:00"/>
    <x v="1"/>
    <s v="EB-13705"/>
    <s v="Ed Braxton"/>
    <s v="Corporate"/>
    <s v="United States"/>
    <x v="6"/>
    <x v="5"/>
    <x v="3"/>
    <s v="FUR-FU-10001085"/>
    <x v="0"/>
    <x v="3"/>
    <s v="3M Polarizing Light Filter Sleeves"/>
    <n v="22.38"/>
    <n v="3"/>
    <n v="-7.8330000000000002"/>
    <x v="2"/>
    <x v="9"/>
  </r>
  <r>
    <s v="CA-2017-156237"/>
    <x v="732"/>
    <d v="2017-09-15T00:00:00"/>
    <x v="2"/>
    <s v="PS-18760"/>
    <s v="Pamela Stobb"/>
    <s v="Consumer"/>
    <s v="United States"/>
    <x v="3"/>
    <x v="3"/>
    <x v="2"/>
    <s v="FUR-CH-10002372"/>
    <x v="0"/>
    <x v="1"/>
    <s v="Office Star - Ergonomically Designed Knee Chair"/>
    <n v="113.372"/>
    <n v="2"/>
    <n v="-29.152799999999999"/>
    <x v="5"/>
    <x v="4"/>
  </r>
  <r>
    <s v="CA-2017-156237"/>
    <x v="732"/>
    <d v="2017-09-15T00:00:00"/>
    <x v="2"/>
    <s v="PS-18760"/>
    <s v="Pamela Stobb"/>
    <s v="Consumer"/>
    <s v="United States"/>
    <x v="3"/>
    <x v="3"/>
    <x v="2"/>
    <s v="FUR-FU-10001057"/>
    <x v="0"/>
    <x v="3"/>
    <s v="Tensor Track Tree Floor Lamp"/>
    <n v="127.93600000000001"/>
    <n v="8"/>
    <n v="4.7976000000000001"/>
    <x v="5"/>
    <x v="4"/>
  </r>
  <r>
    <s v="CA-2014-144414"/>
    <x v="733"/>
    <d v="2014-06-21T00:00:00"/>
    <x v="1"/>
    <s v="GH-14425"/>
    <s v="Gary Hwang"/>
    <s v="Consumer"/>
    <s v="United States"/>
    <x v="15"/>
    <x v="13"/>
    <x v="1"/>
    <s v="FUR-FU-10003981"/>
    <x v="0"/>
    <x v="3"/>
    <s v="Eldon Wave Desk Accessories"/>
    <n v="6.24"/>
    <n v="3"/>
    <n v="2.6208"/>
    <x v="4"/>
    <x v="2"/>
  </r>
  <r>
    <s v="CA-2017-163860"/>
    <x v="158"/>
    <d v="2018-01-01T00:00:00"/>
    <x v="1"/>
    <s v="LO-17170"/>
    <s v="Lori Olson"/>
    <s v="Corporate"/>
    <s v="United States"/>
    <x v="117"/>
    <x v="8"/>
    <x v="3"/>
    <s v="FUR-FU-10004586"/>
    <x v="0"/>
    <x v="3"/>
    <s v="G.E. Longer-Life Indoor Recessed Floodlight Bulbs"/>
    <n v="7.968"/>
    <n v="3"/>
    <n v="-2.3904000000000001"/>
    <x v="4"/>
    <x v="5"/>
  </r>
  <r>
    <s v="CA-2017-163860"/>
    <x v="158"/>
    <d v="2018-01-01T00:00:00"/>
    <x v="1"/>
    <s v="LO-17170"/>
    <s v="Lori Olson"/>
    <s v="Corporate"/>
    <s v="United States"/>
    <x v="117"/>
    <x v="8"/>
    <x v="3"/>
    <s v="FUR-CH-10004698"/>
    <x v="0"/>
    <x v="1"/>
    <s v="Padded Folding Chairs, Black, 4/Carton"/>
    <n v="113.372"/>
    <n v="2"/>
    <n v="-3.2391999999999999"/>
    <x v="4"/>
    <x v="5"/>
  </r>
  <r>
    <s v="CA-2017-163860"/>
    <x v="158"/>
    <d v="2018-01-01T00:00:00"/>
    <x v="1"/>
    <s v="LO-17170"/>
    <s v="Lori Olson"/>
    <s v="Corporate"/>
    <s v="United States"/>
    <x v="117"/>
    <x v="8"/>
    <x v="3"/>
    <s v="FUR-FU-10001935"/>
    <x v="0"/>
    <x v="3"/>
    <s v="3M Hangers With Command Adhesive"/>
    <n v="2.96"/>
    <n v="2"/>
    <n v="-1.4059999999999999"/>
    <x v="4"/>
    <x v="5"/>
  </r>
  <r>
    <s v="CA-2015-154291"/>
    <x v="396"/>
    <d v="2015-07-29T00:00:00"/>
    <x v="1"/>
    <s v="YS-21880"/>
    <s v="Yana Sorensen"/>
    <s v="Corporate"/>
    <s v="United States"/>
    <x v="132"/>
    <x v="33"/>
    <x v="0"/>
    <s v="FUR-TA-10002041"/>
    <x v="0"/>
    <x v="2"/>
    <s v="Bevis Round Conference Table Top, X-Base"/>
    <n v="358.58"/>
    <n v="2"/>
    <n v="39.443800000000003"/>
    <x v="4"/>
    <x v="3"/>
  </r>
  <r>
    <s v="CA-2016-153101"/>
    <x v="63"/>
    <d v="2016-09-08T00:00:00"/>
    <x v="3"/>
    <s v="PJ-19015"/>
    <s v="Pauline Johnson"/>
    <s v="Consumer"/>
    <s v="United States"/>
    <x v="72"/>
    <x v="2"/>
    <x v="1"/>
    <s v="FUR-TA-10003008"/>
    <x v="0"/>
    <x v="2"/>
    <s v="Lesro Round Back Collection Coffee Table, End Table"/>
    <n v="146.04"/>
    <n v="1"/>
    <n v="-12.778499999999999"/>
    <x v="7"/>
    <x v="4"/>
  </r>
  <r>
    <s v="CA-2017-142643"/>
    <x v="487"/>
    <d v="2017-10-20T00:00:00"/>
    <x v="1"/>
    <s v="DL-13495"/>
    <s v="Dionis Lloyd"/>
    <s v="Corporate"/>
    <s v="United States"/>
    <x v="310"/>
    <x v="2"/>
    <x v="1"/>
    <s v="FUR-FU-10000087"/>
    <x v="0"/>
    <x v="3"/>
    <s v="Executive Impressions 14&quot; Two-Color Numerals Wall Clock"/>
    <n v="22.72"/>
    <n v="1"/>
    <n v="9.3152000000000008"/>
    <x v="2"/>
    <x v="1"/>
  </r>
  <r>
    <s v="CA-2016-123946"/>
    <x v="51"/>
    <d v="2016-09-17T00:00:00"/>
    <x v="1"/>
    <s v="AJ-10795"/>
    <s v="Anthony Johnson"/>
    <s v="Corporate"/>
    <s v="United States"/>
    <x v="76"/>
    <x v="25"/>
    <x v="0"/>
    <s v="FUR-CH-10002073"/>
    <x v="0"/>
    <x v="1"/>
    <s v="Hon Olson Stacker Chairs"/>
    <n v="1059.1199999999999"/>
    <n v="4"/>
    <n v="307.14479999999998"/>
    <x v="2"/>
    <x v="4"/>
  </r>
  <r>
    <s v="CA-2014-147543"/>
    <x v="734"/>
    <d v="2014-07-12T00:00:00"/>
    <x v="1"/>
    <s v="BC-11125"/>
    <s v="Becky Castell"/>
    <s v="Home Office"/>
    <s v="United States"/>
    <x v="311"/>
    <x v="2"/>
    <x v="1"/>
    <s v="FUR-CH-10000155"/>
    <x v="0"/>
    <x v="1"/>
    <s v="Global Comet Stacking Armless Chair"/>
    <n v="478.48"/>
    <n v="2"/>
    <n v="47.847999999999999"/>
    <x v="6"/>
    <x v="3"/>
  </r>
  <r>
    <s v="CA-2014-101462"/>
    <x v="607"/>
    <d v="2014-04-25T00:00:00"/>
    <x v="1"/>
    <s v="BP-11230"/>
    <s v="Benjamin Patterson"/>
    <s v="Consumer"/>
    <s v="United States"/>
    <x v="2"/>
    <x v="2"/>
    <x v="1"/>
    <s v="FUR-FU-10000409"/>
    <x v="0"/>
    <x v="3"/>
    <s v="GE 4 Foot Flourescent Tube, 40 Watt"/>
    <n v="59.92"/>
    <n v="4"/>
    <n v="27.563199999999998"/>
    <x v="2"/>
    <x v="6"/>
  </r>
  <r>
    <s v="US-2016-100461"/>
    <x v="735"/>
    <d v="2016-01-12T00:00:00"/>
    <x v="1"/>
    <s v="JO-15145"/>
    <s v="Jack O'Briant"/>
    <s v="Corporate"/>
    <s v="United States"/>
    <x v="20"/>
    <x v="16"/>
    <x v="3"/>
    <s v="FUR-BO-10002545"/>
    <x v="0"/>
    <x v="0"/>
    <s v="Atlantic Metals Mobile 3-Shelf Bookcases, Custom Colors"/>
    <n v="1565.88"/>
    <n v="6"/>
    <n v="407.12880000000001"/>
    <x v="4"/>
    <x v="8"/>
  </r>
  <r>
    <s v="CA-2017-128965"/>
    <x v="452"/>
    <d v="2017-04-22T00:00:00"/>
    <x v="1"/>
    <s v="PS-18760"/>
    <s v="Pamela Stobb"/>
    <s v="Consumer"/>
    <s v="United States"/>
    <x v="2"/>
    <x v="2"/>
    <x v="1"/>
    <s v="FUR-CH-10003774"/>
    <x v="0"/>
    <x v="1"/>
    <s v="Global Wood Trimmed Manager's Task Chair, Khaki"/>
    <n v="218.352"/>
    <n v="3"/>
    <n v="-19.105799999999999"/>
    <x v="2"/>
    <x v="6"/>
  </r>
  <r>
    <s v="US-2016-126452"/>
    <x v="650"/>
    <d v="2016-08-28T00:00:00"/>
    <x v="1"/>
    <s v="SC-20230"/>
    <s v="Scot Coram"/>
    <s v="Corporate"/>
    <s v="United States"/>
    <x v="2"/>
    <x v="2"/>
    <x v="1"/>
    <s v="FUR-TA-10003569"/>
    <x v="0"/>
    <x v="2"/>
    <s v="Bretford CR8500 Series Meeting Room Furniture"/>
    <n v="2887.056"/>
    <n v="9"/>
    <n v="180.441"/>
    <x v="1"/>
    <x v="10"/>
  </r>
  <r>
    <s v="US-2016-121013"/>
    <x v="26"/>
    <d v="2016-09-10T00:00:00"/>
    <x v="1"/>
    <s v="MM-17920"/>
    <s v="Michael Moore"/>
    <s v="Consumer"/>
    <s v="United States"/>
    <x v="180"/>
    <x v="25"/>
    <x v="0"/>
    <s v="FUR-TA-10003238"/>
    <x v="0"/>
    <x v="2"/>
    <s v="Chromcraft Bull-Nose Wood 48&quot; x 96&quot; Rectangular Conference Tables"/>
    <n v="1652.94"/>
    <n v="3"/>
    <n v="314.05860000000001"/>
    <x v="2"/>
    <x v="4"/>
  </r>
  <r>
    <s v="US-2015-123918"/>
    <x v="233"/>
    <d v="2015-10-15T00:00:00"/>
    <x v="3"/>
    <s v="CG-12520"/>
    <s v="Claire Gute"/>
    <s v="Consumer"/>
    <s v="United States"/>
    <x v="144"/>
    <x v="5"/>
    <x v="3"/>
    <s v="FUR-FU-10004952"/>
    <x v="0"/>
    <x v="3"/>
    <s v="C-Line Cubicle Keepers Polyproplyene Holder w/Velcro Back, 8-1/2x11, 25/Bx"/>
    <n v="131.376"/>
    <n v="6"/>
    <n v="-95.247600000000006"/>
    <x v="7"/>
    <x v="1"/>
  </r>
  <r>
    <s v="CA-2015-137113"/>
    <x v="239"/>
    <d v="2015-12-05T00:00:00"/>
    <x v="0"/>
    <s v="TW-21025"/>
    <s v="Tamara Willingham"/>
    <s v="Home Office"/>
    <s v="United States"/>
    <x v="15"/>
    <x v="13"/>
    <x v="1"/>
    <s v="FUR-CH-10001215"/>
    <x v="0"/>
    <x v="1"/>
    <s v="Global Troy Executive Leather Low-Back Tilter"/>
    <n v="2003.92"/>
    <n v="5"/>
    <n v="125.245"/>
    <x v="4"/>
    <x v="5"/>
  </r>
  <r>
    <s v="CA-2015-137113"/>
    <x v="239"/>
    <d v="2015-12-05T00:00:00"/>
    <x v="0"/>
    <s v="TW-21025"/>
    <s v="Tamara Willingham"/>
    <s v="Home Office"/>
    <s v="United States"/>
    <x v="15"/>
    <x v="13"/>
    <x v="1"/>
    <s v="FUR-TA-10001705"/>
    <x v="0"/>
    <x v="2"/>
    <s v="Bush Advantage Collection Round Conference Table"/>
    <n v="1913.4"/>
    <n v="9"/>
    <n v="401.81400000000002"/>
    <x v="4"/>
    <x v="5"/>
  </r>
  <r>
    <s v="CA-2015-120677"/>
    <x v="151"/>
    <d v="2015-06-04T00:00:00"/>
    <x v="1"/>
    <s v="BD-11320"/>
    <s v="Bill Donatelli"/>
    <s v="Consumer"/>
    <s v="United States"/>
    <x v="12"/>
    <x v="11"/>
    <x v="3"/>
    <s v="FUR-CH-10002320"/>
    <x v="0"/>
    <x v="1"/>
    <s v="Hon Pagoda Stacking Chairs"/>
    <n v="2567.84"/>
    <n v="8"/>
    <n v="770.35199999999998"/>
    <x v="4"/>
    <x v="7"/>
  </r>
  <r>
    <s v="CA-2017-164756"/>
    <x v="510"/>
    <d v="2017-09-22T00:00:00"/>
    <x v="1"/>
    <s v="SS-20140"/>
    <s v="Saphhira Shifley"/>
    <s v="Corporate"/>
    <s v="United States"/>
    <x v="29"/>
    <x v="24"/>
    <x v="0"/>
    <s v="FUR-FU-10002963"/>
    <x v="0"/>
    <x v="3"/>
    <s v="Master Caster Door Stop, Gray"/>
    <n v="20.32"/>
    <n v="4"/>
    <n v="6.9088000000000003"/>
    <x v="4"/>
    <x v="4"/>
  </r>
  <r>
    <s v="US-2015-165512"/>
    <x v="736"/>
    <d v="2015-05-26T00:00:00"/>
    <x v="0"/>
    <s v="VS-21820"/>
    <s v="Vivek Sundaresam"/>
    <s v="Consumer"/>
    <s v="United States"/>
    <x v="312"/>
    <x v="8"/>
    <x v="3"/>
    <s v="FUR-CH-10002880"/>
    <x v="0"/>
    <x v="1"/>
    <s v="Global High-Back Leather Tilter, Burgundy"/>
    <n v="602.65099999999995"/>
    <n v="7"/>
    <n v="-163.57669999999999"/>
    <x v="3"/>
    <x v="7"/>
  </r>
  <r>
    <s v="US-2017-135503"/>
    <x v="247"/>
    <d v="2017-12-15T00:00:00"/>
    <x v="1"/>
    <s v="JE-16165"/>
    <s v="Justin Ellison"/>
    <s v="Corporate"/>
    <s v="United States"/>
    <x v="313"/>
    <x v="10"/>
    <x v="0"/>
    <s v="FUR-FU-10002364"/>
    <x v="0"/>
    <x v="3"/>
    <s v="Eldon Expressions Wood Desk Accessories, Oak"/>
    <n v="14.76"/>
    <n v="2"/>
    <n v="4.2804000000000002"/>
    <x v="2"/>
    <x v="5"/>
  </r>
  <r>
    <s v="US-2017-115301"/>
    <x v="605"/>
    <d v="2017-08-02T00:00:00"/>
    <x v="1"/>
    <s v="VG-21790"/>
    <s v="Vivek Gonzalez"/>
    <s v="Consumer"/>
    <s v="United States"/>
    <x v="15"/>
    <x v="13"/>
    <x v="1"/>
    <s v="FUR-BO-10004709"/>
    <x v="0"/>
    <x v="0"/>
    <s v="Bush Westfield Collection Bookcases, Medium Cherry Finish"/>
    <n v="115.96"/>
    <n v="2"/>
    <n v="25.511199999999999"/>
    <x v="4"/>
    <x v="3"/>
  </r>
  <r>
    <s v="CA-2014-124247"/>
    <x v="439"/>
    <d v="2014-12-21T00:00:00"/>
    <x v="1"/>
    <s v="SH-20635"/>
    <s v="Stefanie Holloman"/>
    <s v="Corporate"/>
    <s v="United States"/>
    <x v="155"/>
    <x v="2"/>
    <x v="1"/>
    <s v="FUR-CH-10001854"/>
    <x v="0"/>
    <x v="1"/>
    <s v="Office Star - Professional Matrix Back Chair with 2-to-1 Synchro Tilt and Mesh Fabric Seat"/>
    <n v="1403.92"/>
    <n v="5"/>
    <n v="70.195999999999998"/>
    <x v="2"/>
    <x v="5"/>
  </r>
  <r>
    <s v="CA-2015-137925"/>
    <x v="737"/>
    <d v="2015-12-04T00:00:00"/>
    <x v="1"/>
    <s v="JL-15235"/>
    <s v="Janet Lee"/>
    <s v="Consumer"/>
    <s v="United States"/>
    <x v="13"/>
    <x v="7"/>
    <x v="2"/>
    <s v="FUR-BO-10001608"/>
    <x v="0"/>
    <x v="0"/>
    <s v="Hon Metal Bookcases, Black"/>
    <n v="681.40800000000002"/>
    <n v="12"/>
    <n v="42.588000000000001"/>
    <x v="4"/>
    <x v="0"/>
  </r>
  <r>
    <s v="CA-2014-164182"/>
    <x v="738"/>
    <d v="2014-07-18T00:00:00"/>
    <x v="1"/>
    <s v="ST-20530"/>
    <s v="Shui Tom"/>
    <s v="Consumer"/>
    <s v="United States"/>
    <x v="3"/>
    <x v="3"/>
    <x v="2"/>
    <s v="FUR-FU-10001057"/>
    <x v="0"/>
    <x v="3"/>
    <s v="Tensor Track Tree Floor Lamp"/>
    <n v="31.984000000000002"/>
    <n v="2"/>
    <n v="1.1994"/>
    <x v="4"/>
    <x v="3"/>
  </r>
  <r>
    <s v="CA-2016-129847"/>
    <x v="227"/>
    <d v="2016-09-04T00:00:00"/>
    <x v="2"/>
    <s v="TA-21385"/>
    <s v="Tom Ashbrook"/>
    <s v="Home Office"/>
    <s v="United States"/>
    <x v="9"/>
    <x v="8"/>
    <x v="3"/>
    <s v="FUR-FU-10000277"/>
    <x v="0"/>
    <x v="3"/>
    <s v="Deflect-o DuraMat Antistatic Studded Beveled Mat for Medium Pile Carpeting"/>
    <n v="84.272000000000006"/>
    <n v="2"/>
    <n v="-75.844800000000006"/>
    <x v="3"/>
    <x v="4"/>
  </r>
  <r>
    <s v="CA-2016-106243"/>
    <x v="739"/>
    <d v="2016-10-04T00:00:00"/>
    <x v="1"/>
    <s v="GM-14680"/>
    <s v="Greg Matthias"/>
    <s v="Consumer"/>
    <s v="United States"/>
    <x v="13"/>
    <x v="7"/>
    <x v="2"/>
    <s v="FUR-BO-10003034"/>
    <x v="0"/>
    <x v="0"/>
    <s v="O'Sullivan Elevations Bookcase, Cherry Finish"/>
    <n v="523.91999999999996"/>
    <n v="5"/>
    <n v="-26.196000000000002"/>
    <x v="4"/>
    <x v="4"/>
  </r>
  <r>
    <s v="CA-2015-130365"/>
    <x v="740"/>
    <d v="2015-04-29T00:00:00"/>
    <x v="1"/>
    <s v="ZC-21910"/>
    <s v="Zuschuss Carroll"/>
    <s v="Consumer"/>
    <s v="United States"/>
    <x v="14"/>
    <x v="8"/>
    <x v="3"/>
    <s v="FUR-CH-10003535"/>
    <x v="0"/>
    <x v="1"/>
    <s v="Global Armless Task Chair, Royal Blue"/>
    <n v="128.05799999999999"/>
    <n v="3"/>
    <n v="-23.7822"/>
    <x v="4"/>
    <x v="6"/>
  </r>
  <r>
    <s v="CA-2017-143021"/>
    <x v="49"/>
    <d v="2017-11-19T00:00:00"/>
    <x v="3"/>
    <s v="AP-10720"/>
    <s v="Anne Pryor"/>
    <s v="Home Office"/>
    <s v="United States"/>
    <x v="13"/>
    <x v="7"/>
    <x v="2"/>
    <s v="FUR-TA-10001676"/>
    <x v="0"/>
    <x v="2"/>
    <s v="Hon 61000 Series Interactive Training Tables"/>
    <n v="79.974000000000004"/>
    <n v="3"/>
    <n v="-29.323799999999999"/>
    <x v="7"/>
    <x v="0"/>
  </r>
  <r>
    <s v="CA-2016-157588"/>
    <x v="197"/>
    <d v="2016-07-19T00:00:00"/>
    <x v="1"/>
    <s v="AR-10570"/>
    <s v="Anemone Ratner"/>
    <s v="Consumer"/>
    <s v="United States"/>
    <x v="29"/>
    <x v="24"/>
    <x v="0"/>
    <s v="FUR-FU-10004848"/>
    <x v="0"/>
    <x v="3"/>
    <s v="Howard Miller 13-3/4&quot; Diameter Brushed Chrome Round Wall Clock"/>
    <n v="51.75"/>
    <n v="1"/>
    <n v="15.525"/>
    <x v="2"/>
    <x v="3"/>
  </r>
  <r>
    <s v="CA-2016-163937"/>
    <x v="579"/>
    <d v="2016-01-13T00:00:00"/>
    <x v="0"/>
    <s v="JB-16000"/>
    <s v="Joy Bell-"/>
    <s v="Consumer"/>
    <s v="United States"/>
    <x v="314"/>
    <x v="13"/>
    <x v="1"/>
    <s v="FUR-FU-10000010"/>
    <x v="0"/>
    <x v="3"/>
    <s v="DAX Value U-Channel Document Frames, Easel Back"/>
    <n v="24.85"/>
    <n v="5"/>
    <n v="7.7035"/>
    <x v="0"/>
    <x v="8"/>
  </r>
  <r>
    <s v="CA-2015-112144"/>
    <x v="741"/>
    <d v="2015-07-02T00:00:00"/>
    <x v="1"/>
    <s v="CY-12745"/>
    <s v="Craig Yedwab"/>
    <s v="Corporate"/>
    <s v="United States"/>
    <x v="171"/>
    <x v="22"/>
    <x v="1"/>
    <s v="FUR-FU-10004306"/>
    <x v="0"/>
    <x v="3"/>
    <s v="Electrix Halogen Magnifier Lamp"/>
    <n v="621.76"/>
    <n v="4"/>
    <n v="46.631999999999998"/>
    <x v="4"/>
    <x v="2"/>
  </r>
  <r>
    <s v="CA-2015-109386"/>
    <x v="428"/>
    <d v="2015-11-13T00:00:00"/>
    <x v="0"/>
    <s v="RH-19600"/>
    <s v="Rob Haberlin"/>
    <s v="Consumer"/>
    <s v="United States"/>
    <x v="247"/>
    <x v="25"/>
    <x v="0"/>
    <s v="FUR-FU-10000308"/>
    <x v="0"/>
    <x v="3"/>
    <s v="Deflect-o Glass Clear Studded Chair Mats"/>
    <n v="186.54"/>
    <n v="3"/>
    <n v="41.038800000000002"/>
    <x v="2"/>
    <x v="0"/>
  </r>
  <r>
    <s v="CA-2015-104871"/>
    <x v="742"/>
    <d v="2015-04-03T00:00:00"/>
    <x v="1"/>
    <s v="DR-12940"/>
    <s v="Daniel Raglin"/>
    <s v="Home Office"/>
    <s v="United States"/>
    <x v="315"/>
    <x v="8"/>
    <x v="3"/>
    <s v="FUR-CH-10003298"/>
    <x v="0"/>
    <x v="1"/>
    <s v="Office Star - Contemporary Task Swivel chair with Loop Arms, Charcoal"/>
    <n v="366.74400000000003"/>
    <n v="4"/>
    <n v="-110.0232"/>
    <x v="4"/>
    <x v="9"/>
  </r>
  <r>
    <s v="CA-2014-133158"/>
    <x v="532"/>
    <d v="2014-08-21T00:00:00"/>
    <x v="0"/>
    <s v="DW-13195"/>
    <s v="David Wiener"/>
    <s v="Corporate"/>
    <s v="United States"/>
    <x v="2"/>
    <x v="2"/>
    <x v="1"/>
    <s v="FUR-FU-10000723"/>
    <x v="0"/>
    <x v="3"/>
    <s v="Deflect-o EconoMat Studded, No Bevel Mat for Low Pile Carpeting"/>
    <n v="289.24"/>
    <n v="7"/>
    <n v="26.031600000000001"/>
    <x v="3"/>
    <x v="10"/>
  </r>
  <r>
    <s v="CA-2015-141740"/>
    <x v="341"/>
    <d v="2015-11-05T00:00:00"/>
    <x v="1"/>
    <s v="JF-15490"/>
    <s v="Jeremy Farry"/>
    <s v="Consumer"/>
    <s v="United States"/>
    <x v="13"/>
    <x v="7"/>
    <x v="2"/>
    <s v="FUR-CH-10001545"/>
    <x v="0"/>
    <x v="1"/>
    <s v="Hon Comfortask Task/Swivel Chairs"/>
    <n v="205.16399999999999"/>
    <n v="2"/>
    <n v="13.6776"/>
    <x v="4"/>
    <x v="0"/>
  </r>
  <r>
    <s v="CA-2014-119466"/>
    <x v="256"/>
    <d v="2014-12-21T00:00:00"/>
    <x v="1"/>
    <s v="SP-20860"/>
    <s v="Sung Pak"/>
    <s v="Corporate"/>
    <s v="United States"/>
    <x v="9"/>
    <x v="8"/>
    <x v="3"/>
    <s v="FUR-FU-10001546"/>
    <x v="0"/>
    <x v="3"/>
    <s v="Dana Swing-Arm Lamps"/>
    <n v="8.5440000000000005"/>
    <n v="2"/>
    <n v="-7.476"/>
    <x v="6"/>
    <x v="5"/>
  </r>
  <r>
    <s v="CA-2015-154823"/>
    <x v="130"/>
    <d v="2015-08-25T00:00:00"/>
    <x v="1"/>
    <s v="KN-16390"/>
    <s v="Katherine Nockton"/>
    <s v="Corporate"/>
    <s v="United States"/>
    <x v="76"/>
    <x v="15"/>
    <x v="2"/>
    <s v="FUR-CH-10003379"/>
    <x v="0"/>
    <x v="1"/>
    <s v="Global Commerce Series High-Back Swivel/Tilt Chairs"/>
    <n v="598.45799999999997"/>
    <n v="3"/>
    <n v="-42.747"/>
    <x v="4"/>
    <x v="10"/>
  </r>
  <r>
    <s v="CA-2015-154823"/>
    <x v="130"/>
    <d v="2015-08-25T00:00:00"/>
    <x v="1"/>
    <s v="KN-16390"/>
    <s v="Katherine Nockton"/>
    <s v="Corporate"/>
    <s v="United States"/>
    <x v="76"/>
    <x v="15"/>
    <x v="2"/>
    <s v="FUR-FU-10000193"/>
    <x v="0"/>
    <x v="3"/>
    <s v="Tenex Chairmats For Use with Hard Floors"/>
    <n v="25.984000000000002"/>
    <n v="1"/>
    <n v="-3.8976000000000002"/>
    <x v="4"/>
    <x v="10"/>
  </r>
  <r>
    <s v="CA-2017-141201"/>
    <x v="13"/>
    <d v="2017-12-11T00:00:00"/>
    <x v="0"/>
    <s v="DB-12910"/>
    <s v="Daniel Byrd"/>
    <s v="Home Office"/>
    <s v="United States"/>
    <x v="316"/>
    <x v="2"/>
    <x v="1"/>
    <s v="FUR-BO-10001519"/>
    <x v="0"/>
    <x v="0"/>
    <s v="O'Sullivan 3-Shelf Heavy-Duty Bookcases"/>
    <n v="148.25700000000001"/>
    <n v="3"/>
    <n v="15.697800000000001"/>
    <x v="3"/>
    <x v="5"/>
  </r>
  <r>
    <s v="CA-2014-124737"/>
    <x v="743"/>
    <d v="2014-08-27T00:00:00"/>
    <x v="1"/>
    <s v="AP-10915"/>
    <s v="Arthur Prichep"/>
    <s v="Consumer"/>
    <s v="United States"/>
    <x v="22"/>
    <x v="12"/>
    <x v="1"/>
    <s v="FUR-FU-10003274"/>
    <x v="0"/>
    <x v="3"/>
    <s v="Regeneration Desk Collection"/>
    <n v="4.2240000000000002"/>
    <n v="3"/>
    <n v="1.2672000000000001"/>
    <x v="4"/>
    <x v="10"/>
  </r>
  <r>
    <s v="CA-2016-145548"/>
    <x v="367"/>
    <d v="2016-11-16T00:00:00"/>
    <x v="1"/>
    <s v="EB-13750"/>
    <s v="Edward Becker"/>
    <s v="Corporate"/>
    <s v="United States"/>
    <x v="13"/>
    <x v="7"/>
    <x v="2"/>
    <s v="FUR-CH-10003774"/>
    <x v="0"/>
    <x v="1"/>
    <s v="Global Wood Trimmed Manager's Task Chair, Khaki"/>
    <n v="245.64599999999999"/>
    <n v="3"/>
    <n v="8.1882000000000001"/>
    <x v="2"/>
    <x v="0"/>
  </r>
  <r>
    <s v="CA-2017-119494"/>
    <x v="17"/>
    <d v="2017-11-13T00:00:00"/>
    <x v="1"/>
    <s v="JE-15610"/>
    <s v="Jim Epp"/>
    <s v="Corporate"/>
    <s v="United States"/>
    <x v="53"/>
    <x v="2"/>
    <x v="1"/>
    <s v="FUR-CH-10004675"/>
    <x v="0"/>
    <x v="1"/>
    <s v="Lifetime Advantage Folding Chairs, 4/Carton"/>
    <n v="523.39200000000005"/>
    <n v="3"/>
    <n v="52.339199999999998"/>
    <x v="4"/>
    <x v="0"/>
  </r>
  <r>
    <s v="CA-2017-103443"/>
    <x v="430"/>
    <d v="2017-12-23T00:00:00"/>
    <x v="1"/>
    <s v="AT-10735"/>
    <s v="Annie Thurman"/>
    <s v="Consumer"/>
    <s v="United States"/>
    <x v="13"/>
    <x v="7"/>
    <x v="2"/>
    <s v="FUR-FU-10000308"/>
    <x v="0"/>
    <x v="3"/>
    <s v="Deflect-o Glass Clear Studded Chair Mats"/>
    <n v="124.36"/>
    <n v="2"/>
    <n v="27.359200000000001"/>
    <x v="6"/>
    <x v="5"/>
  </r>
  <r>
    <s v="US-2017-165358"/>
    <x v="511"/>
    <d v="2017-07-23T00:00:00"/>
    <x v="1"/>
    <s v="SV-20365"/>
    <s v="Seth Vernon"/>
    <s v="Consumer"/>
    <s v="United States"/>
    <x v="3"/>
    <x v="3"/>
    <x v="2"/>
    <s v="FUR-CH-10002647"/>
    <x v="0"/>
    <x v="1"/>
    <s v="Situations Contoured Folding Chairs, 4/Set"/>
    <n v="198.744"/>
    <n v="4"/>
    <n v="-14.196"/>
    <x v="2"/>
    <x v="3"/>
  </r>
  <r>
    <s v="CA-2014-150581"/>
    <x v="676"/>
    <d v="2014-04-12T00:00:00"/>
    <x v="1"/>
    <s v="NM-18445"/>
    <s v="Nathan Mautz"/>
    <s v="Home Office"/>
    <s v="United States"/>
    <x v="41"/>
    <x v="2"/>
    <x v="1"/>
    <s v="FUR-TA-10003748"/>
    <x v="0"/>
    <x v="2"/>
    <s v="Bevis 36 x 72 Conference Tables"/>
    <n v="99.591999999999999"/>
    <n v="1"/>
    <n v="2.4897999999999998"/>
    <x v="4"/>
    <x v="6"/>
  </r>
  <r>
    <s v="CA-2016-165330"/>
    <x v="106"/>
    <d v="2016-12-11T00:00:00"/>
    <x v="3"/>
    <s v="WB-21850"/>
    <s v="William Brown"/>
    <s v="Consumer"/>
    <s v="United States"/>
    <x v="261"/>
    <x v="2"/>
    <x v="1"/>
    <s v="FUR-CH-10003774"/>
    <x v="0"/>
    <x v="1"/>
    <s v="Global Wood Trimmed Manager's Task Chair, Khaki"/>
    <n v="363.92"/>
    <n v="5"/>
    <n v="-31.843"/>
    <x v="7"/>
    <x v="5"/>
  </r>
  <r>
    <s v="CA-2016-165330"/>
    <x v="106"/>
    <d v="2016-12-11T00:00:00"/>
    <x v="3"/>
    <s v="WB-21850"/>
    <s v="William Brown"/>
    <s v="Consumer"/>
    <s v="United States"/>
    <x v="261"/>
    <x v="2"/>
    <x v="1"/>
    <s v="FUR-TA-10004619"/>
    <x v="0"/>
    <x v="2"/>
    <s v="Hon Non-Folding Utility Tables"/>
    <n v="892.13599999999997"/>
    <n v="7"/>
    <n v="111.517"/>
    <x v="7"/>
    <x v="5"/>
  </r>
  <r>
    <s v="CA-2016-106950"/>
    <x v="227"/>
    <d v="2016-09-06T00:00:00"/>
    <x v="1"/>
    <s v="JE-15715"/>
    <s v="Joe Elijah"/>
    <s v="Consumer"/>
    <s v="United States"/>
    <x v="127"/>
    <x v="30"/>
    <x v="0"/>
    <s v="FUR-TA-10001768"/>
    <x v="0"/>
    <x v="2"/>
    <s v="Hon Racetrack Conference Tables"/>
    <n v="472.51799999999997"/>
    <n v="3"/>
    <n v="-149.63069999999999"/>
    <x v="4"/>
    <x v="4"/>
  </r>
  <r>
    <s v="CA-2017-128944"/>
    <x v="744"/>
    <d v="2017-06-21T00:00:00"/>
    <x v="0"/>
    <s v="KH-16330"/>
    <s v="Katharine Harms"/>
    <s v="Corporate"/>
    <s v="United States"/>
    <x v="19"/>
    <x v="15"/>
    <x v="2"/>
    <s v="FUR-CH-10000785"/>
    <x v="0"/>
    <x v="1"/>
    <s v="Global Ergonomic Managers Chair"/>
    <n v="760.11599999999999"/>
    <n v="6"/>
    <n v="-43.435200000000002"/>
    <x v="3"/>
    <x v="2"/>
  </r>
  <r>
    <s v="CA-2017-128944"/>
    <x v="744"/>
    <d v="2017-06-21T00:00:00"/>
    <x v="0"/>
    <s v="KH-16330"/>
    <s v="Katharine Harms"/>
    <s v="Corporate"/>
    <s v="United States"/>
    <x v="19"/>
    <x v="15"/>
    <x v="2"/>
    <s v="FUR-FU-10004909"/>
    <x v="0"/>
    <x v="3"/>
    <s v="Contemporary Wood/Metal Frame"/>
    <n v="38.783999999999999"/>
    <n v="3"/>
    <n v="7.2720000000000002"/>
    <x v="3"/>
    <x v="2"/>
  </r>
  <r>
    <s v="US-2016-102239"/>
    <x v="399"/>
    <d v="2016-05-06T00:00:00"/>
    <x v="2"/>
    <s v="LW-16990"/>
    <s v="Lindsay Williams"/>
    <s v="Corporate"/>
    <s v="United States"/>
    <x v="0"/>
    <x v="34"/>
    <x v="1"/>
    <s v="FUR-TA-10003392"/>
    <x v="0"/>
    <x v="2"/>
    <s v="Global Adaptabilities Conference Tables"/>
    <n v="1685.88"/>
    <n v="6"/>
    <n v="320.31720000000001"/>
    <x v="5"/>
    <x v="7"/>
  </r>
  <r>
    <s v="CA-2017-166926"/>
    <x v="451"/>
    <d v="2017-12-08T00:00:00"/>
    <x v="1"/>
    <s v="SO-20335"/>
    <s v="Sean O'Donnell"/>
    <s v="Consumer"/>
    <s v="United States"/>
    <x v="15"/>
    <x v="13"/>
    <x v="1"/>
    <s v="FUR-BO-10002598"/>
    <x v="0"/>
    <x v="0"/>
    <s v="Hon Metal Bookcases, Putty"/>
    <n v="141.96"/>
    <n v="2"/>
    <n v="41.168399999999998"/>
    <x v="1"/>
    <x v="5"/>
  </r>
  <r>
    <s v="CA-2015-128013"/>
    <x v="38"/>
    <d v="2015-08-16T00:00:00"/>
    <x v="1"/>
    <s v="MF-18250"/>
    <s v="Monica Federle"/>
    <s v="Corporate"/>
    <s v="United States"/>
    <x v="13"/>
    <x v="7"/>
    <x v="2"/>
    <s v="FUR-FU-10000320"/>
    <x v="0"/>
    <x v="3"/>
    <s v="OIC Stacking Trays"/>
    <n v="10.02"/>
    <n v="3"/>
    <n v="4.4088000000000003"/>
    <x v="1"/>
    <x v="10"/>
  </r>
  <r>
    <s v="US-2016-117541"/>
    <x v="566"/>
    <d v="2016-11-20T00:00:00"/>
    <x v="1"/>
    <s v="JM-16195"/>
    <s v="Justin MacKendrick"/>
    <s v="Consumer"/>
    <s v="United States"/>
    <x v="19"/>
    <x v="14"/>
    <x v="2"/>
    <s v="FUR-FU-10000550"/>
    <x v="0"/>
    <x v="3"/>
    <s v="Stacking Trays by OIC"/>
    <n v="19.920000000000002"/>
    <n v="4"/>
    <n v="6.5735999999999999"/>
    <x v="6"/>
    <x v="0"/>
  </r>
  <r>
    <s v="CA-2017-141439"/>
    <x v="83"/>
    <d v="2017-12-01T00:00:00"/>
    <x v="1"/>
    <s v="TT-21460"/>
    <s v="Tonja Turnell"/>
    <s v="Home Office"/>
    <s v="United States"/>
    <x v="52"/>
    <x v="6"/>
    <x v="3"/>
    <s v="FUR-TA-10001039"/>
    <x v="0"/>
    <x v="2"/>
    <s v="KI Adjustable-Height Table"/>
    <n v="257.94"/>
    <n v="3"/>
    <n v="67.064400000000006"/>
    <x v="2"/>
    <x v="0"/>
  </r>
  <r>
    <s v="CA-2017-141439"/>
    <x v="83"/>
    <d v="2017-12-01T00:00:00"/>
    <x v="1"/>
    <s v="TT-21460"/>
    <s v="Tonja Turnell"/>
    <s v="Home Office"/>
    <s v="United States"/>
    <x v="52"/>
    <x v="6"/>
    <x v="3"/>
    <s v="FUR-FU-10001473"/>
    <x v="0"/>
    <x v="3"/>
    <s v="DAX Wood Document Frame"/>
    <n v="27.46"/>
    <n v="2"/>
    <n v="9.8856000000000002"/>
    <x v="2"/>
    <x v="0"/>
  </r>
  <r>
    <s v="CA-2017-141439"/>
    <x v="83"/>
    <d v="2017-12-01T00:00:00"/>
    <x v="1"/>
    <s v="TT-21460"/>
    <s v="Tonja Turnell"/>
    <s v="Home Office"/>
    <s v="United States"/>
    <x v="52"/>
    <x v="6"/>
    <x v="3"/>
    <s v="FUR-CH-10004287"/>
    <x v="0"/>
    <x v="1"/>
    <s v="SAFCO Arco Folding Chair"/>
    <n v="828.6"/>
    <n v="3"/>
    <n v="240.29400000000001"/>
    <x v="2"/>
    <x v="0"/>
  </r>
  <r>
    <s v="CA-2015-163965"/>
    <x v="141"/>
    <d v="2015-11-27T00:00:00"/>
    <x v="1"/>
    <s v="SS-20875"/>
    <s v="Sung Shariari"/>
    <s v="Consumer"/>
    <s v="United States"/>
    <x v="89"/>
    <x v="1"/>
    <x v="0"/>
    <s v="FUR-BO-10001337"/>
    <x v="0"/>
    <x v="0"/>
    <s v="O'Sullivan Living Dimensions 2-Shelf Bookcases"/>
    <n v="290.35199999999998"/>
    <n v="3"/>
    <n v="-36.293999999999997"/>
    <x v="1"/>
    <x v="0"/>
  </r>
  <r>
    <s v="CA-2017-128783"/>
    <x v="87"/>
    <d v="2017-09-07T00:00:00"/>
    <x v="3"/>
    <s v="TG-21640"/>
    <s v="Trudy Glocke"/>
    <s v="Consumer"/>
    <s v="United States"/>
    <x v="317"/>
    <x v="23"/>
    <x v="3"/>
    <s v="FUR-FU-10003623"/>
    <x v="0"/>
    <x v="3"/>
    <s v="DataProducts Ampli Magnifier Task Lamp, Black,"/>
    <n v="135.30000000000001"/>
    <n v="5"/>
    <n v="37.884"/>
    <x v="7"/>
    <x v="4"/>
  </r>
  <r>
    <s v="CA-2014-122217"/>
    <x v="168"/>
    <d v="2014-11-29T00:00:00"/>
    <x v="1"/>
    <s v="HP-14815"/>
    <s v="Harold Pawlan"/>
    <s v="Home Office"/>
    <s v="United States"/>
    <x v="304"/>
    <x v="25"/>
    <x v="0"/>
    <s v="FUR-FU-10002045"/>
    <x v="0"/>
    <x v="3"/>
    <s v="Executive Impressions 14&quot;"/>
    <n v="111.15"/>
    <n v="5"/>
    <n v="48.905999999999999"/>
    <x v="2"/>
    <x v="0"/>
  </r>
  <r>
    <s v="US-2017-141558"/>
    <x v="745"/>
    <d v="2017-03-16T00:00:00"/>
    <x v="1"/>
    <s v="MH-17290"/>
    <s v="Marc Harrigan"/>
    <s v="Home Office"/>
    <s v="United States"/>
    <x v="3"/>
    <x v="3"/>
    <x v="2"/>
    <s v="FUR-TA-10004086"/>
    <x v="0"/>
    <x v="2"/>
    <s v="KI Adjustable-Height Table"/>
    <n v="154.76400000000001"/>
    <n v="3"/>
    <n v="-46.429200000000002"/>
    <x v="2"/>
    <x v="9"/>
  </r>
  <r>
    <s v="CA-2017-100412"/>
    <x v="313"/>
    <d v="2017-12-26T00:00:00"/>
    <x v="1"/>
    <s v="SR-20425"/>
    <s v="Sharelle Roach"/>
    <s v="Home Office"/>
    <s v="United States"/>
    <x v="318"/>
    <x v="33"/>
    <x v="0"/>
    <s v="FUR-CH-10002647"/>
    <x v="0"/>
    <x v="1"/>
    <s v="Situations Contoured Folding Chairs, 4/Set"/>
    <n v="141.96"/>
    <n v="2"/>
    <n v="35.49"/>
    <x v="4"/>
    <x v="5"/>
  </r>
  <r>
    <s v="CA-2017-142909"/>
    <x v="313"/>
    <d v="2017-12-25T00:00:00"/>
    <x v="0"/>
    <s v="AG-10330"/>
    <s v="Alex Grayson"/>
    <s v="Consumer"/>
    <s v="United States"/>
    <x v="81"/>
    <x v="22"/>
    <x v="1"/>
    <s v="FUR-TA-10003008"/>
    <x v="0"/>
    <x v="2"/>
    <s v="Lesro Round Back Collection Coffee Table, End Table"/>
    <n v="182.55"/>
    <n v="2"/>
    <n v="-135.08699999999999"/>
    <x v="0"/>
    <x v="5"/>
  </r>
  <r>
    <s v="US-2015-136749"/>
    <x v="344"/>
    <d v="2015-12-27T00:00:00"/>
    <x v="0"/>
    <s v="LH-16900"/>
    <s v="Lena Hernandez"/>
    <s v="Consumer"/>
    <s v="United States"/>
    <x v="29"/>
    <x v="24"/>
    <x v="0"/>
    <s v="FUR-FU-10000747"/>
    <x v="0"/>
    <x v="3"/>
    <s v="Tenex B1-RE Series Chair Mats for Low Pile Carpets"/>
    <n v="275.88"/>
    <n v="6"/>
    <n v="46.8996"/>
    <x v="3"/>
    <x v="5"/>
  </r>
  <r>
    <s v="CA-2014-117464"/>
    <x v="746"/>
    <d v="2014-07-24T00:00:00"/>
    <x v="0"/>
    <s v="NP-18325"/>
    <s v="Naresj Patel"/>
    <s v="Consumer"/>
    <s v="United States"/>
    <x v="28"/>
    <x v="2"/>
    <x v="1"/>
    <s v="FUR-CH-10000155"/>
    <x v="0"/>
    <x v="1"/>
    <s v="Global Comet Stacking Armless Chair"/>
    <n v="717.72"/>
    <n v="3"/>
    <n v="71.772000000000006"/>
    <x v="3"/>
    <x v="3"/>
  </r>
  <r>
    <s v="CA-2014-117464"/>
    <x v="746"/>
    <d v="2014-07-24T00:00:00"/>
    <x v="0"/>
    <s v="NP-18325"/>
    <s v="Naresj Patel"/>
    <s v="Consumer"/>
    <s v="United States"/>
    <x v="28"/>
    <x v="2"/>
    <x v="1"/>
    <s v="FUR-TA-10004767"/>
    <x v="0"/>
    <x v="2"/>
    <s v="Safco Drafting Table"/>
    <n v="170.352"/>
    <n v="3"/>
    <n v="19.1646"/>
    <x v="3"/>
    <x v="3"/>
  </r>
  <r>
    <s v="US-2017-168613"/>
    <x v="747"/>
    <d v="2017-10-14T00:00:00"/>
    <x v="1"/>
    <s v="GM-14440"/>
    <s v="Gary McGarr"/>
    <s v="Consumer"/>
    <s v="United States"/>
    <x v="13"/>
    <x v="7"/>
    <x v="2"/>
    <s v="FUR-CH-10002372"/>
    <x v="0"/>
    <x v="1"/>
    <s v="Office Star - Ergonomically Designed Knee Chair"/>
    <n v="145.76400000000001"/>
    <n v="2"/>
    <n v="3.2391999999999999"/>
    <x v="6"/>
    <x v="1"/>
  </r>
  <r>
    <s v="CA-2017-128853"/>
    <x v="488"/>
    <d v="2017-04-23T00:00:00"/>
    <x v="2"/>
    <s v="JM-15250"/>
    <s v="Janet Martin"/>
    <s v="Consumer"/>
    <s v="United States"/>
    <x v="237"/>
    <x v="32"/>
    <x v="2"/>
    <s v="FUR-CH-10004218"/>
    <x v="0"/>
    <x v="1"/>
    <s v="Global Fabric Manager's Chair, Dark Gray"/>
    <n v="908.82"/>
    <n v="9"/>
    <n v="227.20500000000001"/>
    <x v="3"/>
    <x v="6"/>
  </r>
  <r>
    <s v="CA-2017-133102"/>
    <x v="301"/>
    <d v="2017-08-24T00:00:00"/>
    <x v="1"/>
    <s v="ED-13885"/>
    <s v="Emily Ducich"/>
    <s v="Home Office"/>
    <s v="United States"/>
    <x v="6"/>
    <x v="5"/>
    <x v="3"/>
    <s v="FUR-CH-10002017"/>
    <x v="0"/>
    <x v="1"/>
    <s v="SAFCO Optional Arm Kit for Workspace Cribbage Stacking Chair"/>
    <n v="74.591999999999999"/>
    <n v="4"/>
    <n v="-2.1312000000000002"/>
    <x v="1"/>
    <x v="10"/>
  </r>
  <r>
    <s v="CA-2017-133102"/>
    <x v="301"/>
    <d v="2017-08-24T00:00:00"/>
    <x v="1"/>
    <s v="ED-13885"/>
    <s v="Emily Ducich"/>
    <s v="Home Office"/>
    <s v="United States"/>
    <x v="6"/>
    <x v="5"/>
    <x v="3"/>
    <s v="FUR-FU-10003247"/>
    <x v="0"/>
    <x v="3"/>
    <s v="36X48 HARDFLOOR CHAIRMAT"/>
    <n v="16.783999999999999"/>
    <n v="2"/>
    <n v="-22.238800000000001"/>
    <x v="1"/>
    <x v="10"/>
  </r>
  <r>
    <s v="CA-2016-164399"/>
    <x v="689"/>
    <d v="2016-11-15T00:00:00"/>
    <x v="2"/>
    <s v="DW-13480"/>
    <s v="Dianna Wilson"/>
    <s v="Home Office"/>
    <s v="United States"/>
    <x v="53"/>
    <x v="2"/>
    <x v="1"/>
    <s v="FUR-TA-10003392"/>
    <x v="0"/>
    <x v="2"/>
    <s v="Global Adaptabilities Conference Tables"/>
    <n v="674.35199999999998"/>
    <n v="3"/>
    <n v="-8.4293999999999993"/>
    <x v="0"/>
    <x v="0"/>
  </r>
  <r>
    <s v="CA-2016-147683"/>
    <x v="282"/>
    <d v="2016-11-17T00:00:00"/>
    <x v="1"/>
    <s v="PO-19180"/>
    <s v="Philisse Overcash"/>
    <s v="Home Office"/>
    <s v="United States"/>
    <x v="15"/>
    <x v="13"/>
    <x v="1"/>
    <s v="FUR-FU-10004848"/>
    <x v="0"/>
    <x v="3"/>
    <s v="DAX Solid Wood Frames"/>
    <n v="19.54"/>
    <n v="2"/>
    <n v="7.2298"/>
    <x v="4"/>
    <x v="0"/>
  </r>
  <r>
    <s v="CA-2016-104276"/>
    <x v="673"/>
    <d v="2016-12-03T00:00:00"/>
    <x v="1"/>
    <s v="HF-14995"/>
    <s v="Herbert Flentye"/>
    <s v="Consumer"/>
    <s v="United States"/>
    <x v="1"/>
    <x v="1"/>
    <x v="0"/>
    <s v="FUR-TA-10001039"/>
    <x v="0"/>
    <x v="2"/>
    <s v="KI Adjustable-Height Table"/>
    <n v="331.02300000000002"/>
    <n v="7"/>
    <n v="-114.35339999999999"/>
    <x v="6"/>
    <x v="0"/>
  </r>
  <r>
    <s v="CA-2016-120369"/>
    <x v="48"/>
    <d v="2016-10-28T00:00:00"/>
    <x v="3"/>
    <s v="VB-21745"/>
    <s v="Victoria Brennan"/>
    <s v="Corporate"/>
    <s v="United States"/>
    <x v="77"/>
    <x v="7"/>
    <x v="2"/>
    <s v="FUR-FU-10003806"/>
    <x v="0"/>
    <x v="3"/>
    <s v="Tenex Chairmat w/ Average Lip, 45&quot; x 53&quot;"/>
    <n v="756.8"/>
    <n v="5"/>
    <n v="75.680000000000007"/>
    <x v="7"/>
    <x v="1"/>
  </r>
  <r>
    <s v="CA-2014-118276"/>
    <x v="527"/>
    <d v="2015-01-02T00:00:00"/>
    <x v="1"/>
    <s v="MG-17890"/>
    <s v="Michael Granlund"/>
    <s v="Home Office"/>
    <s v="United States"/>
    <x v="317"/>
    <x v="8"/>
    <x v="3"/>
    <s v="FUR-FU-10002111"/>
    <x v="0"/>
    <x v="3"/>
    <s v="Master Caster Door Stop, Large Brown"/>
    <n v="8.7360000000000007"/>
    <n v="3"/>
    <n v="-4.8048000000000002"/>
    <x v="4"/>
    <x v="5"/>
  </r>
  <r>
    <s v="CA-2017-137414"/>
    <x v="125"/>
    <d v="2017-10-06T00:00:00"/>
    <x v="1"/>
    <s v="CM-12115"/>
    <s v="Chad McGuire"/>
    <s v="Consumer"/>
    <s v="United States"/>
    <x v="28"/>
    <x v="2"/>
    <x v="1"/>
    <s v="FUR-FU-10001424"/>
    <x v="0"/>
    <x v="3"/>
    <s v="Dax Clear Box Frame"/>
    <n v="17.46"/>
    <n v="2"/>
    <n v="5.9363999999999999"/>
    <x v="4"/>
    <x v="1"/>
  </r>
  <r>
    <s v="CA-2016-109953"/>
    <x v="197"/>
    <d v="2016-07-18T00:00:00"/>
    <x v="1"/>
    <s v="RB-19360"/>
    <s v="Raymond Buch"/>
    <s v="Consumer"/>
    <s v="United States"/>
    <x v="28"/>
    <x v="2"/>
    <x v="1"/>
    <s v="FUR-FU-10000073"/>
    <x v="0"/>
    <x v="3"/>
    <s v="Deflect-O Glasstique Clear Desk Accessories"/>
    <n v="30.8"/>
    <n v="4"/>
    <n v="10.164"/>
    <x v="4"/>
    <x v="3"/>
  </r>
  <r>
    <s v="CA-2016-137337"/>
    <x v="177"/>
    <d v="2016-03-12T00:00:00"/>
    <x v="1"/>
    <s v="GB-14575"/>
    <s v="Giulietta Baptist"/>
    <s v="Consumer"/>
    <s v="United States"/>
    <x v="13"/>
    <x v="7"/>
    <x v="2"/>
    <s v="FUR-FU-10003347"/>
    <x v="0"/>
    <x v="3"/>
    <s v="Coloredge Poster Frame"/>
    <n v="113.6"/>
    <n v="8"/>
    <n v="44.304000000000002"/>
    <x v="4"/>
    <x v="9"/>
  </r>
  <r>
    <s v="CA-2016-101651"/>
    <x v="695"/>
    <d v="2016-12-30T00:00:00"/>
    <x v="1"/>
    <s v="SC-20305"/>
    <s v="Sean Christensen"/>
    <s v="Consumer"/>
    <s v="United States"/>
    <x v="124"/>
    <x v="2"/>
    <x v="1"/>
    <s v="FUR-FU-10000771"/>
    <x v="0"/>
    <x v="3"/>
    <s v="Eldon 200 Class Desk Accessories, Smoke"/>
    <n v="43.96"/>
    <n v="7"/>
    <n v="18.463200000000001"/>
    <x v="6"/>
    <x v="5"/>
  </r>
  <r>
    <s v="CA-2017-136651"/>
    <x v="748"/>
    <d v="2017-04-25T00:00:00"/>
    <x v="0"/>
    <s v="JF-15355"/>
    <s v="Jay Fein"/>
    <s v="Consumer"/>
    <s v="United States"/>
    <x v="102"/>
    <x v="2"/>
    <x v="1"/>
    <s v="FUR-FU-10002445"/>
    <x v="0"/>
    <x v="3"/>
    <s v="DAX Two-Tone Rosewood/Black Document Frame, Desktop, 5 x 7"/>
    <n v="66.36"/>
    <n v="7"/>
    <n v="26.544"/>
    <x v="3"/>
    <x v="6"/>
  </r>
  <r>
    <s v="CA-2017-136651"/>
    <x v="748"/>
    <d v="2017-04-25T00:00:00"/>
    <x v="0"/>
    <s v="JF-15355"/>
    <s v="Jay Fein"/>
    <s v="Consumer"/>
    <s v="United States"/>
    <x v="102"/>
    <x v="2"/>
    <x v="1"/>
    <s v="FUR-FU-10004864"/>
    <x v="0"/>
    <x v="3"/>
    <s v="Eldon 500 Class Desk Accessories"/>
    <n v="24.14"/>
    <n v="2"/>
    <n v="7.9661999999999997"/>
    <x v="3"/>
    <x v="6"/>
  </r>
  <r>
    <s v="CA-2017-118892"/>
    <x v="301"/>
    <d v="2017-08-22T00:00:00"/>
    <x v="0"/>
    <s v="TP-21415"/>
    <s v="Tom Prescott"/>
    <s v="Consumer"/>
    <s v="United States"/>
    <x v="3"/>
    <x v="3"/>
    <x v="2"/>
    <s v="FUR-CH-10002024"/>
    <x v="0"/>
    <x v="1"/>
    <s v="HON 5400 Series Task Chairs for Big and Tall"/>
    <n v="4416.174"/>
    <n v="9"/>
    <n v="-630.88199999999995"/>
    <x v="2"/>
    <x v="10"/>
  </r>
  <r>
    <s v="US-2014-127978"/>
    <x v="749"/>
    <d v="2014-03-08T00:00:00"/>
    <x v="1"/>
    <s v="JS-15595"/>
    <s v="Jill Stevenson"/>
    <s v="Corporate"/>
    <s v="United States"/>
    <x v="29"/>
    <x v="15"/>
    <x v="2"/>
    <s v="FUR-BO-10001972"/>
    <x v="0"/>
    <x v="0"/>
    <s v="O'Sullivan 4-Shelf Bookcase in Odessa Pine"/>
    <n v="302.45"/>
    <n v="5"/>
    <n v="-199.61699999999999"/>
    <x v="2"/>
    <x v="9"/>
  </r>
  <r>
    <s v="CA-2016-152730"/>
    <x v="82"/>
    <d v="2016-06-04T00:00:00"/>
    <x v="1"/>
    <s v="EM-14140"/>
    <s v="Eugene Moren"/>
    <s v="Home Office"/>
    <s v="United States"/>
    <x v="319"/>
    <x v="16"/>
    <x v="3"/>
    <s v="FUR-FU-10001037"/>
    <x v="0"/>
    <x v="3"/>
    <s v="DAX Charcoal/Nickel-Tone Document Frame, 5 x 7"/>
    <n v="47.4"/>
    <n v="5"/>
    <n v="21.33"/>
    <x v="2"/>
    <x v="7"/>
  </r>
  <r>
    <s v="US-2014-143721"/>
    <x v="255"/>
    <d v="2014-11-26T00:00:00"/>
    <x v="0"/>
    <s v="DK-12835"/>
    <s v="Damala Kotsonis"/>
    <s v="Corporate"/>
    <s v="United States"/>
    <x v="6"/>
    <x v="5"/>
    <x v="3"/>
    <s v="FUR-CH-10001973"/>
    <x v="0"/>
    <x v="1"/>
    <s v="Office Star Flex Back Scooter Chair with White Frame"/>
    <n v="155.37200000000001"/>
    <n v="2"/>
    <n v="-35.513599999999997"/>
    <x v="0"/>
    <x v="0"/>
  </r>
  <r>
    <s v="CA-2016-133368"/>
    <x v="750"/>
    <d v="2016-01-20T00:00:00"/>
    <x v="1"/>
    <s v="AG-10675"/>
    <s v="Anna Gayman"/>
    <s v="Consumer"/>
    <s v="United States"/>
    <x v="41"/>
    <x v="30"/>
    <x v="0"/>
    <s v="FUR-FU-10003374"/>
    <x v="0"/>
    <x v="3"/>
    <s v="Electrix Fluorescent Magnifier Lamps &amp; Weighted Base"/>
    <n v="315.77600000000001"/>
    <n v="8"/>
    <n v="31.5776"/>
    <x v="6"/>
    <x v="8"/>
  </r>
  <r>
    <s v="CA-2016-123337"/>
    <x v="751"/>
    <d v="2016-09-22T00:00:00"/>
    <x v="1"/>
    <s v="KD-16495"/>
    <s v="Keith Dawkins"/>
    <s v="Corporate"/>
    <s v="United States"/>
    <x v="124"/>
    <x v="2"/>
    <x v="1"/>
    <s v="FUR-BO-10001918"/>
    <x v="0"/>
    <x v="0"/>
    <s v="Sauder Forest Hills Library with Doors, Woodland Oak Finish"/>
    <n v="273.666"/>
    <n v="2"/>
    <n v="-12.878399999999999"/>
    <x v="6"/>
    <x v="4"/>
  </r>
  <r>
    <s v="CA-2015-144519"/>
    <x v="18"/>
    <d v="2015-11-17T00:00:00"/>
    <x v="1"/>
    <s v="AW-10930"/>
    <s v="Arthur Wiediger"/>
    <s v="Home Office"/>
    <s v="United States"/>
    <x v="320"/>
    <x v="46"/>
    <x v="1"/>
    <s v="FUR-FU-10000794"/>
    <x v="0"/>
    <x v="3"/>
    <s v="Eldon Stackable Tray, Side-Load, Legal, Smoke"/>
    <n v="63.98"/>
    <n v="7"/>
    <n v="21.7532"/>
    <x v="4"/>
    <x v="0"/>
  </r>
  <r>
    <s v="CA-2017-169439"/>
    <x v="198"/>
    <d v="2017-09-13T00:00:00"/>
    <x v="1"/>
    <s v="LC-17140"/>
    <s v="Logan Currie"/>
    <s v="Consumer"/>
    <s v="United States"/>
    <x v="59"/>
    <x v="15"/>
    <x v="2"/>
    <s v="FUR-FU-10000723"/>
    <x v="0"/>
    <x v="3"/>
    <s v="Deflect-o EconoMat Studded, No Bevel Mat for Low Pile Carpeting"/>
    <n v="66.111999999999995"/>
    <n v="2"/>
    <n v="-9.0904000000000007"/>
    <x v="4"/>
    <x v="4"/>
  </r>
  <r>
    <s v="CA-2016-149965"/>
    <x v="210"/>
    <d v="2016-06-25T00:00:00"/>
    <x v="1"/>
    <s v="BS-11365"/>
    <s v="Bill Shonely"/>
    <s v="Corporate"/>
    <s v="United States"/>
    <x v="258"/>
    <x v="37"/>
    <x v="3"/>
    <s v="FUR-FU-10004270"/>
    <x v="0"/>
    <x v="3"/>
    <s v="Executive Impressions 13&quot; Clairmont Wall Clock"/>
    <n v="57.69"/>
    <n v="3"/>
    <n v="23.652899999999999"/>
    <x v="2"/>
    <x v="2"/>
  </r>
  <r>
    <s v="CA-2016-113656"/>
    <x v="752"/>
    <d v="2016-01-29T00:00:00"/>
    <x v="1"/>
    <s v="CB-12415"/>
    <s v="Christy Brittain"/>
    <s v="Consumer"/>
    <s v="United States"/>
    <x v="2"/>
    <x v="2"/>
    <x v="1"/>
    <s v="FUR-FU-10000719"/>
    <x v="0"/>
    <x v="3"/>
    <s v="DAX Cubicle Frames, 8-1/2 x 11"/>
    <n v="59.99"/>
    <n v="7"/>
    <n v="21.596399999999999"/>
    <x v="6"/>
    <x v="8"/>
  </r>
  <r>
    <s v="CA-2015-148964"/>
    <x v="753"/>
    <d v="2015-05-31T00:00:00"/>
    <x v="1"/>
    <s v="RD-19900"/>
    <s v="Ruben Dartt"/>
    <s v="Consumer"/>
    <s v="United States"/>
    <x v="321"/>
    <x v="13"/>
    <x v="1"/>
    <s v="FUR-FU-10003849"/>
    <x v="0"/>
    <x v="3"/>
    <s v="DAX Metal Frame, Desktop, Stepped-Edge"/>
    <n v="20.239999999999998"/>
    <n v="1"/>
    <n v="7.8936000000000002"/>
    <x v="2"/>
    <x v="7"/>
  </r>
  <r>
    <s v="CA-2014-163468"/>
    <x v="356"/>
    <d v="2014-11-21T00:00:00"/>
    <x v="2"/>
    <s v="JK-15730"/>
    <s v="Joe Kamberova"/>
    <s v="Consumer"/>
    <s v="United States"/>
    <x v="322"/>
    <x v="8"/>
    <x v="3"/>
    <s v="FUR-TA-10002533"/>
    <x v="0"/>
    <x v="2"/>
    <s v="BPI Conference Tables"/>
    <n v="292.10000000000002"/>
    <n v="4"/>
    <n v="-175.26"/>
    <x v="0"/>
    <x v="0"/>
  </r>
  <r>
    <s v="CA-2014-163468"/>
    <x v="356"/>
    <d v="2014-11-21T00:00:00"/>
    <x v="2"/>
    <s v="JK-15730"/>
    <s v="Joe Kamberova"/>
    <s v="Consumer"/>
    <s v="United States"/>
    <x v="322"/>
    <x v="8"/>
    <x v="3"/>
    <s v="FUR-FU-10001546"/>
    <x v="0"/>
    <x v="3"/>
    <s v="Dana Swing-Arm Lamps"/>
    <n v="8.5440000000000005"/>
    <n v="2"/>
    <n v="-7.476"/>
    <x v="0"/>
    <x v="0"/>
  </r>
  <r>
    <s v="CA-2014-163468"/>
    <x v="356"/>
    <d v="2014-11-21T00:00:00"/>
    <x v="2"/>
    <s v="JK-15730"/>
    <s v="Joe Kamberova"/>
    <s v="Consumer"/>
    <s v="United States"/>
    <x v="322"/>
    <x v="8"/>
    <x v="3"/>
    <s v="FUR-BO-10003546"/>
    <x v="0"/>
    <x v="0"/>
    <s v="Hon 4-Shelf Metal Bookcases"/>
    <n v="424.11599999999999"/>
    <n v="6"/>
    <n v="-30.294"/>
    <x v="0"/>
    <x v="0"/>
  </r>
  <r>
    <s v="US-2017-117450"/>
    <x v="362"/>
    <d v="2017-09-08T00:00:00"/>
    <x v="1"/>
    <s v="DO-13645"/>
    <s v="Doug O'Connell"/>
    <s v="Consumer"/>
    <s v="United States"/>
    <x v="98"/>
    <x v="1"/>
    <x v="0"/>
    <s v="FUR-CH-10003817"/>
    <x v="0"/>
    <x v="1"/>
    <s v="Global Value Steno Chair, Gray"/>
    <n v="97.183999999999997"/>
    <n v="2"/>
    <n v="6.0739999999999998"/>
    <x v="4"/>
    <x v="4"/>
  </r>
  <r>
    <s v="CA-2014-137274"/>
    <x v="754"/>
    <d v="2014-04-02T00:00:00"/>
    <x v="1"/>
    <s v="MG-18145"/>
    <s v="Mike Gockenbach"/>
    <s v="Consumer"/>
    <s v="United States"/>
    <x v="215"/>
    <x v="5"/>
    <x v="3"/>
    <s v="FUR-TA-10001889"/>
    <x v="0"/>
    <x v="2"/>
    <s v="Bush Advantage Collection Racetrack Conference Table"/>
    <n v="890.84100000000001"/>
    <n v="3"/>
    <n v="-152.71559999999999"/>
    <x v="4"/>
    <x v="9"/>
  </r>
  <r>
    <s v="CA-2016-144092"/>
    <x v="541"/>
    <d v="2016-11-07T00:00:00"/>
    <x v="0"/>
    <s v="LH-17155"/>
    <s v="Logan Haushalter"/>
    <s v="Consumer"/>
    <s v="United States"/>
    <x v="124"/>
    <x v="2"/>
    <x v="1"/>
    <s v="FUR-CH-10004875"/>
    <x v="0"/>
    <x v="1"/>
    <s v="Harbour Creations 67200 Series Stacking Chairs"/>
    <n v="113.88800000000001"/>
    <n v="2"/>
    <n v="9.9651999999999994"/>
    <x v="3"/>
    <x v="0"/>
  </r>
  <r>
    <s v="CA-2016-132066"/>
    <x v="755"/>
    <d v="2016-10-20T00:00:00"/>
    <x v="1"/>
    <s v="NB-18655"/>
    <s v="Nona Balk"/>
    <s v="Corporate"/>
    <s v="United States"/>
    <x v="13"/>
    <x v="7"/>
    <x v="2"/>
    <s v="FUR-TA-10001539"/>
    <x v="0"/>
    <x v="2"/>
    <s v="Chromcraft Rectangular Conference Tables"/>
    <n v="142.18199999999999"/>
    <n v="1"/>
    <n v="-37.915199999999999"/>
    <x v="4"/>
    <x v="1"/>
  </r>
  <r>
    <s v="CA-2017-100097"/>
    <x v="83"/>
    <d v="2017-11-29T00:00:00"/>
    <x v="0"/>
    <s v="MN-17935"/>
    <s v="Michael Nguyen"/>
    <s v="Consumer"/>
    <s v="United States"/>
    <x v="13"/>
    <x v="7"/>
    <x v="2"/>
    <s v="FUR-FU-10003623"/>
    <x v="0"/>
    <x v="3"/>
    <s v="DataProducts Ampli Magnifier Task Lamp, Black,"/>
    <n v="135.30000000000001"/>
    <n v="5"/>
    <n v="37.884"/>
    <x v="0"/>
    <x v="0"/>
  </r>
  <r>
    <s v="US-2017-126053"/>
    <x v="446"/>
    <d v="2017-12-08T00:00:00"/>
    <x v="2"/>
    <s v="CS-11950"/>
    <s v="Carlos Soltero"/>
    <s v="Consumer"/>
    <s v="United States"/>
    <x v="13"/>
    <x v="7"/>
    <x v="2"/>
    <s v="FUR-FU-10001934"/>
    <x v="0"/>
    <x v="3"/>
    <s v="Magnifier Swing Arm Lamp"/>
    <n v="41.96"/>
    <n v="2"/>
    <n v="10.909599999999999"/>
    <x v="0"/>
    <x v="5"/>
  </r>
  <r>
    <s v="US-2014-131275"/>
    <x v="385"/>
    <d v="2014-03-24T00:00:00"/>
    <x v="1"/>
    <s v="SC-20050"/>
    <s v="Sample Company A"/>
    <s v="Home Office"/>
    <s v="United States"/>
    <x v="323"/>
    <x v="2"/>
    <x v="1"/>
    <s v="FUR-FU-10004597"/>
    <x v="0"/>
    <x v="3"/>
    <s v="Eldon Cleatmat Chair Mats for Medium Pile Carpets"/>
    <n v="111"/>
    <n v="2"/>
    <n v="14.43"/>
    <x v="6"/>
    <x v="9"/>
  </r>
  <r>
    <s v="CA-2016-149349"/>
    <x v="689"/>
    <d v="2016-11-13T00:00:00"/>
    <x v="2"/>
    <s v="SP-20650"/>
    <s v="Stephanie Phelps"/>
    <s v="Corporate"/>
    <s v="United States"/>
    <x v="9"/>
    <x v="8"/>
    <x v="3"/>
    <s v="FUR-FU-10001037"/>
    <x v="0"/>
    <x v="3"/>
    <s v="DAX Charcoal/Nickel-Tone Document Frame, 5 x 7"/>
    <n v="22.751999999999999"/>
    <n v="6"/>
    <n v="-8.532"/>
    <x v="5"/>
    <x v="0"/>
  </r>
  <r>
    <s v="CA-2015-125563"/>
    <x v="756"/>
    <d v="2015-04-17T00:00:00"/>
    <x v="1"/>
    <s v="PR-18880"/>
    <s v="Patrick Ryan"/>
    <s v="Consumer"/>
    <s v="United States"/>
    <x v="26"/>
    <x v="1"/>
    <x v="0"/>
    <s v="FUR-FU-10001290"/>
    <x v="0"/>
    <x v="3"/>
    <s v="Executive Impressions Supervisor Wall Clock"/>
    <n v="67.36"/>
    <n v="2"/>
    <n v="10.103999999999999"/>
    <x v="6"/>
    <x v="6"/>
  </r>
  <r>
    <s v="CA-2015-125563"/>
    <x v="756"/>
    <d v="2015-04-17T00:00:00"/>
    <x v="1"/>
    <s v="PR-18880"/>
    <s v="Patrick Ryan"/>
    <s v="Consumer"/>
    <s v="United States"/>
    <x v="26"/>
    <x v="1"/>
    <x v="0"/>
    <s v="FUR-FU-10000087"/>
    <x v="0"/>
    <x v="3"/>
    <s v="Executive Impressions 14&quot; Two-Color Numerals Wall Clock"/>
    <n v="54.527999999999999"/>
    <n v="3"/>
    <n v="14.313599999999999"/>
    <x v="6"/>
    <x v="6"/>
  </r>
  <r>
    <s v="CA-2015-113152"/>
    <x v="344"/>
    <d v="2015-12-30T00:00:00"/>
    <x v="1"/>
    <s v="JK-15625"/>
    <s v="Jim Karlsson"/>
    <s v="Consumer"/>
    <s v="United States"/>
    <x v="13"/>
    <x v="7"/>
    <x v="2"/>
    <s v="FUR-BO-10002613"/>
    <x v="0"/>
    <x v="0"/>
    <s v="Atlantic Metals Mobile 4-Shelf Bookcases, Custom Colors"/>
    <n v="449.56799999999998"/>
    <n v="2"/>
    <n v="56.195999999999998"/>
    <x v="2"/>
    <x v="5"/>
  </r>
  <r>
    <s v="CA-2014-163412"/>
    <x v="191"/>
    <d v="2014-12-23T00:00:00"/>
    <x v="0"/>
    <s v="SM-20950"/>
    <s v="Suzanne McNair"/>
    <s v="Corporate"/>
    <s v="United States"/>
    <x v="13"/>
    <x v="7"/>
    <x v="2"/>
    <s v="FUR-CH-10004875"/>
    <x v="0"/>
    <x v="1"/>
    <s v="Harbour Creations 67200 Series Stacking Chairs"/>
    <n v="192.18600000000001"/>
    <n v="3"/>
    <n v="36.3018"/>
    <x v="0"/>
    <x v="5"/>
  </r>
  <r>
    <s v="CA-2014-116190"/>
    <x v="503"/>
    <d v="2014-08-01T00:00:00"/>
    <x v="1"/>
    <s v="SG-20470"/>
    <s v="Sheri Gordon"/>
    <s v="Consumer"/>
    <s v="United States"/>
    <x v="182"/>
    <x v="24"/>
    <x v="0"/>
    <s v="FUR-CH-10000553"/>
    <x v="0"/>
    <x v="1"/>
    <s v="Metal Folding Chairs, Beige, 4/Carton"/>
    <n v="67.88"/>
    <n v="2"/>
    <n v="18.3276"/>
    <x v="6"/>
    <x v="3"/>
  </r>
  <r>
    <s v="CA-2014-116190"/>
    <x v="503"/>
    <d v="2014-08-01T00:00:00"/>
    <x v="1"/>
    <s v="SG-20470"/>
    <s v="Sheri Gordon"/>
    <s v="Consumer"/>
    <s v="United States"/>
    <x v="182"/>
    <x v="24"/>
    <x v="0"/>
    <s v="FUR-FU-10000719"/>
    <x v="0"/>
    <x v="3"/>
    <s v="DAX Cubicle Frames, 8-1/2 x 11"/>
    <n v="25.71"/>
    <n v="3"/>
    <n v="9.2555999999999994"/>
    <x v="6"/>
    <x v="3"/>
  </r>
  <r>
    <s v="CA-2017-168389"/>
    <x v="246"/>
    <d v="2017-12-17T00:00:00"/>
    <x v="1"/>
    <s v="DV-13045"/>
    <s v="Darrin Van Huff"/>
    <s v="Corporate"/>
    <s v="United States"/>
    <x v="51"/>
    <x v="1"/>
    <x v="0"/>
    <s v="FUR-TA-10004289"/>
    <x v="0"/>
    <x v="2"/>
    <s v="BoxOffice By Design Rectangular and Half-Moon Meeting Room Tables"/>
    <n v="721.875"/>
    <n v="6"/>
    <n v="-420"/>
    <x v="6"/>
    <x v="5"/>
  </r>
  <r>
    <s v="CA-2017-168389"/>
    <x v="246"/>
    <d v="2017-12-17T00:00:00"/>
    <x v="1"/>
    <s v="DV-13045"/>
    <s v="Darrin Van Huff"/>
    <s v="Corporate"/>
    <s v="United States"/>
    <x v="51"/>
    <x v="1"/>
    <x v="0"/>
    <s v="FUR-CH-10000225"/>
    <x v="0"/>
    <x v="1"/>
    <s v="Global Geo Office Task Chair, Gray"/>
    <n v="64.784000000000006"/>
    <n v="1"/>
    <n v="-12.147"/>
    <x v="6"/>
    <x v="5"/>
  </r>
  <r>
    <s v="CA-2016-114748"/>
    <x v="714"/>
    <d v="2016-10-14T00:00:00"/>
    <x v="1"/>
    <s v="MZ-17335"/>
    <s v="Maria Zettner"/>
    <s v="Home Office"/>
    <s v="United States"/>
    <x v="43"/>
    <x v="22"/>
    <x v="1"/>
    <s v="FUR-FU-10001488"/>
    <x v="0"/>
    <x v="3"/>
    <s v="Tenex 46&quot; x 60&quot; Computer Anti-Static Chairmat, Rectangular Shaped"/>
    <n v="169.56800000000001"/>
    <n v="2"/>
    <n v="0"/>
    <x v="2"/>
    <x v="1"/>
  </r>
  <r>
    <s v="US-2014-115189"/>
    <x v="757"/>
    <d v="2015-01-03T00:00:00"/>
    <x v="0"/>
    <s v="AR-10345"/>
    <s v="Alex Russell"/>
    <s v="Corporate"/>
    <s v="United States"/>
    <x v="3"/>
    <x v="3"/>
    <x v="2"/>
    <s v="FUR-TA-10004575"/>
    <x v="0"/>
    <x v="2"/>
    <s v="Hon 5100 Series Wood Tables"/>
    <n v="523.76400000000001"/>
    <n v="3"/>
    <n v="-192.04679999999999"/>
    <x v="4"/>
    <x v="5"/>
  </r>
  <r>
    <s v="CA-2016-163594"/>
    <x v="188"/>
    <d v="2016-04-14T00:00:00"/>
    <x v="2"/>
    <s v="JF-15295"/>
    <s v="Jason Fortune-"/>
    <s v="Consumer"/>
    <s v="United States"/>
    <x v="2"/>
    <x v="2"/>
    <x v="1"/>
    <s v="FUR-CH-10000225"/>
    <x v="0"/>
    <x v="1"/>
    <s v="Global Geo Office Task Chair, Gray"/>
    <n v="194.352"/>
    <n v="3"/>
    <n v="-36.441000000000003"/>
    <x v="3"/>
    <x v="6"/>
  </r>
  <r>
    <s v="CA-2016-127243"/>
    <x v="597"/>
    <d v="2016-12-04T00:00:00"/>
    <x v="1"/>
    <s v="DS-13180"/>
    <s v="David Smith"/>
    <s v="Corporate"/>
    <s v="United States"/>
    <x v="3"/>
    <x v="3"/>
    <x v="2"/>
    <s v="FUR-CH-10002647"/>
    <x v="0"/>
    <x v="1"/>
    <s v="Situations Contoured Folding Chairs, 4/Set"/>
    <n v="347.80200000000002"/>
    <n v="7"/>
    <n v="-24.843"/>
    <x v="6"/>
    <x v="0"/>
  </r>
  <r>
    <s v="CA-2016-105732"/>
    <x v="758"/>
    <d v="2016-09-18T00:00:00"/>
    <x v="1"/>
    <s v="AG-10270"/>
    <s v="Alejandro Grove"/>
    <s v="Consumer"/>
    <s v="United States"/>
    <x v="70"/>
    <x v="27"/>
    <x v="3"/>
    <s v="FUR-FU-10003664"/>
    <x v="0"/>
    <x v="3"/>
    <s v="Electrix Architect's Clamp-On Swing Arm Lamp, Black"/>
    <n v="1336.44"/>
    <n v="14"/>
    <n v="387.56760000000003"/>
    <x v="2"/>
    <x v="4"/>
  </r>
  <r>
    <s v="CA-2017-108035"/>
    <x v="759"/>
    <d v="2017-12-03T00:00:00"/>
    <x v="1"/>
    <s v="TT-21070"/>
    <s v="Ted Trevino"/>
    <s v="Consumer"/>
    <s v="United States"/>
    <x v="196"/>
    <x v="9"/>
    <x v="0"/>
    <s v="FUR-CH-10000454"/>
    <x v="0"/>
    <x v="1"/>
    <s v="Hon Deluxe Fabric Upholstered Stacking Chairs, Rounded Back"/>
    <n v="390.36799999999999"/>
    <n v="2"/>
    <n v="48.795999999999999"/>
    <x v="4"/>
    <x v="0"/>
  </r>
  <r>
    <s v="CA-2017-108035"/>
    <x v="759"/>
    <d v="2017-12-03T00:00:00"/>
    <x v="1"/>
    <s v="TT-21070"/>
    <s v="Ted Trevino"/>
    <s v="Consumer"/>
    <s v="United States"/>
    <x v="196"/>
    <x v="9"/>
    <x v="0"/>
    <s v="FUR-FU-10004017"/>
    <x v="0"/>
    <x v="3"/>
    <s v="Executive Impressions 13&quot; Chairman Wall Clock"/>
    <n v="101.52"/>
    <n v="5"/>
    <n v="19.035"/>
    <x v="4"/>
    <x v="0"/>
  </r>
  <r>
    <s v="CA-2016-110975"/>
    <x v="683"/>
    <d v="2016-12-30T00:00:00"/>
    <x v="1"/>
    <s v="DB-12970"/>
    <s v="Darren Budd"/>
    <s v="Corporate"/>
    <s v="United States"/>
    <x v="13"/>
    <x v="7"/>
    <x v="2"/>
    <s v="FUR-TA-10002958"/>
    <x v="0"/>
    <x v="2"/>
    <s v="Bevis Oval Conference Table, Walnut"/>
    <n v="313.17599999999999"/>
    <n v="2"/>
    <n v="-120.0508"/>
    <x v="2"/>
    <x v="5"/>
  </r>
  <r>
    <s v="CA-2016-110975"/>
    <x v="683"/>
    <d v="2016-12-30T00:00:00"/>
    <x v="1"/>
    <s v="DB-12970"/>
    <s v="Darren Budd"/>
    <s v="Corporate"/>
    <s v="United States"/>
    <x v="13"/>
    <x v="7"/>
    <x v="2"/>
    <s v="FUR-CH-10003746"/>
    <x v="0"/>
    <x v="1"/>
    <s v="Hon 4070 Series Pagoda Round Back Stacking Chairs"/>
    <n v="866.64599999999996"/>
    <n v="3"/>
    <n v="173.32919999999999"/>
    <x v="2"/>
    <x v="5"/>
  </r>
  <r>
    <s v="CA-2016-110009"/>
    <x v="63"/>
    <d v="2016-09-13T00:00:00"/>
    <x v="1"/>
    <s v="TR-21325"/>
    <s v="Toby Ritter"/>
    <s v="Consumer"/>
    <s v="United States"/>
    <x v="15"/>
    <x v="13"/>
    <x v="1"/>
    <s v="FUR-FU-10003039"/>
    <x v="0"/>
    <x v="3"/>
    <s v="Howard Miller 11-1/2&quot; Diameter Grantwood Wall Clock"/>
    <n v="43.13"/>
    <n v="1"/>
    <n v="14.664199999999999"/>
    <x v="2"/>
    <x v="4"/>
  </r>
  <r>
    <s v="CA-2015-100146"/>
    <x v="760"/>
    <d v="2015-05-19T00:00:00"/>
    <x v="1"/>
    <s v="CB-12535"/>
    <s v="Claudia Bergmann"/>
    <s v="Corporate"/>
    <s v="United States"/>
    <x v="324"/>
    <x v="2"/>
    <x v="1"/>
    <s v="FUR-BO-10004015"/>
    <x v="0"/>
    <x v="0"/>
    <s v="Bush Andora Bookcase, Maple/Graphite Gray Finish"/>
    <n v="509.95749999999998"/>
    <n v="5"/>
    <n v="41.996499999999997"/>
    <x v="2"/>
    <x v="7"/>
  </r>
  <r>
    <s v="CA-2015-100146"/>
    <x v="760"/>
    <d v="2015-05-19T00:00:00"/>
    <x v="1"/>
    <s v="CB-12535"/>
    <s v="Claudia Bergmann"/>
    <s v="Corporate"/>
    <s v="United States"/>
    <x v="324"/>
    <x v="2"/>
    <x v="1"/>
    <s v="FUR-FU-10001979"/>
    <x v="0"/>
    <x v="3"/>
    <s v="Dana Halogen Swing-Arm Architect Lamp"/>
    <n v="122.91"/>
    <n v="3"/>
    <n v="34.4148"/>
    <x v="2"/>
    <x v="7"/>
  </r>
  <r>
    <s v="CA-2015-100146"/>
    <x v="760"/>
    <d v="2015-05-19T00:00:00"/>
    <x v="1"/>
    <s v="CB-12535"/>
    <s v="Claudia Bergmann"/>
    <s v="Corporate"/>
    <s v="United States"/>
    <x v="324"/>
    <x v="2"/>
    <x v="1"/>
    <s v="FUR-CH-10003833"/>
    <x v="0"/>
    <x v="1"/>
    <s v="Novimex Fabric Task Chair"/>
    <n v="97.567999999999998"/>
    <n v="2"/>
    <n v="-6.0979999999999999"/>
    <x v="2"/>
    <x v="7"/>
  </r>
  <r>
    <s v="CA-2015-100146"/>
    <x v="760"/>
    <d v="2015-05-19T00:00:00"/>
    <x v="1"/>
    <s v="CB-12535"/>
    <s v="Claudia Bergmann"/>
    <s v="Corporate"/>
    <s v="United States"/>
    <x v="324"/>
    <x v="2"/>
    <x v="1"/>
    <s v="FUR-CH-10004495"/>
    <x v="0"/>
    <x v="1"/>
    <s v="Global Leather and Oak Executive Chair, Black"/>
    <n v="722.35199999999998"/>
    <n v="3"/>
    <n v="81.264600000000002"/>
    <x v="2"/>
    <x v="7"/>
  </r>
  <r>
    <s v="CA-2016-129728"/>
    <x v="82"/>
    <d v="2016-06-06T00:00:00"/>
    <x v="1"/>
    <s v="JG-15310"/>
    <s v="Jason Gross"/>
    <s v="Corporate"/>
    <s v="United States"/>
    <x v="2"/>
    <x v="2"/>
    <x v="1"/>
    <s v="FUR-FU-10003247"/>
    <x v="0"/>
    <x v="3"/>
    <s v="36X48 HARDFLOOR CHAIRMAT"/>
    <n v="167.84"/>
    <n v="8"/>
    <n v="11.748799999999999"/>
    <x v="1"/>
    <x v="7"/>
  </r>
  <r>
    <s v="CA-2014-121769"/>
    <x v="676"/>
    <d v="2014-04-12T00:00:00"/>
    <x v="1"/>
    <s v="JS-15880"/>
    <s v="John Stevenson"/>
    <s v="Consumer"/>
    <s v="United States"/>
    <x v="219"/>
    <x v="15"/>
    <x v="2"/>
    <s v="FUR-TA-10004442"/>
    <x v="0"/>
    <x v="2"/>
    <s v="Riverside Furniture Stanwyck Manor Table Series"/>
    <n v="172.11"/>
    <n v="1"/>
    <n v="-94.660499999999999"/>
    <x v="4"/>
    <x v="6"/>
  </r>
  <r>
    <s v="CA-2017-121125"/>
    <x v="703"/>
    <d v="2017-06-03T00:00:00"/>
    <x v="1"/>
    <s v="MG-17890"/>
    <s v="Michael Granlund"/>
    <s v="Home Office"/>
    <s v="United States"/>
    <x v="325"/>
    <x v="36"/>
    <x v="1"/>
    <s v="FUR-FU-10000820"/>
    <x v="0"/>
    <x v="3"/>
    <s v="Tensor Brushed Steel Torchiere Floor Lamp"/>
    <n v="13.592000000000001"/>
    <n v="1"/>
    <n v="-0.33979999999999999"/>
    <x v="4"/>
    <x v="7"/>
  </r>
  <r>
    <s v="US-2016-114013"/>
    <x v="345"/>
    <d v="2016-03-15T00:00:00"/>
    <x v="0"/>
    <s v="SC-20770"/>
    <s v="Stewart Carmichael"/>
    <s v="Corporate"/>
    <s v="United States"/>
    <x v="3"/>
    <x v="3"/>
    <x v="2"/>
    <s v="FUR-CH-10004287"/>
    <x v="0"/>
    <x v="1"/>
    <s v="SAFCO Arco Folding Chair"/>
    <n v="386.68"/>
    <n v="2"/>
    <n v="-5.524"/>
    <x v="3"/>
    <x v="9"/>
  </r>
  <r>
    <s v="CA-2017-135069"/>
    <x v="662"/>
    <d v="2017-04-14T00:00:00"/>
    <x v="1"/>
    <s v="BS-11755"/>
    <s v="Bruce Stewart"/>
    <s v="Consumer"/>
    <s v="United States"/>
    <x v="3"/>
    <x v="3"/>
    <x v="2"/>
    <s v="FUR-FU-10003878"/>
    <x v="0"/>
    <x v="3"/>
    <s v="Linden 10&quot; Round Wall Clock, Black"/>
    <n v="36.671999999999997"/>
    <n v="3"/>
    <n v="6.4176000000000002"/>
    <x v="4"/>
    <x v="6"/>
  </r>
  <r>
    <s v="CA-2016-101693"/>
    <x v="324"/>
    <d v="2016-06-27T00:00:00"/>
    <x v="0"/>
    <s v="LC-17140"/>
    <s v="Logan Currie"/>
    <s v="Consumer"/>
    <s v="United States"/>
    <x v="6"/>
    <x v="5"/>
    <x v="3"/>
    <s v="FUR-CH-10001146"/>
    <x v="0"/>
    <x v="1"/>
    <s v="Global Value Mid-Back Manager's Chair, Gray"/>
    <n v="85.245999999999995"/>
    <n v="2"/>
    <n v="-6.0890000000000004"/>
    <x v="3"/>
    <x v="2"/>
  </r>
  <r>
    <s v="CA-2016-101693"/>
    <x v="324"/>
    <d v="2016-06-27T00:00:00"/>
    <x v="0"/>
    <s v="LC-17140"/>
    <s v="Logan Currie"/>
    <s v="Consumer"/>
    <s v="United States"/>
    <x v="6"/>
    <x v="5"/>
    <x v="3"/>
    <s v="FUR-FU-10003919"/>
    <x v="0"/>
    <x v="3"/>
    <s v="Eldon Executive Woodline II Cherry Finish Desk Accessories"/>
    <n v="32.712000000000003"/>
    <n v="2"/>
    <n v="-26.169599999999999"/>
    <x v="3"/>
    <x v="2"/>
  </r>
  <r>
    <s v="CA-2015-145457"/>
    <x v="257"/>
    <d v="2015-03-27T00:00:00"/>
    <x v="0"/>
    <s v="CP-12085"/>
    <s v="Cathy Prescott"/>
    <s v="Corporate"/>
    <s v="United States"/>
    <x v="326"/>
    <x v="13"/>
    <x v="1"/>
    <s v="FUR-FU-10003832"/>
    <x v="0"/>
    <x v="3"/>
    <s v="Eldon Expressions Punched Metal &amp; Wood Desk Accessories, Black &amp; Cherry"/>
    <n v="46.9"/>
    <n v="5"/>
    <n v="13.132"/>
    <x v="0"/>
    <x v="9"/>
  </r>
  <r>
    <s v="US-2017-163657"/>
    <x v="113"/>
    <d v="2017-09-06T00:00:00"/>
    <x v="1"/>
    <s v="JL-15235"/>
    <s v="Janet Lee"/>
    <s v="Consumer"/>
    <s v="United States"/>
    <x v="2"/>
    <x v="2"/>
    <x v="1"/>
    <s v="FUR-TA-10004607"/>
    <x v="0"/>
    <x v="2"/>
    <s v="Hon 2111 Invitation Series Straight Table"/>
    <n v="236.52799999999999"/>
    <n v="2"/>
    <n v="-2.9565999999999999"/>
    <x v="4"/>
    <x v="4"/>
  </r>
  <r>
    <s v="CA-2017-127474"/>
    <x v="761"/>
    <d v="2017-02-07T00:00:00"/>
    <x v="0"/>
    <s v="RD-19810"/>
    <s v="Ross DeVincentis"/>
    <s v="Home Office"/>
    <s v="United States"/>
    <x v="9"/>
    <x v="8"/>
    <x v="3"/>
    <s v="FUR-FU-10004597"/>
    <x v="0"/>
    <x v="3"/>
    <s v="Eldon Cleatmat Chair Mats for Medium Pile Carpets"/>
    <n v="22.2"/>
    <n v="1"/>
    <n v="-26.085000000000001"/>
    <x v="4"/>
    <x v="11"/>
  </r>
  <r>
    <s v="CA-2017-115448"/>
    <x v="762"/>
    <d v="2017-11-14T00:00:00"/>
    <x v="2"/>
    <s v="MH-18025"/>
    <s v="Michelle Huthwaite"/>
    <s v="Consumer"/>
    <s v="United States"/>
    <x v="270"/>
    <x v="9"/>
    <x v="0"/>
    <s v="FUR-FU-10004090"/>
    <x v="0"/>
    <x v="3"/>
    <s v="Executive Impressions 14&quot; Contract Wall Clock"/>
    <n v="88.92"/>
    <n v="5"/>
    <n v="14.4495"/>
    <x v="0"/>
    <x v="0"/>
  </r>
  <r>
    <s v="CA-2017-105669"/>
    <x v="342"/>
    <d v="2017-09-22T00:00:00"/>
    <x v="0"/>
    <s v="SJ-20125"/>
    <s v="Sanjit Jacobs"/>
    <s v="Home Office"/>
    <s v="United States"/>
    <x v="6"/>
    <x v="5"/>
    <x v="3"/>
    <s v="FUR-CH-10003774"/>
    <x v="0"/>
    <x v="1"/>
    <s v="Global Wood Trimmed Manager's Task Chair, Khaki"/>
    <n v="318.43"/>
    <n v="5"/>
    <n v="-77.332999999999998"/>
    <x v="2"/>
    <x v="4"/>
  </r>
  <r>
    <s v="CA-2015-137974"/>
    <x v="763"/>
    <d v="2015-04-18T00:00:00"/>
    <x v="2"/>
    <s v="LL-16840"/>
    <s v="Lauren Leatherbury"/>
    <s v="Consumer"/>
    <s v="United States"/>
    <x v="61"/>
    <x v="25"/>
    <x v="0"/>
    <s v="FUR-FU-10001468"/>
    <x v="0"/>
    <x v="3"/>
    <s v="Tenex Antistatic Computer Chair Mats"/>
    <n v="1196.8599999999999"/>
    <n v="7"/>
    <n v="119.68600000000001"/>
    <x v="3"/>
    <x v="6"/>
  </r>
  <r>
    <s v="CA-2015-137974"/>
    <x v="763"/>
    <d v="2015-04-18T00:00:00"/>
    <x v="2"/>
    <s v="LL-16840"/>
    <s v="Lauren Leatherbury"/>
    <s v="Consumer"/>
    <s v="United States"/>
    <x v="61"/>
    <x v="25"/>
    <x v="0"/>
    <s v="FUR-BO-10001519"/>
    <x v="0"/>
    <x v="0"/>
    <s v="O'Sullivan 3-Shelf Heavy-Duty Bookcases"/>
    <n v="523.26"/>
    <n v="9"/>
    <n v="125.58240000000001"/>
    <x v="3"/>
    <x v="6"/>
  </r>
  <r>
    <s v="CA-2017-148985"/>
    <x v="762"/>
    <d v="2017-11-15T00:00:00"/>
    <x v="0"/>
    <s v="TB-21190"/>
    <s v="Thomas Brumley"/>
    <s v="Home Office"/>
    <s v="United States"/>
    <x v="2"/>
    <x v="2"/>
    <x v="1"/>
    <s v="FUR-FU-10001424"/>
    <x v="0"/>
    <x v="3"/>
    <s v="Dax Clear Box Frame"/>
    <n v="34.92"/>
    <n v="4"/>
    <n v="11.8728"/>
    <x v="4"/>
    <x v="0"/>
  </r>
  <r>
    <s v="CA-2014-138100"/>
    <x v="712"/>
    <d v="2014-09-20T00:00:00"/>
    <x v="1"/>
    <s v="AA-10315"/>
    <s v="Alex Avila"/>
    <s v="Consumer"/>
    <s v="United States"/>
    <x v="13"/>
    <x v="7"/>
    <x v="2"/>
    <s v="FUR-FU-10002456"/>
    <x v="0"/>
    <x v="3"/>
    <s v="Master Caster Door Stop, Large Neon Orange"/>
    <n v="14.56"/>
    <n v="2"/>
    <n v="6.2607999999999997"/>
    <x v="2"/>
    <x v="4"/>
  </r>
  <r>
    <s v="CA-2014-167199"/>
    <x v="764"/>
    <d v="2014-01-10T00:00:00"/>
    <x v="1"/>
    <s v="ME-17320"/>
    <s v="Maria Etezadi"/>
    <s v="Home Office"/>
    <s v="United States"/>
    <x v="0"/>
    <x v="0"/>
    <x v="0"/>
    <s v="FUR-CH-10004063"/>
    <x v="0"/>
    <x v="1"/>
    <s v="Global Deluxe High-Back Manager's Chair"/>
    <n v="2573.8200000000002"/>
    <n v="9"/>
    <n v="746.40779999999995"/>
    <x v="4"/>
    <x v="8"/>
  </r>
  <r>
    <s v="CA-2014-129938"/>
    <x v="256"/>
    <d v="2014-12-17T00:00:00"/>
    <x v="0"/>
    <s v="EB-13705"/>
    <s v="Ed Braxton"/>
    <s v="Corporate"/>
    <s v="United States"/>
    <x v="3"/>
    <x v="3"/>
    <x v="2"/>
    <s v="FUR-CH-10003774"/>
    <x v="0"/>
    <x v="1"/>
    <s v="Global Wood Trimmed Manager's Task Chair, Khaki"/>
    <n v="445.80200000000002"/>
    <n v="7"/>
    <n v="-108.2662"/>
    <x v="3"/>
    <x v="5"/>
  </r>
  <r>
    <s v="US-2015-134558"/>
    <x v="765"/>
    <d v="2015-12-24T00:00:00"/>
    <x v="0"/>
    <s v="PM-19135"/>
    <s v="Peter McVee"/>
    <s v="Home Office"/>
    <s v="United States"/>
    <x v="63"/>
    <x v="28"/>
    <x v="2"/>
    <s v="FUR-TA-10003473"/>
    <x v="0"/>
    <x v="2"/>
    <s v="Bretford Rectangular Conference Table Tops"/>
    <n v="1053.164"/>
    <n v="4"/>
    <n v="-105.3164"/>
    <x v="2"/>
    <x v="5"/>
  </r>
  <r>
    <s v="CA-2015-108672"/>
    <x v="468"/>
    <d v="2015-09-16T00:00:00"/>
    <x v="1"/>
    <s v="FA-14230"/>
    <s v="Frank Atkinson"/>
    <s v="Corporate"/>
    <s v="United States"/>
    <x v="2"/>
    <x v="2"/>
    <x v="1"/>
    <s v="FUR-FU-10003799"/>
    <x v="0"/>
    <x v="3"/>
    <s v="Seth Thomas 13 1/2&quot; Wall Clock"/>
    <n v="106.68"/>
    <n v="6"/>
    <n v="33.070799999999998"/>
    <x v="6"/>
    <x v="4"/>
  </r>
  <r>
    <s v="US-2017-160836"/>
    <x v="91"/>
    <d v="2017-09-16T00:00:00"/>
    <x v="1"/>
    <s v="CC-12475"/>
    <s v="Cindy Chapman"/>
    <s v="Consumer"/>
    <s v="United States"/>
    <x v="6"/>
    <x v="5"/>
    <x v="3"/>
    <s v="FUR-TA-10002855"/>
    <x v="0"/>
    <x v="2"/>
    <s v="Bevis Round Conference Table Top &amp; Single Column Base"/>
    <n v="512.19000000000005"/>
    <n v="5"/>
    <n v="-65.852999999999994"/>
    <x v="2"/>
    <x v="4"/>
  </r>
  <r>
    <s v="CA-2017-121048"/>
    <x v="766"/>
    <d v="2017-07-18T00:00:00"/>
    <x v="1"/>
    <s v="TC-21295"/>
    <s v="Toby Carlisle"/>
    <s v="Consumer"/>
    <s v="United States"/>
    <x v="327"/>
    <x v="2"/>
    <x v="1"/>
    <s v="FUR-FU-10003601"/>
    <x v="0"/>
    <x v="3"/>
    <s v="Deflect-o RollaMat Studded, Beveled Mat for Medium Pile Carpeting"/>
    <n v="276.69"/>
    <n v="3"/>
    <n v="49.804200000000002"/>
    <x v="4"/>
    <x v="3"/>
  </r>
  <r>
    <s v="CA-2017-121048"/>
    <x v="766"/>
    <d v="2017-07-18T00:00:00"/>
    <x v="1"/>
    <s v="TC-21295"/>
    <s v="Toby Carlisle"/>
    <s v="Consumer"/>
    <s v="United States"/>
    <x v="327"/>
    <x v="2"/>
    <x v="1"/>
    <s v="FUR-FU-10002960"/>
    <x v="0"/>
    <x v="3"/>
    <s v="Eldon 200 Class Desk Accessories, Burgundy"/>
    <n v="18.84"/>
    <n v="3"/>
    <n v="7.9127999999999998"/>
    <x v="4"/>
    <x v="3"/>
  </r>
  <r>
    <s v="US-2017-161935"/>
    <x v="766"/>
    <d v="2017-07-18T00:00:00"/>
    <x v="1"/>
    <s v="JL-15835"/>
    <s v="John Lee"/>
    <s v="Consumer"/>
    <s v="United States"/>
    <x v="29"/>
    <x v="15"/>
    <x v="2"/>
    <s v="FUR-FU-10002937"/>
    <x v="0"/>
    <x v="3"/>
    <s v="GE 48&quot; Fluorescent Tube, Cool White Energy Saver, 34 Watts, 30/Box"/>
    <n v="396.92"/>
    <n v="5"/>
    <n v="148.845"/>
    <x v="4"/>
    <x v="3"/>
  </r>
  <r>
    <s v="CA-2016-162383"/>
    <x v="26"/>
    <d v="2016-09-11T00:00:00"/>
    <x v="1"/>
    <s v="MD-17350"/>
    <s v="Maribeth Dona"/>
    <s v="Consumer"/>
    <s v="United States"/>
    <x v="68"/>
    <x v="15"/>
    <x v="2"/>
    <s v="FUR-CH-10004477"/>
    <x v="0"/>
    <x v="1"/>
    <s v="Global Push Button Manager's Chair, Indigo"/>
    <n v="85.245999999999995"/>
    <n v="2"/>
    <n v="-1.2178"/>
    <x v="6"/>
    <x v="4"/>
  </r>
  <r>
    <s v="CA-2014-125731"/>
    <x v="767"/>
    <d v="2014-09-16T00:00:00"/>
    <x v="1"/>
    <s v="CL-12565"/>
    <s v="Clay Ludtke"/>
    <s v="Consumer"/>
    <s v="United States"/>
    <x v="195"/>
    <x v="36"/>
    <x v="1"/>
    <s v="FUR-CH-10003973"/>
    <x v="0"/>
    <x v="1"/>
    <s v="GuestStacker Chair with Chrome Finish Legs"/>
    <n v="1487.04"/>
    <n v="5"/>
    <n v="148.70400000000001"/>
    <x v="6"/>
    <x v="4"/>
  </r>
  <r>
    <s v="US-2017-106145"/>
    <x v="572"/>
    <d v="2017-09-26T00:00:00"/>
    <x v="3"/>
    <s v="RA-19885"/>
    <s v="Ruben Ausman"/>
    <s v="Corporate"/>
    <s v="United States"/>
    <x v="28"/>
    <x v="2"/>
    <x v="1"/>
    <s v="FUR-FU-10003829"/>
    <x v="0"/>
    <x v="3"/>
    <s v="Stackable Trays"/>
    <n v="9.24"/>
    <n v="3"/>
    <n v="2.9567999999999999"/>
    <x v="7"/>
    <x v="4"/>
  </r>
  <r>
    <s v="CA-2016-107146"/>
    <x v="9"/>
    <d v="2016-06-19T00:00:00"/>
    <x v="2"/>
    <s v="LC-16885"/>
    <s v="Lena Creighton"/>
    <s v="Consumer"/>
    <s v="United States"/>
    <x v="328"/>
    <x v="12"/>
    <x v="1"/>
    <s v="FUR-FU-10002298"/>
    <x v="0"/>
    <x v="3"/>
    <s v="Rubbermaid ClusterMat Chairmats, Mat Size- 66&quot; x 60&quot;, Lip 20&quot; x 11&quot; -90 Degree Angle"/>
    <n v="266.35199999999998"/>
    <n v="3"/>
    <n v="-13.317600000000001"/>
    <x v="3"/>
    <x v="2"/>
  </r>
  <r>
    <s v="CA-2016-107146"/>
    <x v="9"/>
    <d v="2016-06-19T00:00:00"/>
    <x v="2"/>
    <s v="LC-16885"/>
    <s v="Lena Creighton"/>
    <s v="Consumer"/>
    <s v="United States"/>
    <x v="328"/>
    <x v="12"/>
    <x v="1"/>
    <s v="FUR-CH-10004853"/>
    <x v="0"/>
    <x v="1"/>
    <s v="Global Manager's Adjustable Task Chair, Storm"/>
    <n v="483.13600000000002"/>
    <n v="4"/>
    <n v="54.352800000000002"/>
    <x v="3"/>
    <x v="2"/>
  </r>
  <r>
    <s v="US-2017-134642"/>
    <x v="768"/>
    <d v="2017-03-01T00:00:00"/>
    <x v="1"/>
    <s v="SW-20245"/>
    <s v="Scot Wooten"/>
    <s v="Consumer"/>
    <s v="United States"/>
    <x v="329"/>
    <x v="30"/>
    <x v="0"/>
    <s v="FUR-CH-10002880"/>
    <x v="0"/>
    <x v="1"/>
    <s v="Global High-Back Leather Tilter, Burgundy"/>
    <n v="196.78399999999999"/>
    <n v="2"/>
    <n v="-22.138200000000001"/>
    <x v="4"/>
    <x v="11"/>
  </r>
  <r>
    <s v="US-2017-134642"/>
    <x v="768"/>
    <d v="2017-03-01T00:00:00"/>
    <x v="1"/>
    <s v="SW-20245"/>
    <s v="Scot Wooten"/>
    <s v="Consumer"/>
    <s v="United States"/>
    <x v="329"/>
    <x v="30"/>
    <x v="0"/>
    <s v="FUR-BO-10004709"/>
    <x v="0"/>
    <x v="0"/>
    <s v="Bush Westfield Collection Bookcases, Medium Cherry Finish"/>
    <n v="231.92"/>
    <n v="5"/>
    <n v="5.798"/>
    <x v="4"/>
    <x v="11"/>
  </r>
  <r>
    <s v="CA-2017-103415"/>
    <x v="587"/>
    <d v="2017-12-08T00:00:00"/>
    <x v="1"/>
    <s v="MV-17485"/>
    <s v="Mark Van Huff"/>
    <s v="Consumer"/>
    <s v="United States"/>
    <x v="6"/>
    <x v="5"/>
    <x v="3"/>
    <s v="FUR-FU-10000820"/>
    <x v="0"/>
    <x v="3"/>
    <s v="Tensor Brushed Steel Torchiere Floor Lamp"/>
    <n v="13.592000000000001"/>
    <n v="2"/>
    <n v="-14.271599999999999"/>
    <x v="2"/>
    <x v="5"/>
  </r>
  <r>
    <s v="US-2017-112347"/>
    <x v="308"/>
    <d v="2017-12-06T00:00:00"/>
    <x v="1"/>
    <s v="BS-11380"/>
    <s v="Bill Stewart"/>
    <s v="Corporate"/>
    <s v="United States"/>
    <x v="22"/>
    <x v="12"/>
    <x v="1"/>
    <s v="FUR-BO-10003546"/>
    <x v="0"/>
    <x v="0"/>
    <s v="Hon 4-Shelf Metal Bookcases"/>
    <n v="242.352"/>
    <n v="8"/>
    <n v="-363.52800000000002"/>
    <x v="4"/>
    <x v="5"/>
  </r>
  <r>
    <s v="US-2017-112347"/>
    <x v="308"/>
    <d v="2017-12-06T00:00:00"/>
    <x v="1"/>
    <s v="BS-11380"/>
    <s v="Bill Stewart"/>
    <s v="Corporate"/>
    <s v="United States"/>
    <x v="22"/>
    <x v="12"/>
    <x v="1"/>
    <s v="FUR-FU-10001488"/>
    <x v="0"/>
    <x v="3"/>
    <s v="Tenex 46&quot; x 60&quot; Computer Anti-Static Chairmat, Rectangular Shaped"/>
    <n v="508.70400000000001"/>
    <n v="6"/>
    <n v="0"/>
    <x v="4"/>
    <x v="5"/>
  </r>
  <r>
    <s v="US-2017-112347"/>
    <x v="308"/>
    <d v="2017-12-06T00:00:00"/>
    <x v="1"/>
    <s v="BS-11380"/>
    <s v="Bill Stewart"/>
    <s v="Corporate"/>
    <s v="United States"/>
    <x v="22"/>
    <x v="12"/>
    <x v="1"/>
    <s v="FUR-CH-10002335"/>
    <x v="0"/>
    <x v="1"/>
    <s v="Hon GuestStacker Chair"/>
    <n v="906.68"/>
    <n v="5"/>
    <n v="68.001000000000005"/>
    <x v="4"/>
    <x v="5"/>
  </r>
  <r>
    <s v="CA-2016-136595"/>
    <x v="26"/>
    <d v="2016-09-07T00:00:00"/>
    <x v="2"/>
    <s v="EM-13825"/>
    <s v="Elizabeth Moffitt"/>
    <s v="Corporate"/>
    <s v="United States"/>
    <x v="6"/>
    <x v="5"/>
    <x v="3"/>
    <s v="FUR-FU-10004671"/>
    <x v="0"/>
    <x v="3"/>
    <s v="Executive Impressions 12&quot; Wall Clock"/>
    <n v="21.204000000000001"/>
    <n v="3"/>
    <n v="-11.6622"/>
    <x v="3"/>
    <x v="4"/>
  </r>
  <r>
    <s v="CA-2014-114181"/>
    <x v="769"/>
    <d v="2014-05-14T00:00:00"/>
    <x v="0"/>
    <s v="AF-10885"/>
    <s v="Art Foster"/>
    <s v="Consumer"/>
    <s v="United States"/>
    <x v="3"/>
    <x v="3"/>
    <x v="2"/>
    <s v="FUR-BO-10004467"/>
    <x v="0"/>
    <x v="0"/>
    <s v="Bestar Classic Bookcase"/>
    <n v="349.96499999999997"/>
    <n v="7"/>
    <n v="-216.97829999999999"/>
    <x v="4"/>
    <x v="7"/>
  </r>
  <r>
    <s v="US-2014-137155"/>
    <x v="770"/>
    <d v="2014-11-05T00:00:00"/>
    <x v="1"/>
    <s v="DL-12925"/>
    <s v="Daniel Lacy"/>
    <s v="Consumer"/>
    <s v="United States"/>
    <x v="62"/>
    <x v="7"/>
    <x v="2"/>
    <s v="FUR-FU-10003142"/>
    <x v="0"/>
    <x v="3"/>
    <s v="Master Big Foot Doorstop, Beige"/>
    <n v="31.68"/>
    <n v="6"/>
    <n v="9.8208000000000002"/>
    <x v="4"/>
    <x v="0"/>
  </r>
  <r>
    <s v="CA-2016-105746"/>
    <x v="771"/>
    <d v="2017-01-01T00:00:00"/>
    <x v="2"/>
    <s v="BD-11605"/>
    <s v="Brian Dahlen"/>
    <s v="Consumer"/>
    <s v="United States"/>
    <x v="68"/>
    <x v="3"/>
    <x v="2"/>
    <s v="FUR-CH-10000454"/>
    <x v="0"/>
    <x v="1"/>
    <s v="Hon Deluxe Fabric Upholstered Stacking Chairs, Rounded Back"/>
    <n v="170.786"/>
    <n v="1"/>
    <n v="0"/>
    <x v="3"/>
    <x v="5"/>
  </r>
  <r>
    <s v="US-2016-104815"/>
    <x v="222"/>
    <d v="2016-09-07T00:00:00"/>
    <x v="1"/>
    <s v="RB-19570"/>
    <s v="Rob Beeghly"/>
    <s v="Consumer"/>
    <s v="United States"/>
    <x v="9"/>
    <x v="8"/>
    <x v="3"/>
    <s v="FUR-BO-10003894"/>
    <x v="0"/>
    <x v="0"/>
    <s v="Safco Value Mate Steel Bookcase, Baked Enamel Finish on Steel, Black"/>
    <n v="198.744"/>
    <n v="4"/>
    <n v="0"/>
    <x v="4"/>
    <x v="4"/>
  </r>
  <r>
    <s v="US-2016-166660"/>
    <x v="772"/>
    <d v="2016-02-01T00:00:00"/>
    <x v="0"/>
    <s v="TB-21250"/>
    <s v="Tim Brockman"/>
    <s v="Consumer"/>
    <s v="United States"/>
    <x v="15"/>
    <x v="13"/>
    <x v="1"/>
    <s v="FUR-CH-10001190"/>
    <x v="0"/>
    <x v="1"/>
    <s v="Global Deluxe High-Back Office Chair in Storm"/>
    <n v="435.16800000000001"/>
    <n v="4"/>
    <n v="-59.835599999999999"/>
    <x v="3"/>
    <x v="8"/>
  </r>
  <r>
    <s v="US-2016-166660"/>
    <x v="772"/>
    <d v="2016-02-01T00:00:00"/>
    <x v="0"/>
    <s v="TB-21250"/>
    <s v="Tim Brockman"/>
    <s v="Consumer"/>
    <s v="United States"/>
    <x v="15"/>
    <x v="13"/>
    <x v="1"/>
    <s v="FUR-BO-10000468"/>
    <x v="0"/>
    <x v="0"/>
    <s v="O'Sullivan 2-Shelf Heavy-Duty Bookcases"/>
    <n v="48.58"/>
    <n v="1"/>
    <n v="7.7728000000000002"/>
    <x v="3"/>
    <x v="8"/>
  </r>
  <r>
    <s v="CA-2014-100916"/>
    <x v="299"/>
    <d v="2014-10-26T00:00:00"/>
    <x v="1"/>
    <s v="FH-14275"/>
    <s v="Frank Hawley"/>
    <s v="Corporate"/>
    <s v="United States"/>
    <x v="330"/>
    <x v="25"/>
    <x v="0"/>
    <s v="FUR-TA-10004607"/>
    <x v="0"/>
    <x v="2"/>
    <s v="Hon 2111 Invitation Series Straight Table"/>
    <n v="591.32000000000005"/>
    <n v="4"/>
    <n v="112.35080000000001"/>
    <x v="2"/>
    <x v="1"/>
  </r>
  <r>
    <s v="CA-2016-138597"/>
    <x v="105"/>
    <d v="2016-12-21T00:00:00"/>
    <x v="2"/>
    <s v="PN-18775"/>
    <s v="Parhena Norris"/>
    <s v="Home Office"/>
    <s v="United States"/>
    <x v="70"/>
    <x v="27"/>
    <x v="3"/>
    <s v="FUR-CH-10004997"/>
    <x v="0"/>
    <x v="1"/>
    <s v="Hon Every-Day Series Multi-Task Chairs"/>
    <n v="563.94000000000005"/>
    <n v="3"/>
    <n v="112.788"/>
    <x v="0"/>
    <x v="5"/>
  </r>
  <r>
    <s v="CA-2015-142734"/>
    <x v="763"/>
    <d v="2015-04-21T00:00:00"/>
    <x v="1"/>
    <s v="DM-13345"/>
    <s v="Denise Monton"/>
    <s v="Corporate"/>
    <s v="United States"/>
    <x v="13"/>
    <x v="7"/>
    <x v="2"/>
    <s v="FUR-CH-10003968"/>
    <x v="0"/>
    <x v="1"/>
    <s v="Novimex Turbo Task Chair"/>
    <n v="127.764"/>
    <n v="2"/>
    <n v="2.8391999999999999"/>
    <x v="2"/>
    <x v="6"/>
  </r>
  <r>
    <s v="CA-2017-122945"/>
    <x v="716"/>
    <d v="2017-11-22T00:00:00"/>
    <x v="1"/>
    <s v="MB-18085"/>
    <s v="Mick Brown"/>
    <s v="Consumer"/>
    <s v="United States"/>
    <x v="18"/>
    <x v="2"/>
    <x v="1"/>
    <s v="FUR-FU-10001196"/>
    <x v="0"/>
    <x v="3"/>
    <s v="DAX Cubicle Frames - 8x10"/>
    <n v="17.309999999999999"/>
    <n v="3"/>
    <n v="5.1929999999999996"/>
    <x v="6"/>
    <x v="0"/>
  </r>
  <r>
    <s v="CA-2016-158778"/>
    <x v="26"/>
    <d v="2016-09-09T00:00:00"/>
    <x v="1"/>
    <s v="DB-13210"/>
    <s v="Dean Braden"/>
    <s v="Consumer"/>
    <s v="United States"/>
    <x v="3"/>
    <x v="3"/>
    <x v="2"/>
    <s v="FUR-FU-10000260"/>
    <x v="0"/>
    <x v="3"/>
    <s v="6&quot; Cubicle Wall Clock, Black"/>
    <n v="58.247999999999998"/>
    <n v="9"/>
    <n v="11.6496"/>
    <x v="4"/>
    <x v="4"/>
  </r>
  <r>
    <s v="CA-2016-158778"/>
    <x v="26"/>
    <d v="2016-09-09T00:00:00"/>
    <x v="1"/>
    <s v="DB-13210"/>
    <s v="Dean Braden"/>
    <s v="Consumer"/>
    <s v="United States"/>
    <x v="3"/>
    <x v="3"/>
    <x v="2"/>
    <s v="FUR-CH-10001146"/>
    <x v="0"/>
    <x v="1"/>
    <s v="Global Task Chair, Black"/>
    <n v="71.245999999999995"/>
    <n v="2"/>
    <n v="-19.338200000000001"/>
    <x v="4"/>
    <x v="4"/>
  </r>
  <r>
    <s v="CA-2016-158778"/>
    <x v="26"/>
    <d v="2016-09-09T00:00:00"/>
    <x v="1"/>
    <s v="DB-13210"/>
    <s v="Dean Braden"/>
    <s v="Consumer"/>
    <s v="United States"/>
    <x v="3"/>
    <x v="3"/>
    <x v="2"/>
    <s v="FUR-CH-10000309"/>
    <x v="0"/>
    <x v="1"/>
    <s v="Global Comet Stacking Arm Chair"/>
    <n v="887.27099999999996"/>
    <n v="3"/>
    <n v="-63.3765"/>
    <x v="4"/>
    <x v="4"/>
  </r>
  <r>
    <s v="CA-2016-101791"/>
    <x v="614"/>
    <d v="2016-05-31T00:00:00"/>
    <x v="1"/>
    <s v="BS-11665"/>
    <s v="Brian Stugart"/>
    <s v="Consumer"/>
    <s v="United States"/>
    <x v="9"/>
    <x v="8"/>
    <x v="3"/>
    <s v="FUR-FU-10003247"/>
    <x v="0"/>
    <x v="3"/>
    <s v="36X48 HARDFLOOR CHAIRMAT"/>
    <n v="25.175999999999998"/>
    <n v="3"/>
    <n v="-33.358199999999997"/>
    <x v="4"/>
    <x v="7"/>
  </r>
  <r>
    <s v="CA-2016-101791"/>
    <x v="614"/>
    <d v="2016-05-31T00:00:00"/>
    <x v="1"/>
    <s v="BS-11665"/>
    <s v="Brian Stugart"/>
    <s v="Consumer"/>
    <s v="United States"/>
    <x v="9"/>
    <x v="8"/>
    <x v="3"/>
    <s v="FUR-FU-10002191"/>
    <x v="0"/>
    <x v="3"/>
    <s v="G.E. Halogen Desk Lamp Bulbs"/>
    <n v="5.5839999999999996"/>
    <n v="2"/>
    <n v="-1.6752"/>
    <x v="4"/>
    <x v="7"/>
  </r>
  <r>
    <s v="CA-2015-113740"/>
    <x v="108"/>
    <d v="2015-08-28T00:00:00"/>
    <x v="0"/>
    <s v="SC-20380"/>
    <s v="Shahid Collister"/>
    <s v="Consumer"/>
    <s v="United States"/>
    <x v="13"/>
    <x v="7"/>
    <x v="2"/>
    <s v="FUR-FU-10000010"/>
    <x v="0"/>
    <x v="3"/>
    <s v="DAX Value U-Channel Document Frames, Easel Back"/>
    <n v="14.91"/>
    <n v="3"/>
    <n v="4.6220999999999997"/>
    <x v="4"/>
    <x v="10"/>
  </r>
  <r>
    <s v="CA-2017-151225"/>
    <x v="526"/>
    <d v="2017-10-29T00:00:00"/>
    <x v="2"/>
    <s v="JM-15655"/>
    <s v="Jim Mitchum"/>
    <s v="Corporate"/>
    <s v="United States"/>
    <x v="2"/>
    <x v="2"/>
    <x v="1"/>
    <s v="FUR-TA-10001539"/>
    <x v="0"/>
    <x v="2"/>
    <s v="Chromcraft Rectangular Conference Tables"/>
    <n v="189.57599999999999"/>
    <n v="1"/>
    <n v="9.4787999999999997"/>
    <x v="3"/>
    <x v="1"/>
  </r>
  <r>
    <s v="US-2014-144078"/>
    <x v="306"/>
    <d v="2014-11-29T00:00:00"/>
    <x v="1"/>
    <s v="RB-19435"/>
    <s v="Richard Bierner"/>
    <s v="Consumer"/>
    <s v="United States"/>
    <x v="2"/>
    <x v="2"/>
    <x v="1"/>
    <s v="FUR-CH-10002335"/>
    <x v="0"/>
    <x v="1"/>
    <s v="Hon GuestStacker Chair"/>
    <n v="725.34400000000005"/>
    <n v="4"/>
    <n v="54.400799999999997"/>
    <x v="4"/>
    <x v="0"/>
  </r>
  <r>
    <s v="CA-2015-136805"/>
    <x v="773"/>
    <d v="2015-05-27T00:00:00"/>
    <x v="0"/>
    <s v="NM-18445"/>
    <s v="Nathan Mautz"/>
    <s v="Home Office"/>
    <s v="United States"/>
    <x v="25"/>
    <x v="17"/>
    <x v="3"/>
    <s v="FUR-FU-10003724"/>
    <x v="0"/>
    <x v="3"/>
    <s v="Westinghouse Clip-On Gooseneck Lamps"/>
    <n v="75.33"/>
    <n v="9"/>
    <n v="19.585799999999999"/>
    <x v="4"/>
    <x v="7"/>
  </r>
  <r>
    <s v="CA-2014-162089"/>
    <x v="693"/>
    <d v="2014-04-01T00:00:00"/>
    <x v="2"/>
    <s v="MP-17470"/>
    <s v="Mark Packer"/>
    <s v="Home Office"/>
    <s v="United States"/>
    <x v="193"/>
    <x v="5"/>
    <x v="3"/>
    <s v="FUR-CH-10002304"/>
    <x v="0"/>
    <x v="1"/>
    <s v="Global Stack Chair without Arms, Black"/>
    <n v="127.30200000000001"/>
    <n v="7"/>
    <n v="-9.093"/>
    <x v="3"/>
    <x v="9"/>
  </r>
  <r>
    <s v="US-2017-158526"/>
    <x v="297"/>
    <d v="2018-01-01T00:00:00"/>
    <x v="0"/>
    <s v="KH-16360"/>
    <s v="Katherine Hughes"/>
    <s v="Consumer"/>
    <s v="United States"/>
    <x v="74"/>
    <x v="0"/>
    <x v="0"/>
    <s v="FUR-CH-10002602"/>
    <x v="0"/>
    <x v="1"/>
    <s v="DMI Arturo Collection Mission-style Design Wood Chair"/>
    <n v="1207.8399999999999"/>
    <n v="8"/>
    <n v="314.03840000000002"/>
    <x v="0"/>
    <x v="5"/>
  </r>
  <r>
    <s v="US-2017-158526"/>
    <x v="297"/>
    <d v="2018-01-01T00:00:00"/>
    <x v="0"/>
    <s v="KH-16360"/>
    <s v="Katherine Hughes"/>
    <s v="Consumer"/>
    <s v="United States"/>
    <x v="74"/>
    <x v="0"/>
    <x v="0"/>
    <s v="FUR-CH-10004495"/>
    <x v="0"/>
    <x v="1"/>
    <s v="Global Leather and Oak Executive Chair, Black"/>
    <n v="300.98"/>
    <n v="1"/>
    <n v="87.284199999999998"/>
    <x v="0"/>
    <x v="5"/>
  </r>
  <r>
    <s v="US-2017-158526"/>
    <x v="297"/>
    <d v="2018-01-01T00:00:00"/>
    <x v="0"/>
    <s v="KH-16360"/>
    <s v="Katherine Hughes"/>
    <s v="Consumer"/>
    <s v="United States"/>
    <x v="74"/>
    <x v="0"/>
    <x v="0"/>
    <s v="FUR-CH-10001270"/>
    <x v="0"/>
    <x v="1"/>
    <s v="Harbour Creations Steel Folding Chair"/>
    <n v="258.75"/>
    <n v="3"/>
    <n v="77.625"/>
    <x v="0"/>
    <x v="5"/>
  </r>
  <r>
    <s v="CA-2017-104885"/>
    <x v="774"/>
    <d v="2017-03-08T00:00:00"/>
    <x v="1"/>
    <s v="DB-13555"/>
    <s v="Dorothy Badders"/>
    <s v="Corporate"/>
    <s v="United States"/>
    <x v="19"/>
    <x v="14"/>
    <x v="2"/>
    <s v="FUR-BO-10003660"/>
    <x v="0"/>
    <x v="0"/>
    <s v="Bush Cubix Collection Bookcases, Fully Assembled"/>
    <n v="441.96"/>
    <n v="2"/>
    <n v="101.6508"/>
    <x v="6"/>
    <x v="9"/>
  </r>
  <r>
    <s v="CA-2015-161452"/>
    <x v="509"/>
    <d v="2015-04-11T00:00:00"/>
    <x v="1"/>
    <s v="CA-11965"/>
    <s v="Carol Adams"/>
    <s v="Corporate"/>
    <s v="United States"/>
    <x v="2"/>
    <x v="2"/>
    <x v="1"/>
    <s v="FUR-CH-10003973"/>
    <x v="0"/>
    <x v="1"/>
    <s v="GuestStacker Chair with Chrome Finish Legs"/>
    <n v="892.22400000000005"/>
    <n v="3"/>
    <n v="89.222399999999993"/>
    <x v="6"/>
    <x v="6"/>
  </r>
  <r>
    <s v="CA-2016-138968"/>
    <x v="775"/>
    <d v="2016-03-16T00:00:00"/>
    <x v="2"/>
    <s v="FC-14335"/>
    <s v="Fred Chung"/>
    <s v="Corporate"/>
    <s v="United States"/>
    <x v="28"/>
    <x v="2"/>
    <x v="1"/>
    <s v="FUR-CH-10000309"/>
    <x v="0"/>
    <x v="1"/>
    <s v="Global Comet Stacking Arm Chair"/>
    <n v="1352.0319999999999"/>
    <n v="4"/>
    <n v="84.501999999999995"/>
    <x v="5"/>
    <x v="9"/>
  </r>
  <r>
    <s v="CA-2015-101889"/>
    <x v="7"/>
    <d v="2015-12-31T00:00:00"/>
    <x v="1"/>
    <s v="DB-13120"/>
    <s v="David Bremer"/>
    <s v="Corporate"/>
    <s v="United States"/>
    <x v="149"/>
    <x v="15"/>
    <x v="2"/>
    <s v="FUR-TA-10004154"/>
    <x v="0"/>
    <x v="2"/>
    <s v="Riverside Furniture Oval Coffee Table, Oval End Table, End Table with Drawer"/>
    <n v="1548.99"/>
    <n v="9"/>
    <n v="-464.697"/>
    <x v="4"/>
    <x v="5"/>
  </r>
  <r>
    <s v="CA-2015-107685"/>
    <x v="737"/>
    <d v="2015-12-02T00:00:00"/>
    <x v="0"/>
    <s v="JM-15865"/>
    <s v="John Murray"/>
    <s v="Consumer"/>
    <s v="United States"/>
    <x v="205"/>
    <x v="34"/>
    <x v="1"/>
    <s v="FUR-FU-10002813"/>
    <x v="0"/>
    <x v="3"/>
    <s v="DAX Contemporary Wood Frame with Silver Metal Mat, Desktop, 11 x 14 Size"/>
    <n v="80.959999999999994"/>
    <n v="4"/>
    <n v="29.145600000000002"/>
    <x v="3"/>
    <x v="0"/>
  </r>
  <r>
    <s v="US-2014-120740"/>
    <x v="776"/>
    <d v="2014-04-15T00:00:00"/>
    <x v="3"/>
    <s v="PS-18970"/>
    <s v="Paul Stevenson"/>
    <s v="Home Office"/>
    <s v="United States"/>
    <x v="2"/>
    <x v="2"/>
    <x v="1"/>
    <s v="FUR-FU-10004091"/>
    <x v="0"/>
    <x v="3"/>
    <s v="Howard Miller 13&quot; Diameter Goldtone Round Wall Clock"/>
    <n v="187.76"/>
    <n v="4"/>
    <n v="76.9816"/>
    <x v="7"/>
    <x v="6"/>
  </r>
  <r>
    <s v="CA-2014-105417"/>
    <x v="777"/>
    <d v="2014-01-12T00:00:00"/>
    <x v="1"/>
    <s v="VS-21820"/>
    <s v="Vivek Sundaresam"/>
    <s v="Consumer"/>
    <s v="United States"/>
    <x v="156"/>
    <x v="5"/>
    <x v="3"/>
    <s v="FUR-FU-10004864"/>
    <x v="0"/>
    <x v="3"/>
    <s v="Howard Miller 14-1/2&quot; Diameter Chrome Round Wall Clock"/>
    <n v="76.727999999999994"/>
    <n v="3"/>
    <n v="-53.709600000000002"/>
    <x v="2"/>
    <x v="8"/>
  </r>
  <r>
    <s v="CA-2014-151967"/>
    <x v="27"/>
    <d v="2014-10-26T00:00:00"/>
    <x v="1"/>
    <s v="NB-18580"/>
    <s v="Nicole Brennan"/>
    <s v="Corporate"/>
    <s v="United States"/>
    <x v="331"/>
    <x v="35"/>
    <x v="0"/>
    <s v="FUR-FU-10000193"/>
    <x v="0"/>
    <x v="3"/>
    <s v="Tenex Chairmats For Use with Hard Floors"/>
    <n v="129.91999999999999"/>
    <n v="4"/>
    <n v="10.393599999999999"/>
    <x v="4"/>
    <x v="1"/>
  </r>
  <r>
    <s v="CA-2015-130974"/>
    <x v="61"/>
    <d v="2015-11-29T00:00:00"/>
    <x v="0"/>
    <s v="MA-17560"/>
    <s v="Matt Abelman"/>
    <s v="Home Office"/>
    <s v="United States"/>
    <x v="114"/>
    <x v="20"/>
    <x v="2"/>
    <s v="FUR-BO-10002916"/>
    <x v="0"/>
    <x v="0"/>
    <s v="Rush Hierlooms Collection 1&quot; Thick Stackable Bookcases"/>
    <n v="170.98"/>
    <n v="1"/>
    <n v="32.486199999999997"/>
    <x v="3"/>
    <x v="0"/>
  </r>
  <r>
    <s v="CA-2015-130974"/>
    <x v="61"/>
    <d v="2015-11-29T00:00:00"/>
    <x v="0"/>
    <s v="MA-17560"/>
    <s v="Matt Abelman"/>
    <s v="Home Office"/>
    <s v="United States"/>
    <x v="114"/>
    <x v="20"/>
    <x v="2"/>
    <s v="FUR-FU-10002506"/>
    <x v="0"/>
    <x v="3"/>
    <s v="Tensor &quot;Hersey Kiss&quot; Styled Floor Lamp"/>
    <n v="38.97"/>
    <n v="3"/>
    <n v="4.6764000000000001"/>
    <x v="3"/>
    <x v="0"/>
  </r>
  <r>
    <s v="CA-2015-130974"/>
    <x v="61"/>
    <d v="2015-11-29T00:00:00"/>
    <x v="0"/>
    <s v="MA-17560"/>
    <s v="Matt Abelman"/>
    <s v="Home Office"/>
    <s v="United States"/>
    <x v="114"/>
    <x v="20"/>
    <x v="2"/>
    <s v="FUR-TA-10004619"/>
    <x v="0"/>
    <x v="2"/>
    <s v="Hon Non-Folding Utility Tables"/>
    <n v="446.06799999999998"/>
    <n v="4"/>
    <n v="0"/>
    <x v="3"/>
    <x v="0"/>
  </r>
  <r>
    <s v="CA-2014-133592"/>
    <x v="252"/>
    <d v="2015-01-07T00:00:00"/>
    <x v="1"/>
    <s v="KM-16375"/>
    <s v="Katherine Murray"/>
    <s v="Home Office"/>
    <s v="United States"/>
    <x v="134"/>
    <x v="38"/>
    <x v="2"/>
    <s v="FUR-BO-10000362"/>
    <x v="0"/>
    <x v="0"/>
    <s v="Sauder Inglewood Library Bookcases"/>
    <n v="341.96"/>
    <n v="2"/>
    <n v="78.650800000000004"/>
    <x v="1"/>
    <x v="5"/>
  </r>
  <r>
    <s v="CA-2014-133592"/>
    <x v="252"/>
    <d v="2015-01-07T00:00:00"/>
    <x v="1"/>
    <s v="KM-16375"/>
    <s v="Katherine Murray"/>
    <s v="Home Office"/>
    <s v="United States"/>
    <x v="134"/>
    <x v="38"/>
    <x v="2"/>
    <s v="FUR-CH-10004218"/>
    <x v="0"/>
    <x v="1"/>
    <s v="Global Fabric Manager's Chair, Dark Gray"/>
    <n v="605.88"/>
    <n v="6"/>
    <n v="151.47"/>
    <x v="1"/>
    <x v="5"/>
  </r>
  <r>
    <s v="CA-2016-169838"/>
    <x v="778"/>
    <d v="2016-11-29T00:00:00"/>
    <x v="1"/>
    <s v="BB-11545"/>
    <s v="Brenda Bowman"/>
    <s v="Corporate"/>
    <s v="United States"/>
    <x v="38"/>
    <x v="17"/>
    <x v="3"/>
    <s v="FUR-TA-10001095"/>
    <x v="0"/>
    <x v="2"/>
    <s v="Chromcraft Round Conference Tables"/>
    <n v="1568.61"/>
    <n v="9"/>
    <n v="329.40809999999999"/>
    <x v="4"/>
    <x v="0"/>
  </r>
  <r>
    <s v="US-2017-128951"/>
    <x v="316"/>
    <d v="2017-07-17T00:00:00"/>
    <x v="2"/>
    <s v="RS-19420"/>
    <s v="Ricardo Sperren"/>
    <s v="Corporate"/>
    <s v="United States"/>
    <x v="122"/>
    <x v="25"/>
    <x v="0"/>
    <s v="FUR-TA-10004575"/>
    <x v="0"/>
    <x v="2"/>
    <s v="Hon 5100 Series Wood Tables"/>
    <n v="872.94"/>
    <n v="3"/>
    <n v="157.1292"/>
    <x v="3"/>
    <x v="3"/>
  </r>
  <r>
    <s v="CA-2016-118899"/>
    <x v="779"/>
    <d v="2016-03-22T00:00:00"/>
    <x v="3"/>
    <s v="MC-17275"/>
    <s v="Marc Crier"/>
    <s v="Consumer"/>
    <s v="United States"/>
    <x v="15"/>
    <x v="13"/>
    <x v="1"/>
    <s v="FUR-CH-10004754"/>
    <x v="0"/>
    <x v="1"/>
    <s v="Global Stack Chair with Arms, Black"/>
    <n v="167.88800000000001"/>
    <n v="7"/>
    <n v="14.690200000000001"/>
    <x v="7"/>
    <x v="9"/>
  </r>
  <r>
    <s v="CA-2017-151799"/>
    <x v="417"/>
    <d v="2017-12-18T00:00:00"/>
    <x v="1"/>
    <s v="BF-11170"/>
    <s v="Ben Ferrer"/>
    <s v="Home Office"/>
    <s v="United States"/>
    <x v="37"/>
    <x v="20"/>
    <x v="2"/>
    <s v="FUR-TA-10003473"/>
    <x v="0"/>
    <x v="2"/>
    <s v="Bretford Rectangular Conference Table Tops"/>
    <n v="526.58199999999999"/>
    <n v="2"/>
    <n v="-52.658200000000001"/>
    <x v="4"/>
    <x v="5"/>
  </r>
  <r>
    <s v="CA-2016-114601"/>
    <x v="238"/>
    <d v="2016-09-02T00:00:00"/>
    <x v="1"/>
    <s v="AA-10480"/>
    <s v="Andrew Allen"/>
    <s v="Consumer"/>
    <s v="United States"/>
    <x v="25"/>
    <x v="17"/>
    <x v="3"/>
    <s v="FUR-TA-10004147"/>
    <x v="0"/>
    <x v="2"/>
    <s v="Hon 4060 Series Tables"/>
    <n v="447.84"/>
    <n v="4"/>
    <n v="98.524799999999999"/>
    <x v="1"/>
    <x v="10"/>
  </r>
  <r>
    <s v="CA-2017-139353"/>
    <x v="780"/>
    <d v="2017-10-30T00:00:00"/>
    <x v="0"/>
    <s v="JM-15250"/>
    <s v="Janet Martin"/>
    <s v="Consumer"/>
    <s v="United States"/>
    <x v="160"/>
    <x v="30"/>
    <x v="0"/>
    <s v="FUR-FU-10001876"/>
    <x v="0"/>
    <x v="3"/>
    <s v="Computer Room Manger, 14&quot;"/>
    <n v="77.951999999999998"/>
    <n v="3"/>
    <n v="15.590400000000001"/>
    <x v="3"/>
    <x v="1"/>
  </r>
  <r>
    <s v="CA-2015-139374"/>
    <x v="468"/>
    <d v="2015-09-14T00:00:00"/>
    <x v="1"/>
    <s v="AR-10345"/>
    <s v="Alex Russell"/>
    <s v="Corporate"/>
    <s v="United States"/>
    <x v="198"/>
    <x v="5"/>
    <x v="3"/>
    <s v="FUR-CH-10003981"/>
    <x v="0"/>
    <x v="1"/>
    <s v="Global Commerce Series Low-Back Swivel/Tilt Chairs"/>
    <n v="179.886"/>
    <n v="1"/>
    <n v="-2.5697999999999999"/>
    <x v="4"/>
    <x v="4"/>
  </r>
  <r>
    <s v="CA-2017-104850"/>
    <x v="234"/>
    <d v="2017-06-19T00:00:00"/>
    <x v="1"/>
    <s v="TW-21025"/>
    <s v="Tamara Willingham"/>
    <s v="Home Office"/>
    <s v="United States"/>
    <x v="15"/>
    <x v="13"/>
    <x v="1"/>
    <s v="FUR-CH-10003774"/>
    <x v="0"/>
    <x v="1"/>
    <s v="Global Wood Trimmed Manager's Task Chair, Khaki"/>
    <n v="291.13600000000002"/>
    <n v="4"/>
    <n v="-25.474399999999999"/>
    <x v="6"/>
    <x v="2"/>
  </r>
  <r>
    <s v="CA-2015-133242"/>
    <x v="311"/>
    <d v="2015-06-24T00:00:00"/>
    <x v="1"/>
    <s v="KH-16510"/>
    <s v="Keith Herrera"/>
    <s v="Consumer"/>
    <s v="United States"/>
    <x v="58"/>
    <x v="25"/>
    <x v="0"/>
    <s v="FUR-FU-10003464"/>
    <x v="0"/>
    <x v="3"/>
    <s v="Seth Thomas 8 1/2&quot; Cubicle Clock"/>
    <n v="60.84"/>
    <n v="3"/>
    <n v="19.468800000000002"/>
    <x v="6"/>
    <x v="2"/>
  </r>
  <r>
    <s v="CA-2015-158323"/>
    <x v="737"/>
    <d v="2015-12-03T00:00:00"/>
    <x v="2"/>
    <s v="AB-10600"/>
    <s v="Ann Blume"/>
    <s v="Corporate"/>
    <s v="United States"/>
    <x v="51"/>
    <x v="30"/>
    <x v="0"/>
    <s v="FUR-FU-10001546"/>
    <x v="0"/>
    <x v="3"/>
    <s v="Dana Swing-Arm Lamps"/>
    <n v="17.088000000000001"/>
    <n v="2"/>
    <n v="1.0680000000000001"/>
    <x v="0"/>
    <x v="0"/>
  </r>
  <r>
    <s v="CA-2017-112844"/>
    <x v="596"/>
    <d v="2017-11-16T00:00:00"/>
    <x v="0"/>
    <s v="SP-20620"/>
    <s v="Stefania Perrino"/>
    <s v="Corporate"/>
    <s v="United States"/>
    <x v="252"/>
    <x v="7"/>
    <x v="2"/>
    <s v="FUR-FU-10004845"/>
    <x v="0"/>
    <x v="3"/>
    <s v="Deflect-o EconoMat Nonstudded, No Bevel Mat"/>
    <n v="154.94999999999999"/>
    <n v="3"/>
    <n v="30.99"/>
    <x v="0"/>
    <x v="0"/>
  </r>
  <r>
    <s v="US-2017-118941"/>
    <x v="661"/>
    <d v="2017-08-12T00:00:00"/>
    <x v="3"/>
    <s v="BB-11545"/>
    <s v="Brenda Bowman"/>
    <s v="Corporate"/>
    <s v="United States"/>
    <x v="11"/>
    <x v="32"/>
    <x v="2"/>
    <s v="FUR-CH-10002331"/>
    <x v="0"/>
    <x v="1"/>
    <s v="Hon 4700 Series Mobuis Mid-Back Task Chairs with Adjustable Arms"/>
    <n v="1779.9"/>
    <n v="5"/>
    <n v="373.779"/>
    <x v="7"/>
    <x v="10"/>
  </r>
  <r>
    <s v="CA-2016-162236"/>
    <x v="114"/>
    <d v="2016-11-06T00:00:00"/>
    <x v="0"/>
    <s v="ER-13855"/>
    <s v="Elpida Rittenbach"/>
    <s v="Corporate"/>
    <s v="United States"/>
    <x v="127"/>
    <x v="30"/>
    <x v="0"/>
    <s v="FUR-TA-10002533"/>
    <x v="0"/>
    <x v="2"/>
    <s v="BPI Conference Tables"/>
    <n v="876.3"/>
    <n v="10"/>
    <n v="-292.10000000000002"/>
    <x v="3"/>
    <x v="0"/>
  </r>
  <r>
    <s v="US-2016-117037"/>
    <x v="586"/>
    <d v="2016-05-20T00:00:00"/>
    <x v="2"/>
    <s v="LW-17215"/>
    <s v="Luke Weiss"/>
    <s v="Consumer"/>
    <s v="United States"/>
    <x v="9"/>
    <x v="8"/>
    <x v="3"/>
    <s v="FUR-FU-10004973"/>
    <x v="0"/>
    <x v="3"/>
    <s v="Flat Face Poster Frame"/>
    <n v="22.608000000000001"/>
    <n v="3"/>
    <n v="-10.1736"/>
    <x v="0"/>
    <x v="7"/>
  </r>
  <r>
    <s v="CA-2017-166184"/>
    <x v="781"/>
    <d v="2017-03-27T00:00:00"/>
    <x v="2"/>
    <s v="HR-14830"/>
    <s v="Harold Ryan"/>
    <s v="Corporate"/>
    <s v="United States"/>
    <x v="13"/>
    <x v="7"/>
    <x v="2"/>
    <s v="FUR-CH-10003396"/>
    <x v="0"/>
    <x v="1"/>
    <s v="Global Deluxe Steno Chair"/>
    <n v="207.846"/>
    <n v="3"/>
    <n v="2.3094000000000001"/>
    <x v="0"/>
    <x v="9"/>
  </r>
  <r>
    <s v="CA-2014-143637"/>
    <x v="782"/>
    <d v="2014-03-29T00:00:00"/>
    <x v="0"/>
    <s v="MS-17710"/>
    <s v="Maurice Satty"/>
    <s v="Consumer"/>
    <s v="United States"/>
    <x v="99"/>
    <x v="2"/>
    <x v="1"/>
    <s v="FUR-FU-10002813"/>
    <x v="0"/>
    <x v="3"/>
    <s v="DAX Contemporary Wood Frame with Silver Metal Mat, Desktop, 11 x 14 Size"/>
    <n v="40.479999999999997"/>
    <n v="2"/>
    <n v="14.572800000000001"/>
    <x v="2"/>
    <x v="9"/>
  </r>
  <r>
    <s v="CA-2016-134334"/>
    <x v="783"/>
    <d v="2016-02-15T00:00:00"/>
    <x v="2"/>
    <s v="DK-13090"/>
    <s v="Dave Kipp"/>
    <s v="Consumer"/>
    <s v="United States"/>
    <x v="218"/>
    <x v="32"/>
    <x v="2"/>
    <s v="FUR-TA-10002356"/>
    <x v="0"/>
    <x v="2"/>
    <s v="Bevis Boat-Shaped Conference Table"/>
    <n v="550.43100000000004"/>
    <n v="3"/>
    <n v="-47.1798"/>
    <x v="5"/>
    <x v="11"/>
  </r>
  <r>
    <s v="CA-2016-134334"/>
    <x v="783"/>
    <d v="2016-02-15T00:00:00"/>
    <x v="2"/>
    <s v="DK-13090"/>
    <s v="Dave Kipp"/>
    <s v="Consumer"/>
    <s v="United States"/>
    <x v="218"/>
    <x v="32"/>
    <x v="2"/>
    <s v="FUR-FU-10003274"/>
    <x v="0"/>
    <x v="3"/>
    <s v="Regeneration Desk Collection"/>
    <n v="10.56"/>
    <n v="6"/>
    <n v="4.6463999999999999"/>
    <x v="5"/>
    <x v="11"/>
  </r>
  <r>
    <s v="US-2017-109316"/>
    <x v="784"/>
    <d v="2017-06-10T00:00:00"/>
    <x v="2"/>
    <s v="MG-17680"/>
    <s v="Maureen Gastineau"/>
    <s v="Home Office"/>
    <s v="United States"/>
    <x v="2"/>
    <x v="2"/>
    <x v="1"/>
    <s v="FUR-BO-10004834"/>
    <x v="0"/>
    <x v="0"/>
    <s v="Riverside Palais Royal Lawyers Bookcase, Royale Cherry Finish"/>
    <n v="1497.6659999999999"/>
    <n v="2"/>
    <n v="140.95679999999999"/>
    <x v="3"/>
    <x v="2"/>
  </r>
  <r>
    <s v="CA-2014-125150"/>
    <x v="785"/>
    <d v="2014-05-23T00:00:00"/>
    <x v="1"/>
    <s v="PW-19030"/>
    <s v="Pauline Webber"/>
    <s v="Corporate"/>
    <s v="United States"/>
    <x v="2"/>
    <x v="2"/>
    <x v="1"/>
    <s v="FUR-CH-10002439"/>
    <x v="0"/>
    <x v="1"/>
    <s v="Iceberg Nesting Folding Chair, 19w x 6d x 43h"/>
    <n v="232.88"/>
    <n v="5"/>
    <n v="17.466000000000001"/>
    <x v="1"/>
    <x v="7"/>
  </r>
  <r>
    <s v="CA-2015-127327"/>
    <x v="136"/>
    <d v="2015-02-07T00:00:00"/>
    <x v="1"/>
    <s v="PW-19030"/>
    <s v="Pauline Webber"/>
    <s v="Corporate"/>
    <s v="United States"/>
    <x v="248"/>
    <x v="7"/>
    <x v="2"/>
    <s v="FUR-CH-10004218"/>
    <x v="0"/>
    <x v="1"/>
    <s v="Global Fabric Manager's Chair, Dark Gray"/>
    <n v="90.882000000000005"/>
    <n v="1"/>
    <n v="15.147"/>
    <x v="4"/>
    <x v="11"/>
  </r>
  <r>
    <s v="CA-2015-137302"/>
    <x v="12"/>
    <d v="2015-05-01T00:00:00"/>
    <x v="1"/>
    <s v="BW-11110"/>
    <s v="Bart Watters"/>
    <s v="Corporate"/>
    <s v="United States"/>
    <x v="53"/>
    <x v="2"/>
    <x v="1"/>
    <s v="FUR-CH-10002017"/>
    <x v="0"/>
    <x v="1"/>
    <s v="SAFCO Optional Arm Kit for Workspace Cribbage Stacking Chair"/>
    <n v="63.936"/>
    <n v="3"/>
    <n v="6.3936000000000002"/>
    <x v="2"/>
    <x v="6"/>
  </r>
  <r>
    <s v="CA-2015-106257"/>
    <x v="315"/>
    <d v="2015-04-17T00:00:00"/>
    <x v="0"/>
    <s v="EB-14110"/>
    <s v="Eugene Barchas"/>
    <s v="Consumer"/>
    <s v="United States"/>
    <x v="2"/>
    <x v="2"/>
    <x v="1"/>
    <s v="FUR-TA-10002530"/>
    <x v="0"/>
    <x v="2"/>
    <s v="Iceberg OfficeWorks 42&quot; Round Tables"/>
    <n v="241.56800000000001"/>
    <n v="2"/>
    <n v="-15.098000000000001"/>
    <x v="4"/>
    <x v="6"/>
  </r>
  <r>
    <s v="CA-2015-149083"/>
    <x v="4"/>
    <d v="2015-09-30T00:00:00"/>
    <x v="1"/>
    <s v="SH-19975"/>
    <s v="Sally Hughsby"/>
    <s v="Corporate"/>
    <s v="United States"/>
    <x v="15"/>
    <x v="13"/>
    <x v="1"/>
    <s v="FUR-CH-10004289"/>
    <x v="0"/>
    <x v="1"/>
    <s v="Global Super Steno Chair"/>
    <n v="307.13600000000002"/>
    <n v="4"/>
    <n v="-11.5176"/>
    <x v="2"/>
    <x v="4"/>
  </r>
  <r>
    <s v="US-2014-137869"/>
    <x v="786"/>
    <d v="2014-04-02T00:00:00"/>
    <x v="1"/>
    <s v="CV-12295"/>
    <s v="Christina VanderZanden"/>
    <s v="Consumer"/>
    <s v="United States"/>
    <x v="67"/>
    <x v="26"/>
    <x v="3"/>
    <s v="FUR-TA-10003954"/>
    <x v="0"/>
    <x v="2"/>
    <s v="Hon 94000 Series Round Tables"/>
    <n v="1184.72"/>
    <n v="4"/>
    <n v="106.62479999999999"/>
    <x v="2"/>
    <x v="9"/>
  </r>
  <r>
    <s v="US-2017-123834"/>
    <x v="720"/>
    <d v="2017-07-25T00:00:00"/>
    <x v="1"/>
    <s v="GM-14500"/>
    <s v="Gene McClure"/>
    <s v="Consumer"/>
    <s v="United States"/>
    <x v="191"/>
    <x v="5"/>
    <x v="3"/>
    <s v="FUR-TA-10001676"/>
    <x v="0"/>
    <x v="2"/>
    <s v="Hon 61000 Series Interactive Training Tables"/>
    <n v="124.404"/>
    <n v="4"/>
    <n v="-21.3264"/>
    <x v="4"/>
    <x v="3"/>
  </r>
  <r>
    <s v="CA-2016-128706"/>
    <x v="787"/>
    <d v="2016-03-02T00:00:00"/>
    <x v="1"/>
    <s v="DW-13540"/>
    <s v="Don Weiss"/>
    <s v="Consumer"/>
    <s v="United States"/>
    <x v="6"/>
    <x v="5"/>
    <x v="3"/>
    <s v="FUR-FU-10004053"/>
    <x v="0"/>
    <x v="3"/>
    <s v="DAX Two-Tone Silver Metal Document Frame"/>
    <n v="16.192"/>
    <n v="2"/>
    <n v="-6.8815999999999997"/>
    <x v="4"/>
    <x v="11"/>
  </r>
  <r>
    <s v="CA-2015-143364"/>
    <x v="788"/>
    <d v="2015-07-19T00:00:00"/>
    <x v="0"/>
    <s v="TG-21310"/>
    <s v="Toby Gnade"/>
    <s v="Consumer"/>
    <s v="United States"/>
    <x v="81"/>
    <x v="22"/>
    <x v="1"/>
    <s v="FUR-CH-10004287"/>
    <x v="0"/>
    <x v="1"/>
    <s v="SAFCO Arco Folding Chair"/>
    <n v="441.92"/>
    <n v="2"/>
    <n v="49.716000000000001"/>
    <x v="2"/>
    <x v="3"/>
  </r>
  <r>
    <s v="CA-2015-143364"/>
    <x v="788"/>
    <d v="2015-07-19T00:00:00"/>
    <x v="0"/>
    <s v="TG-21310"/>
    <s v="Toby Gnade"/>
    <s v="Consumer"/>
    <s v="United States"/>
    <x v="81"/>
    <x v="22"/>
    <x v="1"/>
    <s v="FUR-BO-10001608"/>
    <x v="0"/>
    <x v="0"/>
    <s v="Hon Metal Bookcases, Black"/>
    <n v="127.764"/>
    <n v="6"/>
    <n v="-191.64599999999999"/>
    <x v="2"/>
    <x v="3"/>
  </r>
  <r>
    <s v="CA-2016-101672"/>
    <x v="162"/>
    <d v="2016-10-07T00:00:00"/>
    <x v="1"/>
    <s v="DB-12910"/>
    <s v="Daniel Byrd"/>
    <s v="Home Office"/>
    <s v="United States"/>
    <x v="284"/>
    <x v="2"/>
    <x v="1"/>
    <s v="FUR-CH-10004063"/>
    <x v="0"/>
    <x v="1"/>
    <s v="Global Deluxe High-Back Manager's Chair"/>
    <n v="915.13599999999997"/>
    <n v="4"/>
    <n v="102.9528"/>
    <x v="4"/>
    <x v="1"/>
  </r>
  <r>
    <s v="CA-2016-160241"/>
    <x v="789"/>
    <d v="2016-12-04T00:00:00"/>
    <x v="0"/>
    <s v="DR-12940"/>
    <s v="Daniel Raglin"/>
    <s v="Home Office"/>
    <s v="United States"/>
    <x v="14"/>
    <x v="8"/>
    <x v="3"/>
    <s v="FUR-FU-10003806"/>
    <x v="0"/>
    <x v="3"/>
    <s v="Tenex Chairmat w/ Average Lip, 45&quot; x 53&quot;"/>
    <n v="242.17599999999999"/>
    <n v="4"/>
    <n v="-302.72000000000003"/>
    <x v="2"/>
    <x v="0"/>
  </r>
  <r>
    <s v="CA-2016-155747"/>
    <x v="184"/>
    <d v="2016-06-21T00:00:00"/>
    <x v="1"/>
    <s v="JS-15685"/>
    <s v="Jim Sink"/>
    <s v="Corporate"/>
    <s v="United States"/>
    <x v="3"/>
    <x v="3"/>
    <x v="2"/>
    <s v="FUR-TA-10003392"/>
    <x v="0"/>
    <x v="2"/>
    <s v="Global Adaptabilities Conference Tables"/>
    <n v="337.17599999999999"/>
    <n v="2"/>
    <n v="-118.0116"/>
    <x v="1"/>
    <x v="2"/>
  </r>
  <r>
    <s v="CA-2017-118017"/>
    <x v="587"/>
    <d v="2017-12-06T00:00:00"/>
    <x v="0"/>
    <s v="LC-16870"/>
    <s v="Lena Cacioppo"/>
    <s v="Consumer"/>
    <s v="United States"/>
    <x v="332"/>
    <x v="12"/>
    <x v="1"/>
    <s v="FUR-FU-10004351"/>
    <x v="0"/>
    <x v="3"/>
    <s v="Staple-based wall hangings"/>
    <n v="23.376000000000001"/>
    <n v="3"/>
    <n v="7.0128000000000004"/>
    <x v="0"/>
    <x v="5"/>
  </r>
  <r>
    <s v="CA-2017-118017"/>
    <x v="587"/>
    <d v="2017-12-06T00:00:00"/>
    <x v="0"/>
    <s v="LC-16870"/>
    <s v="Lena Cacioppo"/>
    <s v="Consumer"/>
    <s v="United States"/>
    <x v="332"/>
    <x v="12"/>
    <x v="1"/>
    <s v="FUR-FU-10004270"/>
    <x v="0"/>
    <x v="3"/>
    <s v="Eldon Image Series Desk Accessories, Burgundy"/>
    <n v="16.72"/>
    <n v="5"/>
    <n v="3.3439999999999999"/>
    <x v="0"/>
    <x v="5"/>
  </r>
  <r>
    <s v="CA-2017-118017"/>
    <x v="587"/>
    <d v="2017-12-06T00:00:00"/>
    <x v="0"/>
    <s v="LC-16870"/>
    <s v="Lena Cacioppo"/>
    <s v="Consumer"/>
    <s v="United States"/>
    <x v="332"/>
    <x v="12"/>
    <x v="1"/>
    <s v="FUR-FU-10004053"/>
    <x v="0"/>
    <x v="3"/>
    <s v="DAX Two-Tone Silver Metal Document Frame"/>
    <n v="16.192"/>
    <n v="1"/>
    <n v="4.6551999999999998"/>
    <x v="0"/>
    <x v="5"/>
  </r>
  <r>
    <s v="CA-2016-148684"/>
    <x v="683"/>
    <d v="2016-12-29T00:00:00"/>
    <x v="1"/>
    <s v="TS-21655"/>
    <s v="Trudy Schmidt"/>
    <s v="Consumer"/>
    <s v="United States"/>
    <x v="160"/>
    <x v="31"/>
    <x v="0"/>
    <s v="FUR-FU-10003553"/>
    <x v="0"/>
    <x v="3"/>
    <s v="Howard Miller 13-1/2&quot; Diameter Rosebrook Wall Clock"/>
    <n v="343.85"/>
    <n v="5"/>
    <n v="137.54"/>
    <x v="4"/>
    <x v="5"/>
  </r>
  <r>
    <s v="CA-2017-128363"/>
    <x v="790"/>
    <d v="2017-08-18T00:00:00"/>
    <x v="1"/>
    <s v="DC-12850"/>
    <s v="Dan Campbell"/>
    <s v="Consumer"/>
    <s v="United States"/>
    <x v="10"/>
    <x v="9"/>
    <x v="0"/>
    <s v="FUR-FU-10003268"/>
    <x v="0"/>
    <x v="3"/>
    <s v="Eldon Radial Chair Mat for Low to Medium Pile Carpets"/>
    <n v="31.984000000000002"/>
    <n v="1"/>
    <n v="0"/>
    <x v="2"/>
    <x v="10"/>
  </r>
  <r>
    <s v="CA-2017-128363"/>
    <x v="790"/>
    <d v="2017-08-18T00:00:00"/>
    <x v="1"/>
    <s v="DC-12850"/>
    <s v="Dan Campbell"/>
    <s v="Consumer"/>
    <s v="United States"/>
    <x v="10"/>
    <x v="9"/>
    <x v="0"/>
    <s v="FUR-CH-10002073"/>
    <x v="0"/>
    <x v="1"/>
    <s v="Hon Olson Stacker Chairs"/>
    <n v="423.64800000000002"/>
    <n v="2"/>
    <n v="47.660400000000003"/>
    <x v="2"/>
    <x v="10"/>
  </r>
  <r>
    <s v="CA-2016-149762"/>
    <x v="122"/>
    <d v="2016-12-07T00:00:00"/>
    <x v="1"/>
    <s v="RD-19720"/>
    <s v="Roger Demir"/>
    <s v="Consumer"/>
    <s v="United States"/>
    <x v="333"/>
    <x v="2"/>
    <x v="1"/>
    <s v="FUR-TA-10004147"/>
    <x v="0"/>
    <x v="2"/>
    <s v="Hon 4060 Series Tables"/>
    <n v="268.70400000000001"/>
    <n v="3"/>
    <n v="6.7176"/>
    <x v="4"/>
    <x v="5"/>
  </r>
  <r>
    <s v="CA-2016-149762"/>
    <x v="122"/>
    <d v="2016-12-07T00:00:00"/>
    <x v="1"/>
    <s v="RD-19720"/>
    <s v="Roger Demir"/>
    <s v="Consumer"/>
    <s v="United States"/>
    <x v="333"/>
    <x v="2"/>
    <x v="1"/>
    <s v="FUR-BO-10001337"/>
    <x v="0"/>
    <x v="0"/>
    <s v="O'Sullivan Living Dimensions 2-Shelf Bookcases"/>
    <n v="205.666"/>
    <n v="2"/>
    <n v="-12.098000000000001"/>
    <x v="4"/>
    <x v="5"/>
  </r>
  <r>
    <s v="CA-2016-167605"/>
    <x v="376"/>
    <d v="2016-04-30T00:00:00"/>
    <x v="0"/>
    <s v="RB-19570"/>
    <s v="Rob Beeghly"/>
    <s v="Consumer"/>
    <s v="United States"/>
    <x v="317"/>
    <x v="8"/>
    <x v="3"/>
    <s v="FUR-FU-10001602"/>
    <x v="0"/>
    <x v="3"/>
    <s v="Eldon Delta Triangular Chair Mat, 52&quot; x 58&quot;, Clear"/>
    <n v="30.344000000000001"/>
    <n v="2"/>
    <n v="-31.8612"/>
    <x v="3"/>
    <x v="6"/>
  </r>
  <r>
    <s v="CA-2015-110891"/>
    <x v="141"/>
    <d v="2015-11-24T00:00:00"/>
    <x v="1"/>
    <s v="PO-19195"/>
    <s v="Phillina Ober"/>
    <s v="Home Office"/>
    <s v="United States"/>
    <x v="3"/>
    <x v="3"/>
    <x v="2"/>
    <s v="FUR-CH-10002880"/>
    <x v="0"/>
    <x v="1"/>
    <s v="Global High-Back Leather Tilter, Burgundy"/>
    <n v="344.37200000000001"/>
    <n v="4"/>
    <n v="-93.472399999999993"/>
    <x v="4"/>
    <x v="0"/>
  </r>
  <r>
    <s v="CA-2017-120404"/>
    <x v="93"/>
    <d v="2017-11-24T00:00:00"/>
    <x v="0"/>
    <s v="KH-16330"/>
    <s v="Katharine Harms"/>
    <s v="Corporate"/>
    <s v="United States"/>
    <x v="13"/>
    <x v="7"/>
    <x v="2"/>
    <s v="FUR-FU-10000820"/>
    <x v="0"/>
    <x v="3"/>
    <s v="Tensor Brushed Steel Torchiere Floor Lamp"/>
    <n v="50.97"/>
    <n v="3"/>
    <n v="9.1745999999999999"/>
    <x v="4"/>
    <x v="0"/>
  </r>
  <r>
    <s v="CA-2017-167549"/>
    <x v="730"/>
    <d v="2017-07-27T00:00:00"/>
    <x v="2"/>
    <s v="EM-14200"/>
    <s v="Evan Minnotte"/>
    <s v="Home Office"/>
    <s v="United States"/>
    <x v="144"/>
    <x v="5"/>
    <x v="3"/>
    <s v="FUR-TA-10004767"/>
    <x v="0"/>
    <x v="2"/>
    <s v="Safco Drafting Table"/>
    <n v="298.11599999999999"/>
    <n v="6"/>
    <n v="-4.2587999999999999"/>
    <x v="3"/>
    <x v="3"/>
  </r>
  <r>
    <s v="US-2016-168095"/>
    <x v="791"/>
    <d v="2016-07-20T00:00:00"/>
    <x v="1"/>
    <s v="MC-17425"/>
    <s v="Mark Cousins"/>
    <s v="Corporate"/>
    <s v="United States"/>
    <x v="295"/>
    <x v="36"/>
    <x v="1"/>
    <s v="FUR-CH-10004886"/>
    <x v="0"/>
    <x v="1"/>
    <s v="Bevis Steel Folding Chairs"/>
    <n v="230.28"/>
    <n v="3"/>
    <n v="23.027999999999999"/>
    <x v="2"/>
    <x v="3"/>
  </r>
  <r>
    <s v="CA-2016-146325"/>
    <x v="469"/>
    <d v="2016-12-17T00:00:00"/>
    <x v="2"/>
    <s v="DS-13180"/>
    <s v="David Smith"/>
    <s v="Corporate"/>
    <s v="United States"/>
    <x v="53"/>
    <x v="2"/>
    <x v="1"/>
    <s v="FUR-CH-10001146"/>
    <x v="0"/>
    <x v="1"/>
    <s v="Global Task Chair, Black"/>
    <n v="81.424000000000007"/>
    <n v="2"/>
    <n v="-9.1601999999999997"/>
    <x v="0"/>
    <x v="5"/>
  </r>
  <r>
    <s v="CA-2014-131009"/>
    <x v="29"/>
    <d v="2014-03-05T00:00:00"/>
    <x v="1"/>
    <s v="SC-20380"/>
    <s v="Shahid Collister"/>
    <s v="Consumer"/>
    <s v="United States"/>
    <x v="116"/>
    <x v="5"/>
    <x v="3"/>
    <s v="FUR-CH-10001270"/>
    <x v="0"/>
    <x v="1"/>
    <s v="Harbour Creations Steel Folding Chair"/>
    <n v="362.25"/>
    <n v="6"/>
    <n v="0"/>
    <x v="4"/>
    <x v="9"/>
  </r>
  <r>
    <s v="CA-2014-131009"/>
    <x v="29"/>
    <d v="2014-03-05T00:00:00"/>
    <x v="1"/>
    <s v="SC-20380"/>
    <s v="Shahid Collister"/>
    <s v="Consumer"/>
    <s v="United States"/>
    <x v="116"/>
    <x v="5"/>
    <x v="3"/>
    <s v="FUR-FU-10001095"/>
    <x v="0"/>
    <x v="3"/>
    <s v="DAX Black Cherry Wood-Tone Poster Frame"/>
    <n v="63.552"/>
    <n v="6"/>
    <n v="-34.953600000000002"/>
    <x v="4"/>
    <x v="9"/>
  </r>
  <r>
    <s v="CA-2017-131807"/>
    <x v="702"/>
    <d v="2017-10-10T00:00:00"/>
    <x v="1"/>
    <s v="GG-14650"/>
    <s v="Greg Guthrie"/>
    <s v="Corporate"/>
    <s v="United States"/>
    <x v="297"/>
    <x v="2"/>
    <x v="1"/>
    <s v="FUR-CH-10001190"/>
    <x v="0"/>
    <x v="1"/>
    <s v="Global Deluxe High-Back Office Chair in Storm"/>
    <n v="435.16800000000001"/>
    <n v="4"/>
    <n v="-59.835599999999999"/>
    <x v="2"/>
    <x v="1"/>
  </r>
  <r>
    <s v="CA-2017-131807"/>
    <x v="702"/>
    <d v="2017-10-10T00:00:00"/>
    <x v="1"/>
    <s v="GG-14650"/>
    <s v="Greg Guthrie"/>
    <s v="Corporate"/>
    <s v="United States"/>
    <x v="297"/>
    <x v="2"/>
    <x v="1"/>
    <s v="FUR-FU-10004666"/>
    <x v="0"/>
    <x v="3"/>
    <s v="DAX Clear Channel Poster Frame"/>
    <n v="72.900000000000006"/>
    <n v="5"/>
    <n v="26.972999999999999"/>
    <x v="2"/>
    <x v="1"/>
  </r>
  <r>
    <s v="CA-2017-131807"/>
    <x v="702"/>
    <d v="2017-10-10T00:00:00"/>
    <x v="1"/>
    <s v="GG-14650"/>
    <s v="Greg Guthrie"/>
    <s v="Corporate"/>
    <s v="United States"/>
    <x v="297"/>
    <x v="2"/>
    <x v="1"/>
    <s v="FUR-TA-10004086"/>
    <x v="0"/>
    <x v="2"/>
    <s v="KI Adjustable-Height Table"/>
    <n v="206.352"/>
    <n v="3"/>
    <n v="5.1588000000000003"/>
    <x v="2"/>
    <x v="1"/>
  </r>
  <r>
    <s v="CA-2016-157707"/>
    <x v="792"/>
    <d v="2016-10-12T00:00:00"/>
    <x v="2"/>
    <s v="CC-12610"/>
    <s v="Corey Catlett"/>
    <s v="Corporate"/>
    <s v="United States"/>
    <x v="22"/>
    <x v="12"/>
    <x v="1"/>
    <s v="FUR-BO-10001567"/>
    <x v="0"/>
    <x v="0"/>
    <s v="Bush Westfield Collection Bookcases, Dark Cherry Finish, Fully Assembled"/>
    <n v="90.882000000000005"/>
    <n v="3"/>
    <n v="-190.85220000000001"/>
    <x v="3"/>
    <x v="1"/>
  </r>
  <r>
    <s v="CA-2016-157707"/>
    <x v="792"/>
    <d v="2016-10-12T00:00:00"/>
    <x v="2"/>
    <s v="CC-12610"/>
    <s v="Corey Catlett"/>
    <s v="Corporate"/>
    <s v="United States"/>
    <x v="22"/>
    <x v="12"/>
    <x v="1"/>
    <s v="FUR-CH-10004853"/>
    <x v="0"/>
    <x v="1"/>
    <s v="Global Manager's Adjustable Task Chair, Storm"/>
    <n v="120.78400000000001"/>
    <n v="1"/>
    <n v="13.588200000000001"/>
    <x v="3"/>
    <x v="1"/>
  </r>
  <r>
    <s v="US-2015-126753"/>
    <x v="793"/>
    <d v="2015-08-20T00:00:00"/>
    <x v="1"/>
    <s v="SP-20860"/>
    <s v="Sung Pak"/>
    <s v="Corporate"/>
    <s v="United States"/>
    <x v="3"/>
    <x v="3"/>
    <x v="2"/>
    <s v="FUR-FU-10001488"/>
    <x v="0"/>
    <x v="3"/>
    <s v="Tenex 46&quot; x 60&quot; Computer Anti-Static Chairmat, Rectangular Shaped"/>
    <n v="254.352"/>
    <n v="3"/>
    <n v="0"/>
    <x v="4"/>
    <x v="10"/>
  </r>
  <r>
    <s v="CA-2014-113383"/>
    <x v="767"/>
    <d v="2014-09-13T00:00:00"/>
    <x v="2"/>
    <s v="SF-20065"/>
    <s v="Sandra Flanagan"/>
    <s v="Consumer"/>
    <s v="United States"/>
    <x v="334"/>
    <x v="18"/>
    <x v="2"/>
    <s v="FUR-FU-10001986"/>
    <x v="0"/>
    <x v="3"/>
    <s v="Dana Fluorescent Magnifying Lamp, White, 36&quot;"/>
    <n v="254.9"/>
    <n v="5"/>
    <n v="76.47"/>
    <x v="0"/>
    <x v="4"/>
  </r>
  <r>
    <s v="US-2015-165743"/>
    <x v="141"/>
    <d v="2015-11-23T00:00:00"/>
    <x v="0"/>
    <s v="MM-18055"/>
    <s v="Michelle Moray"/>
    <s v="Consumer"/>
    <s v="United States"/>
    <x v="14"/>
    <x v="12"/>
    <x v="1"/>
    <s v="FUR-BO-10002268"/>
    <x v="0"/>
    <x v="0"/>
    <s v="Sauder Barrister Bookcases"/>
    <n v="145.76400000000001"/>
    <n v="6"/>
    <n v="-247.7988"/>
    <x v="0"/>
    <x v="0"/>
  </r>
  <r>
    <s v="US-2017-105998"/>
    <x v="54"/>
    <d v="2017-11-05T00:00:00"/>
    <x v="2"/>
    <s v="CR-12580"/>
    <s v="Clay Rozendal"/>
    <s v="Home Office"/>
    <s v="United States"/>
    <x v="53"/>
    <x v="2"/>
    <x v="1"/>
    <s v="FUR-TA-10001095"/>
    <x v="0"/>
    <x v="2"/>
    <s v="Chromcraft Round Conference Tables"/>
    <n v="1673.184"/>
    <n v="12"/>
    <n v="20.9148"/>
    <x v="3"/>
    <x v="0"/>
  </r>
  <r>
    <s v="US-2014-148194"/>
    <x v="236"/>
    <d v="2014-05-07T00:00:00"/>
    <x v="2"/>
    <s v="BS-11365"/>
    <s v="Bill Shonely"/>
    <s v="Corporate"/>
    <s v="United States"/>
    <x v="15"/>
    <x v="13"/>
    <x v="1"/>
    <s v="FUR-FU-10001852"/>
    <x v="0"/>
    <x v="3"/>
    <s v="Eldon Regeneration Recycled Desk Accessories, Smoke"/>
    <n v="12.18"/>
    <n v="7"/>
    <n v="3.8976000000000002"/>
    <x v="0"/>
    <x v="7"/>
  </r>
  <r>
    <s v="CA-2014-143210"/>
    <x v="280"/>
    <d v="2014-12-03T00:00:00"/>
    <x v="2"/>
    <s v="AA-10645"/>
    <s v="Anna Andreadi"/>
    <s v="Consumer"/>
    <s v="United States"/>
    <x v="172"/>
    <x v="20"/>
    <x v="2"/>
    <s v="FUR-FU-10003878"/>
    <x v="0"/>
    <x v="3"/>
    <s v="Linden 10&quot; Round Wall Clock, Black"/>
    <n v="45.84"/>
    <n v="3"/>
    <n v="15.585599999999999"/>
    <x v="3"/>
    <x v="5"/>
  </r>
  <r>
    <s v="CA-2014-143210"/>
    <x v="280"/>
    <d v="2014-12-03T00:00:00"/>
    <x v="2"/>
    <s v="AA-10645"/>
    <s v="Anna Andreadi"/>
    <s v="Consumer"/>
    <s v="United States"/>
    <x v="172"/>
    <x v="20"/>
    <x v="2"/>
    <s v="FUR-FU-10002268"/>
    <x v="0"/>
    <x v="3"/>
    <s v="Ultra Door Push Plate"/>
    <n v="9.82"/>
    <n v="2"/>
    <n v="3.2406000000000001"/>
    <x v="3"/>
    <x v="5"/>
  </r>
  <r>
    <s v="CA-2015-110863"/>
    <x v="669"/>
    <d v="2015-11-24T00:00:00"/>
    <x v="1"/>
    <s v="AA-10645"/>
    <s v="Anna Andreadi"/>
    <s v="Consumer"/>
    <s v="United States"/>
    <x v="258"/>
    <x v="37"/>
    <x v="3"/>
    <s v="FUR-CH-10002073"/>
    <x v="0"/>
    <x v="1"/>
    <s v="Hon Olson Stacker Chairs"/>
    <n v="1323.9"/>
    <n v="5"/>
    <n v="383.93099999999998"/>
    <x v="1"/>
    <x v="0"/>
  </r>
  <r>
    <s v="CA-2017-120168"/>
    <x v="794"/>
    <d v="2017-05-25T00:00:00"/>
    <x v="3"/>
    <s v="TB-21625"/>
    <s v="Trudy Brown"/>
    <s v="Consumer"/>
    <s v="United States"/>
    <x v="13"/>
    <x v="7"/>
    <x v="2"/>
    <s v="FUR-FU-10000732"/>
    <x v="0"/>
    <x v="3"/>
    <s v="Eldon 200 Class Desk Accessories"/>
    <n v="18.84"/>
    <n v="3"/>
    <n v="6.0288000000000004"/>
    <x v="7"/>
    <x v="7"/>
  </r>
  <r>
    <s v="US-2014-131870"/>
    <x v="383"/>
    <d v="2014-09-11T00:00:00"/>
    <x v="2"/>
    <s v="NF-18595"/>
    <s v="Nicole Fjeld"/>
    <s v="Home Office"/>
    <s v="United States"/>
    <x v="68"/>
    <x v="15"/>
    <x v="2"/>
    <s v="FUR-FU-10002501"/>
    <x v="0"/>
    <x v="3"/>
    <s v="Nu-Dell Executive Frame"/>
    <n v="60.671999999999997"/>
    <n v="6"/>
    <n v="12.892799999999999"/>
    <x v="3"/>
    <x v="4"/>
  </r>
  <r>
    <s v="CA-2014-129189"/>
    <x v="294"/>
    <d v="2014-07-25T00:00:00"/>
    <x v="1"/>
    <s v="HM-14860"/>
    <s v="Harry Marie"/>
    <s v="Corporate"/>
    <s v="United States"/>
    <x v="144"/>
    <x v="5"/>
    <x v="3"/>
    <s v="FUR-CH-10004997"/>
    <x v="0"/>
    <x v="1"/>
    <s v="Hon Every-Day Series Multi-Task Chairs"/>
    <n v="657.93"/>
    <n v="5"/>
    <n v="-93.99"/>
    <x v="4"/>
    <x v="3"/>
  </r>
  <r>
    <s v="CA-2015-132465"/>
    <x v="795"/>
    <d v="2015-09-15T00:00:00"/>
    <x v="0"/>
    <s v="DM-13525"/>
    <s v="Don Miller"/>
    <s v="Corporate"/>
    <s v="United States"/>
    <x v="13"/>
    <x v="7"/>
    <x v="2"/>
    <s v="FUR-FU-10000277"/>
    <x v="0"/>
    <x v="3"/>
    <s v="Deflect-o DuraMat Antistatic Studded Beveled Mat for Medium Pile Carpeting"/>
    <n v="210.68"/>
    <n v="2"/>
    <n v="50.563200000000002"/>
    <x v="4"/>
    <x v="4"/>
  </r>
  <r>
    <s v="CA-2016-158806"/>
    <x v="796"/>
    <d v="2016-01-11T00:00:00"/>
    <x v="1"/>
    <s v="NM-18520"/>
    <s v="Neoma Murray"/>
    <s v="Consumer"/>
    <s v="United States"/>
    <x v="45"/>
    <x v="5"/>
    <x v="3"/>
    <s v="FUR-FU-10004270"/>
    <x v="0"/>
    <x v="3"/>
    <s v="Executive Impressions 13&quot; Clairmont Wall Clock"/>
    <n v="23.076000000000001"/>
    <n v="3"/>
    <n v="-10.9611"/>
    <x v="4"/>
    <x v="8"/>
  </r>
  <r>
    <s v="CA-2015-119690"/>
    <x v="528"/>
    <d v="2015-06-28T00:00:00"/>
    <x v="2"/>
    <s v="MV-17485"/>
    <s v="Mark Van Huff"/>
    <s v="Consumer"/>
    <s v="United States"/>
    <x v="6"/>
    <x v="5"/>
    <x v="3"/>
    <s v="FUR-FU-10004587"/>
    <x v="0"/>
    <x v="3"/>
    <s v="GE General Use Halogen Bulbs, 100 Watts, 1 Bulb per Pack"/>
    <n v="75.384"/>
    <n v="9"/>
    <n v="-20.730599999999999"/>
    <x v="0"/>
    <x v="2"/>
  </r>
  <r>
    <s v="CA-2017-109393"/>
    <x v="254"/>
    <d v="2017-07-02T00:00:00"/>
    <x v="0"/>
    <s v="JC-15775"/>
    <s v="John Castell"/>
    <s v="Consumer"/>
    <s v="United States"/>
    <x v="2"/>
    <x v="2"/>
    <x v="1"/>
    <s v="FUR-BO-10003966"/>
    <x v="0"/>
    <x v="0"/>
    <s v="Sauder Facets Collection Library, Sky Alder Finish"/>
    <n v="435.99900000000002"/>
    <n v="3"/>
    <n v="5.1294000000000004"/>
    <x v="3"/>
    <x v="2"/>
  </r>
  <r>
    <s v="CA-2017-121489"/>
    <x v="67"/>
    <d v="2017-08-25T00:00:00"/>
    <x v="0"/>
    <s v="CM-11815"/>
    <s v="Candace McMahon"/>
    <s v="Corporate"/>
    <s v="United States"/>
    <x v="15"/>
    <x v="13"/>
    <x v="1"/>
    <s v="FUR-CH-10004698"/>
    <x v="0"/>
    <x v="1"/>
    <s v="Padded Folding Chairs, Black, 4/Carton"/>
    <n v="388.70400000000001"/>
    <n v="6"/>
    <n v="38.870399999999997"/>
    <x v="4"/>
    <x v="10"/>
  </r>
  <r>
    <s v="US-2017-133081"/>
    <x v="745"/>
    <d v="2017-03-15T00:00:00"/>
    <x v="1"/>
    <s v="PV-18985"/>
    <s v="Paul Van Hugh"/>
    <s v="Home Office"/>
    <s v="United States"/>
    <x v="335"/>
    <x v="20"/>
    <x v="2"/>
    <s v="FUR-FU-10001379"/>
    <x v="0"/>
    <x v="3"/>
    <s v="Executive Impressions 16-1/2&quot; Circular Wall Clock"/>
    <n v="26.72"/>
    <n v="1"/>
    <n v="11.7568"/>
    <x v="4"/>
    <x v="9"/>
  </r>
  <r>
    <s v="CA-2014-144974"/>
    <x v="218"/>
    <d v="2014-09-30T00:00:00"/>
    <x v="1"/>
    <s v="CM-12715"/>
    <s v="Craig Molinari"/>
    <s v="Corporate"/>
    <s v="United States"/>
    <x v="3"/>
    <x v="3"/>
    <x v="2"/>
    <s v="FUR-FU-10001095"/>
    <x v="0"/>
    <x v="3"/>
    <s v="DAX Black Cherry Wood-Tone Poster Frame"/>
    <n v="21.184000000000001"/>
    <n v="1"/>
    <n v="4.7664"/>
    <x v="4"/>
    <x v="4"/>
  </r>
  <r>
    <s v="CA-2015-121188"/>
    <x v="797"/>
    <d v="2015-09-04T00:00:00"/>
    <x v="1"/>
    <s v="CB-12025"/>
    <s v="Cassandra Brandow"/>
    <s v="Consumer"/>
    <s v="United States"/>
    <x v="2"/>
    <x v="2"/>
    <x v="1"/>
    <s v="FUR-BO-10004695"/>
    <x v="0"/>
    <x v="0"/>
    <s v="O'Sullivan 2-Door Barrister Bookcase in Odessa Pine"/>
    <n v="307.666"/>
    <n v="2"/>
    <n v="28.956800000000001"/>
    <x v="1"/>
    <x v="10"/>
  </r>
  <r>
    <s v="CA-2015-121188"/>
    <x v="797"/>
    <d v="2015-09-04T00:00:00"/>
    <x v="1"/>
    <s v="CB-12025"/>
    <s v="Cassandra Brandow"/>
    <s v="Consumer"/>
    <s v="United States"/>
    <x v="2"/>
    <x v="2"/>
    <x v="1"/>
    <s v="FUR-FU-10003981"/>
    <x v="0"/>
    <x v="3"/>
    <s v="Eldon Wave Desk Accessories"/>
    <n v="4.16"/>
    <n v="2"/>
    <n v="1.7472000000000001"/>
    <x v="1"/>
    <x v="10"/>
  </r>
  <r>
    <s v="US-2015-160563"/>
    <x v="798"/>
    <d v="2015-10-24T00:00:00"/>
    <x v="1"/>
    <s v="NS-18640"/>
    <s v="Noel Staavos"/>
    <s v="Corporate"/>
    <s v="United States"/>
    <x v="28"/>
    <x v="2"/>
    <x v="1"/>
    <s v="FUR-FU-10001731"/>
    <x v="0"/>
    <x v="3"/>
    <s v="Acrylic Self-Standing Desk Frames"/>
    <n v="16.02"/>
    <n v="6"/>
    <n v="6.0876000000000001"/>
    <x v="4"/>
    <x v="1"/>
  </r>
  <r>
    <s v="CA-2017-151750"/>
    <x v="143"/>
    <d v="2017-01-05T00:00:00"/>
    <x v="1"/>
    <s v="JM-15250"/>
    <s v="Janet Martin"/>
    <s v="Consumer"/>
    <s v="United States"/>
    <x v="156"/>
    <x v="5"/>
    <x v="3"/>
    <s v="FUR-FU-10002116"/>
    <x v="0"/>
    <x v="3"/>
    <s v="Tenex Carpeted, Granite-Look or Clear Contemporary Contour Shape Chair Mats"/>
    <n v="141.41999999999999"/>
    <n v="5"/>
    <n v="-187.38149999999999"/>
    <x v="4"/>
    <x v="8"/>
  </r>
  <r>
    <s v="CA-2017-151750"/>
    <x v="143"/>
    <d v="2017-01-05T00:00:00"/>
    <x v="1"/>
    <s v="JM-15250"/>
    <s v="Janet Martin"/>
    <s v="Consumer"/>
    <s v="United States"/>
    <x v="156"/>
    <x v="5"/>
    <x v="3"/>
    <s v="FUR-CH-10003199"/>
    <x v="0"/>
    <x v="1"/>
    <s v="Office Star - Contemporary Task Swivel Chair"/>
    <n v="310.74400000000003"/>
    <n v="4"/>
    <n v="-26.635200000000001"/>
    <x v="4"/>
    <x v="8"/>
  </r>
  <r>
    <s v="CA-2015-106187"/>
    <x v="799"/>
    <d v="2015-06-29T00:00:00"/>
    <x v="1"/>
    <s v="RF-19345"/>
    <s v="Randy Ferguson"/>
    <s v="Corporate"/>
    <s v="United States"/>
    <x v="336"/>
    <x v="24"/>
    <x v="0"/>
    <s v="FUR-FU-10000794"/>
    <x v="0"/>
    <x v="3"/>
    <s v="Eldon Stackable Tray, Side-Load, Legal, Smoke"/>
    <n v="27.42"/>
    <n v="3"/>
    <n v="9.3228000000000009"/>
    <x v="6"/>
    <x v="2"/>
  </r>
  <r>
    <s v="CA-2016-105753"/>
    <x v="697"/>
    <d v="2016-10-26T00:00:00"/>
    <x v="1"/>
    <s v="LC-16960"/>
    <s v="Lindsay Castell"/>
    <s v="Home Office"/>
    <s v="United States"/>
    <x v="58"/>
    <x v="25"/>
    <x v="0"/>
    <s v="FUR-FU-10000246"/>
    <x v="0"/>
    <x v="3"/>
    <s v="Aluminum Document Frame"/>
    <n v="61.1"/>
    <n v="5"/>
    <n v="18.329999999999998"/>
    <x v="6"/>
    <x v="1"/>
  </r>
  <r>
    <s v="CA-2017-133046"/>
    <x v="534"/>
    <d v="2017-08-01T00:00:00"/>
    <x v="0"/>
    <s v="DK-13375"/>
    <s v="Dennis Kane"/>
    <s v="Consumer"/>
    <s v="United States"/>
    <x v="15"/>
    <x v="13"/>
    <x v="1"/>
    <s v="FUR-FU-10001940"/>
    <x v="0"/>
    <x v="3"/>
    <s v="Staple-based wall hangings"/>
    <n v="23.88"/>
    <n v="3"/>
    <n v="10.507199999999999"/>
    <x v="2"/>
    <x v="3"/>
  </r>
  <r>
    <s v="CA-2017-159149"/>
    <x v="506"/>
    <d v="2017-02-19T00:00:00"/>
    <x v="2"/>
    <s v="CR-12820"/>
    <s v="Cyra Reiten"/>
    <s v="Home Office"/>
    <s v="United States"/>
    <x v="6"/>
    <x v="5"/>
    <x v="3"/>
    <s v="FUR-BO-10001601"/>
    <x v="0"/>
    <x v="0"/>
    <s v="Sauder Mission Library with Doors, Fruitwood Finish"/>
    <n v="89.066400000000002"/>
    <n v="1"/>
    <n v="-17.0274"/>
    <x v="3"/>
    <x v="11"/>
  </r>
  <r>
    <s v="US-2017-167570"/>
    <x v="64"/>
    <d v="2017-12-15T00:00:00"/>
    <x v="1"/>
    <s v="EG-13900"/>
    <s v="Emily Grady"/>
    <s v="Consumer"/>
    <s v="United States"/>
    <x v="3"/>
    <x v="3"/>
    <x v="2"/>
    <s v="FUR-CH-10003396"/>
    <x v="0"/>
    <x v="1"/>
    <s v="Global Deluxe Steno Chair"/>
    <n v="215.54400000000001"/>
    <n v="4"/>
    <n v="-58.504800000000003"/>
    <x v="1"/>
    <x v="5"/>
  </r>
  <r>
    <s v="CA-2017-160122"/>
    <x v="414"/>
    <d v="2017-11-23T00:00:00"/>
    <x v="1"/>
    <s v="RD-19930"/>
    <s v="Russell D'Ascenzo"/>
    <s v="Consumer"/>
    <s v="United States"/>
    <x v="9"/>
    <x v="8"/>
    <x v="3"/>
    <s v="FUR-CH-10000422"/>
    <x v="0"/>
    <x v="1"/>
    <s v="Global Highback Leather Tilter in Burgundy"/>
    <n v="127.386"/>
    <n v="2"/>
    <n v="-25.4772"/>
    <x v="2"/>
    <x v="0"/>
  </r>
  <r>
    <s v="CA-2016-130393"/>
    <x v="193"/>
    <d v="2016-12-03T00:00:00"/>
    <x v="0"/>
    <s v="JM-15865"/>
    <s v="John Murray"/>
    <s v="Consumer"/>
    <s v="United States"/>
    <x v="147"/>
    <x v="5"/>
    <x v="3"/>
    <s v="FUR-CH-10002647"/>
    <x v="0"/>
    <x v="1"/>
    <s v="Situations Contoured Folding Chairs, 4/Set"/>
    <n v="248.43"/>
    <n v="5"/>
    <n v="-17.745000000000001"/>
    <x v="3"/>
    <x v="5"/>
  </r>
  <r>
    <s v="CA-2016-130393"/>
    <x v="193"/>
    <d v="2016-12-03T00:00:00"/>
    <x v="0"/>
    <s v="JM-15865"/>
    <s v="John Murray"/>
    <s v="Consumer"/>
    <s v="United States"/>
    <x v="147"/>
    <x v="5"/>
    <x v="3"/>
    <s v="FUR-CH-10004477"/>
    <x v="0"/>
    <x v="1"/>
    <s v="Global Push Button Manager's Chair, Indigo"/>
    <n v="85.245999999999995"/>
    <n v="2"/>
    <n v="-1.2178"/>
    <x v="3"/>
    <x v="5"/>
  </r>
  <r>
    <s v="CA-2017-101014"/>
    <x v="800"/>
    <d v="2017-09-04T00:00:00"/>
    <x v="1"/>
    <s v="RW-19540"/>
    <s v="Rick Wilson"/>
    <s v="Corporate"/>
    <s v="United States"/>
    <x v="2"/>
    <x v="2"/>
    <x v="1"/>
    <s v="FUR-FU-10003374"/>
    <x v="0"/>
    <x v="3"/>
    <s v="Electrix Fluorescent Magnifier Lamps &amp; Weighted Base"/>
    <n v="148.02000000000001"/>
    <n v="3"/>
    <n v="41.445599999999999"/>
    <x v="6"/>
    <x v="10"/>
  </r>
  <r>
    <s v="US-2017-106551"/>
    <x v="801"/>
    <d v="2017-07-27T00:00:00"/>
    <x v="1"/>
    <s v="EB-13930"/>
    <s v="Eric Barreto"/>
    <s v="Consumer"/>
    <s v="United States"/>
    <x v="9"/>
    <x v="8"/>
    <x v="3"/>
    <s v="FUR-CH-10004997"/>
    <x v="0"/>
    <x v="1"/>
    <s v="Hon Every-Day Series Multi-Task Chairs"/>
    <n v="526.34400000000005"/>
    <n v="4"/>
    <n v="-75.191999999999993"/>
    <x v="2"/>
    <x v="3"/>
  </r>
  <r>
    <s v="CA-2016-116722"/>
    <x v="367"/>
    <d v="2016-11-16T00:00:00"/>
    <x v="1"/>
    <s v="LP-17080"/>
    <s v="Liz Pelletier"/>
    <s v="Consumer"/>
    <s v="United States"/>
    <x v="28"/>
    <x v="2"/>
    <x v="1"/>
    <s v="FUR-FU-10001934"/>
    <x v="0"/>
    <x v="3"/>
    <s v="Magnifier Swing Arm Lamp"/>
    <n v="41.96"/>
    <n v="2"/>
    <n v="10.909599999999999"/>
    <x v="2"/>
    <x v="0"/>
  </r>
  <r>
    <s v="CA-2016-116722"/>
    <x v="367"/>
    <d v="2016-11-16T00:00:00"/>
    <x v="1"/>
    <s v="LP-17080"/>
    <s v="Liz Pelletier"/>
    <s v="Consumer"/>
    <s v="United States"/>
    <x v="28"/>
    <x v="2"/>
    <x v="1"/>
    <s v="FUR-CH-10004997"/>
    <x v="0"/>
    <x v="1"/>
    <s v="Hon Every-Day Series Multi-Task Chairs"/>
    <n v="451.15199999999999"/>
    <n v="3"/>
    <n v="0"/>
    <x v="2"/>
    <x v="0"/>
  </r>
  <r>
    <s v="US-2017-150070"/>
    <x v="87"/>
    <d v="2017-09-12T00:00:00"/>
    <x v="1"/>
    <s v="JA-15970"/>
    <s v="Joseph Airdo"/>
    <s v="Consumer"/>
    <s v="United States"/>
    <x v="337"/>
    <x v="2"/>
    <x v="1"/>
    <s v="FUR-CH-10004860"/>
    <x v="0"/>
    <x v="1"/>
    <s v="Global Low Back Tilter Chair"/>
    <n v="161.56800000000001"/>
    <n v="2"/>
    <n v="-28.2744"/>
    <x v="2"/>
    <x v="4"/>
  </r>
  <r>
    <s v="CA-2017-157350"/>
    <x v="802"/>
    <d v="2017-09-01T00:00:00"/>
    <x v="1"/>
    <s v="DP-13000"/>
    <s v="Darren Powers"/>
    <s v="Consumer"/>
    <s v="United States"/>
    <x v="9"/>
    <x v="8"/>
    <x v="3"/>
    <s v="FUR-FU-10000222"/>
    <x v="0"/>
    <x v="3"/>
    <s v="Seth Thomas 16&quot; Steel Case Clock"/>
    <n v="64.959999999999994"/>
    <n v="5"/>
    <n v="-43.847999999999999"/>
    <x v="6"/>
    <x v="10"/>
  </r>
  <r>
    <s v="CA-2015-131352"/>
    <x v="643"/>
    <d v="2015-10-13T00:00:00"/>
    <x v="1"/>
    <s v="GH-14485"/>
    <s v="Gene Hale"/>
    <s v="Corporate"/>
    <s v="United States"/>
    <x v="144"/>
    <x v="5"/>
    <x v="3"/>
    <s v="FUR-FU-10003708"/>
    <x v="0"/>
    <x v="3"/>
    <s v="Tenex Traditional Chairmats for Medium Pile Carpet, Standard Lip, 36&quot; x 48&quot;"/>
    <n v="72.78"/>
    <n v="3"/>
    <n v="-70.960499999999996"/>
    <x v="2"/>
    <x v="1"/>
  </r>
  <r>
    <s v="CA-2016-118073"/>
    <x v="577"/>
    <d v="2016-08-16T00:00:00"/>
    <x v="1"/>
    <s v="CS-12490"/>
    <s v="Cindy Schnelling"/>
    <s v="Corporate"/>
    <s v="United States"/>
    <x v="49"/>
    <x v="1"/>
    <x v="0"/>
    <s v="FUR-TA-10002533"/>
    <x v="0"/>
    <x v="2"/>
    <s v="BPI Conference Tables"/>
    <n v="562.29250000000002"/>
    <n v="7"/>
    <n v="-255.58750000000001"/>
    <x v="4"/>
    <x v="10"/>
  </r>
  <r>
    <s v="CA-2014-103219"/>
    <x v="77"/>
    <d v="2014-11-13T00:00:00"/>
    <x v="1"/>
    <s v="BF-11215"/>
    <s v="Benjamin Farhat"/>
    <s v="Home Office"/>
    <s v="United States"/>
    <x v="13"/>
    <x v="7"/>
    <x v="2"/>
    <s v="FUR-FU-10004091"/>
    <x v="0"/>
    <x v="3"/>
    <s v="Eldon 200 Class Desk Accessories, Black"/>
    <n v="56.52"/>
    <n v="9"/>
    <n v="21.477599999999999"/>
    <x v="4"/>
    <x v="0"/>
  </r>
  <r>
    <s v="CA-2016-100993"/>
    <x v="223"/>
    <d v="2016-02-10T00:00:00"/>
    <x v="1"/>
    <s v="AZ-10750"/>
    <s v="Annie Zypern"/>
    <s v="Consumer"/>
    <s v="United States"/>
    <x v="53"/>
    <x v="2"/>
    <x v="1"/>
    <s v="FUR-TA-10001095"/>
    <x v="0"/>
    <x v="2"/>
    <s v="Chromcraft Round Conference Tables"/>
    <n v="557.72799999999995"/>
    <n v="4"/>
    <n v="6.9715999999999996"/>
    <x v="2"/>
    <x v="11"/>
  </r>
  <r>
    <s v="CA-2014-167997"/>
    <x v="375"/>
    <d v="2014-01-29T00:00:00"/>
    <x v="2"/>
    <s v="CA-11965"/>
    <s v="Carol Adams"/>
    <s v="Corporate"/>
    <s v="United States"/>
    <x v="338"/>
    <x v="40"/>
    <x v="3"/>
    <s v="FUR-BO-10004409"/>
    <x v="0"/>
    <x v="0"/>
    <s v="Safco Value Mate Series Steel Bookcases, Baked Enamel Finish on Steel, Gray"/>
    <n v="141.96"/>
    <n v="2"/>
    <n v="39.748800000000003"/>
    <x v="0"/>
    <x v="8"/>
  </r>
  <r>
    <s v="CA-2016-131296"/>
    <x v="803"/>
    <d v="2016-10-09T00:00:00"/>
    <x v="1"/>
    <s v="MS-17830"/>
    <s v="Melanie Seite"/>
    <s v="Consumer"/>
    <s v="United States"/>
    <x v="237"/>
    <x v="32"/>
    <x v="2"/>
    <s v="FUR-TA-10002622"/>
    <x v="0"/>
    <x v="2"/>
    <s v="Bush Andora Conference Table, Maple/Graphite Gray Finish"/>
    <n v="239.37200000000001"/>
    <n v="2"/>
    <n v="-23.937200000000001"/>
    <x v="2"/>
    <x v="1"/>
  </r>
  <r>
    <s v="CA-2016-134138"/>
    <x v="285"/>
    <d v="2016-02-20T00:00:00"/>
    <x v="1"/>
    <s v="JD-15790"/>
    <s v="John Dryer"/>
    <s v="Consumer"/>
    <s v="United States"/>
    <x v="31"/>
    <x v="18"/>
    <x v="2"/>
    <s v="FUR-CH-10001545"/>
    <x v="0"/>
    <x v="1"/>
    <s v="Hon Comfortask Task/Swivel Chairs"/>
    <n v="227.96"/>
    <n v="2"/>
    <n v="36.473599999999998"/>
    <x v="4"/>
    <x v="11"/>
  </r>
  <r>
    <s v="CA-2015-168207"/>
    <x v="46"/>
    <d v="2015-11-06T00:00:00"/>
    <x v="1"/>
    <s v="LT-17110"/>
    <s v="Liz Thompson"/>
    <s v="Consumer"/>
    <s v="United States"/>
    <x v="53"/>
    <x v="2"/>
    <x v="1"/>
    <s v="FUR-FU-10004909"/>
    <x v="0"/>
    <x v="3"/>
    <s v="Contemporary Wood/Metal Frame"/>
    <n v="96.96"/>
    <n v="6"/>
    <n v="33.936"/>
    <x v="4"/>
    <x v="0"/>
  </r>
  <r>
    <s v="CA-2015-168207"/>
    <x v="46"/>
    <d v="2015-11-06T00:00:00"/>
    <x v="1"/>
    <s v="LT-17110"/>
    <s v="Liz Thompson"/>
    <s v="Consumer"/>
    <s v="United States"/>
    <x v="53"/>
    <x v="2"/>
    <x v="1"/>
    <s v="FUR-BO-10004357"/>
    <x v="0"/>
    <x v="0"/>
    <s v="O'Sullivan Living Dimensions 3-Shelf Bookcases"/>
    <n v="512.49900000000002"/>
    <n v="3"/>
    <n v="-30.146999999999998"/>
    <x v="4"/>
    <x v="0"/>
  </r>
  <r>
    <s v="CA-2016-144148"/>
    <x v="581"/>
    <d v="2016-08-05T00:00:00"/>
    <x v="1"/>
    <s v="AH-10690"/>
    <s v="Anna HŠberlin"/>
    <s v="Corporate"/>
    <s v="United States"/>
    <x v="28"/>
    <x v="2"/>
    <x v="1"/>
    <s v="FUR-TA-10002774"/>
    <x v="0"/>
    <x v="2"/>
    <s v="Laminate Occasional Tables"/>
    <n v="863.12800000000004"/>
    <n v="7"/>
    <n v="-32.3673"/>
    <x v="2"/>
    <x v="3"/>
  </r>
  <r>
    <s v="CA-2017-107174"/>
    <x v="200"/>
    <d v="2017-11-13T00:00:00"/>
    <x v="1"/>
    <s v="AB-10060"/>
    <s v="Adam Bellavance"/>
    <s v="Home Office"/>
    <s v="United States"/>
    <x v="15"/>
    <x v="13"/>
    <x v="1"/>
    <s v="FUR-TA-10004575"/>
    <x v="0"/>
    <x v="2"/>
    <s v="Hon 5100 Series Wood Tables"/>
    <n v="2036.86"/>
    <n v="7"/>
    <n v="366.63479999999998"/>
    <x v="1"/>
    <x v="0"/>
  </r>
  <r>
    <s v="CA-2017-107174"/>
    <x v="200"/>
    <d v="2017-11-13T00:00:00"/>
    <x v="1"/>
    <s v="AB-10060"/>
    <s v="Adam Bellavance"/>
    <s v="Home Office"/>
    <s v="United States"/>
    <x v="15"/>
    <x v="13"/>
    <x v="1"/>
    <s v="FUR-CH-10003312"/>
    <x v="0"/>
    <x v="1"/>
    <s v="Hon 2090 ÒPillow SoftÓ Series Mid Back Swivel/Tilt Chairs"/>
    <n v="449.56799999999998"/>
    <n v="2"/>
    <n v="-73.0548"/>
    <x v="1"/>
    <x v="0"/>
  </r>
  <r>
    <s v="CA-2015-112767"/>
    <x v="601"/>
    <d v="2015-08-06T00:00:00"/>
    <x v="1"/>
    <s v="DK-12985"/>
    <s v="Darren Koutras"/>
    <s v="Consumer"/>
    <s v="United States"/>
    <x v="76"/>
    <x v="36"/>
    <x v="1"/>
    <s v="FUR-TA-10003469"/>
    <x v="0"/>
    <x v="2"/>
    <s v="Balt Split Level Computer Training Table"/>
    <n v="277.5"/>
    <n v="4"/>
    <n v="-188.7"/>
    <x v="4"/>
    <x v="10"/>
  </r>
  <r>
    <s v="CA-2015-119879"/>
    <x v="32"/>
    <d v="2015-11-25T00:00:00"/>
    <x v="1"/>
    <s v="SS-20410"/>
    <s v="Shahid Shariari"/>
    <s v="Consumer"/>
    <s v="United States"/>
    <x v="3"/>
    <x v="3"/>
    <x v="2"/>
    <s v="FUR-TA-10002958"/>
    <x v="0"/>
    <x v="2"/>
    <s v="Bevis Oval Conference Table, Walnut"/>
    <n v="1252.704"/>
    <n v="8"/>
    <n v="-480.20319999999998"/>
    <x v="4"/>
    <x v="0"/>
  </r>
  <r>
    <s v="CA-2017-155642"/>
    <x v="514"/>
    <d v="2017-05-22T00:00:00"/>
    <x v="1"/>
    <s v="BM-11575"/>
    <s v="Brendan Murry"/>
    <s v="Corporate"/>
    <s v="United States"/>
    <x v="9"/>
    <x v="8"/>
    <x v="3"/>
    <s v="FUR-FU-10004973"/>
    <x v="0"/>
    <x v="3"/>
    <s v="Flat Face Poster Frame"/>
    <n v="22.608000000000001"/>
    <n v="3"/>
    <n v="-10.1736"/>
    <x v="4"/>
    <x v="7"/>
  </r>
  <r>
    <s v="CA-2017-155642"/>
    <x v="514"/>
    <d v="2017-05-22T00:00:00"/>
    <x v="1"/>
    <s v="BM-11575"/>
    <s v="Brendan Murry"/>
    <s v="Corporate"/>
    <s v="United States"/>
    <x v="9"/>
    <x v="8"/>
    <x v="3"/>
    <s v="FUR-FU-10001918"/>
    <x v="0"/>
    <x v="3"/>
    <s v="C-Line Cubicle Keepers Polyproplyene Holder With Velcro Backings"/>
    <n v="1.8919999999999999"/>
    <n v="1"/>
    <n v="-0.99329999999999996"/>
    <x v="4"/>
    <x v="7"/>
  </r>
  <r>
    <s v="CA-2015-136728"/>
    <x v="615"/>
    <d v="2015-09-17T00:00:00"/>
    <x v="0"/>
    <s v="AG-10900"/>
    <s v="Arthur Gainer"/>
    <s v="Consumer"/>
    <s v="United States"/>
    <x v="9"/>
    <x v="8"/>
    <x v="3"/>
    <s v="FUR-CH-10003817"/>
    <x v="0"/>
    <x v="1"/>
    <s v="Global Value Steno Chair, Gray"/>
    <n v="170.072"/>
    <n v="4"/>
    <n v="-12.148"/>
    <x v="4"/>
    <x v="4"/>
  </r>
  <r>
    <s v="US-2017-155866"/>
    <x v="429"/>
    <d v="2017-11-21T00:00:00"/>
    <x v="1"/>
    <s v="CC-12370"/>
    <s v="Christopher Conant"/>
    <s v="Consumer"/>
    <s v="United States"/>
    <x v="13"/>
    <x v="7"/>
    <x v="2"/>
    <s v="FUR-FU-10004091"/>
    <x v="0"/>
    <x v="3"/>
    <s v="Howard Miller 13&quot; Diameter Goldtone Round Wall Clock"/>
    <n v="187.76"/>
    <n v="4"/>
    <n v="76.9816"/>
    <x v="4"/>
    <x v="0"/>
  </r>
  <r>
    <s v="CA-2015-141327"/>
    <x v="737"/>
    <d v="2015-12-03T00:00:00"/>
    <x v="2"/>
    <s v="LR-16915"/>
    <s v="Lena Radford"/>
    <s v="Consumer"/>
    <s v="United States"/>
    <x v="339"/>
    <x v="30"/>
    <x v="0"/>
    <s v="FUR-FU-10000576"/>
    <x v="0"/>
    <x v="3"/>
    <s v="Luxo Professional Fluorescent Magnifier Lamp with Clamp-Mount Base"/>
    <n v="335.74400000000003"/>
    <n v="2"/>
    <n v="25.180800000000001"/>
    <x v="0"/>
    <x v="0"/>
  </r>
  <r>
    <s v="CA-2015-114811"/>
    <x v="428"/>
    <d v="2015-11-08T00:00:00"/>
    <x v="3"/>
    <s v="KD-16495"/>
    <s v="Keith Dawkins"/>
    <s v="Corporate"/>
    <s v="United States"/>
    <x v="13"/>
    <x v="7"/>
    <x v="2"/>
    <s v="FUR-FU-10002240"/>
    <x v="0"/>
    <x v="3"/>
    <s v="Nu-Dell EZ-Mount Plastic Wall Frames"/>
    <n v="11.82"/>
    <n v="3"/>
    <n v="4.7279999999999998"/>
    <x v="7"/>
    <x v="0"/>
  </r>
  <r>
    <s v="CA-2015-114811"/>
    <x v="428"/>
    <d v="2015-11-08T00:00:00"/>
    <x v="3"/>
    <s v="KD-16495"/>
    <s v="Keith Dawkins"/>
    <s v="Corporate"/>
    <s v="United States"/>
    <x v="13"/>
    <x v="7"/>
    <x v="2"/>
    <s v="FUR-CH-10003746"/>
    <x v="0"/>
    <x v="1"/>
    <s v="Hon 4070 Series Pagoda Round Back Stacking Chairs"/>
    <n v="577.76400000000001"/>
    <n v="2"/>
    <n v="115.5528"/>
    <x v="7"/>
    <x v="0"/>
  </r>
  <r>
    <s v="CA-2015-122266"/>
    <x v="12"/>
    <d v="2015-04-30T00:00:00"/>
    <x v="1"/>
    <s v="SA-20830"/>
    <s v="Sue Ann Reed"/>
    <s v="Consumer"/>
    <s v="United States"/>
    <x v="340"/>
    <x v="1"/>
    <x v="0"/>
    <s v="FUR-TA-10000577"/>
    <x v="0"/>
    <x v="2"/>
    <s v="Bretford CR4500 Series Slim Rectangular Table"/>
    <n v="191.5155"/>
    <n v="1"/>
    <n v="-76.606200000000001"/>
    <x v="4"/>
    <x v="6"/>
  </r>
  <r>
    <s v="CA-2016-116337"/>
    <x v="267"/>
    <d v="2016-11-12T00:00:00"/>
    <x v="1"/>
    <s v="MC-17845"/>
    <s v="Michael Chen"/>
    <s v="Consumer"/>
    <s v="United States"/>
    <x v="144"/>
    <x v="5"/>
    <x v="3"/>
    <s v="FUR-FU-10002030"/>
    <x v="0"/>
    <x v="3"/>
    <s v="Executive Impressions 14&quot; Contract Wall Clock with Quartz Movement"/>
    <n v="44.46"/>
    <n v="5"/>
    <n v="-17.783999999999999"/>
    <x v="2"/>
    <x v="0"/>
  </r>
  <r>
    <s v="CA-2014-120775"/>
    <x v="215"/>
    <d v="2014-10-07T00:00:00"/>
    <x v="1"/>
    <s v="RD-19930"/>
    <s v="Russell D'Ascenzo"/>
    <s v="Consumer"/>
    <s v="United States"/>
    <x v="144"/>
    <x v="5"/>
    <x v="3"/>
    <s v="FUR-FU-10000758"/>
    <x v="0"/>
    <x v="3"/>
    <s v="DAX Natural Wood-Tone Poster Frame"/>
    <n v="31.776"/>
    <n v="3"/>
    <n v="-19.0656"/>
    <x v="4"/>
    <x v="1"/>
  </r>
  <r>
    <s v="CA-2016-123050"/>
    <x v="804"/>
    <d v="2016-04-08T00:00:00"/>
    <x v="0"/>
    <s v="BC-11125"/>
    <s v="Becky Castell"/>
    <s v="Home Office"/>
    <s v="United States"/>
    <x v="8"/>
    <x v="7"/>
    <x v="2"/>
    <s v="FUR-FU-10000723"/>
    <x v="0"/>
    <x v="3"/>
    <s v="Deflect-o EconoMat Studded, No Bevel Mat for Low Pile Carpeting"/>
    <n v="82.64"/>
    <n v="2"/>
    <n v="7.4375999999999998"/>
    <x v="4"/>
    <x v="6"/>
  </r>
  <r>
    <s v="CA-2016-162355"/>
    <x v="805"/>
    <d v="2016-07-02T00:00:00"/>
    <x v="0"/>
    <s v="PF-19165"/>
    <s v="Philip Fox"/>
    <s v="Consumer"/>
    <s v="United States"/>
    <x v="244"/>
    <x v="24"/>
    <x v="0"/>
    <s v="FUR-BO-10004695"/>
    <x v="0"/>
    <x v="0"/>
    <s v="O'Sullivan 2-Door Barrister Bookcase in Odessa Pine"/>
    <n v="1266.8599999999999"/>
    <n v="7"/>
    <n v="291.37779999999998"/>
    <x v="3"/>
    <x v="2"/>
  </r>
  <r>
    <s v="CA-2017-102204"/>
    <x v="806"/>
    <d v="2017-05-06T00:00:00"/>
    <x v="1"/>
    <s v="CJ-12010"/>
    <s v="Caroline Jumper"/>
    <s v="Consumer"/>
    <s v="United States"/>
    <x v="51"/>
    <x v="1"/>
    <x v="0"/>
    <s v="FUR-TA-10001889"/>
    <x v="0"/>
    <x v="2"/>
    <s v="Bush Advantage Collection Racetrack Conference Table"/>
    <n v="933.26199999999994"/>
    <n v="4"/>
    <n v="-458.14679999999998"/>
    <x v="2"/>
    <x v="7"/>
  </r>
  <r>
    <s v="CA-2017-102204"/>
    <x v="806"/>
    <d v="2017-05-06T00:00:00"/>
    <x v="1"/>
    <s v="CJ-12010"/>
    <s v="Caroline Jumper"/>
    <s v="Consumer"/>
    <s v="United States"/>
    <x v="51"/>
    <x v="1"/>
    <x v="0"/>
    <s v="FUR-CH-10002024"/>
    <x v="0"/>
    <x v="1"/>
    <s v="HON 5400 Series Task Chairs for Big and Tall"/>
    <n v="2803.92"/>
    <n v="5"/>
    <n v="0"/>
    <x v="2"/>
    <x v="7"/>
  </r>
  <r>
    <s v="CA-2017-103065"/>
    <x v="71"/>
    <d v="2017-10-20T00:00:00"/>
    <x v="3"/>
    <s v="PT-19090"/>
    <s v="Pete Takahito"/>
    <s v="Consumer"/>
    <s v="United States"/>
    <x v="51"/>
    <x v="1"/>
    <x v="0"/>
    <s v="FUR-FU-10000175"/>
    <x v="0"/>
    <x v="3"/>
    <s v="DAX Wood Document Frame."/>
    <n v="43.936"/>
    <n v="4"/>
    <n v="6.0411999999999999"/>
    <x v="7"/>
    <x v="1"/>
  </r>
  <r>
    <s v="CA-2014-109897"/>
    <x v="807"/>
    <d v="2014-08-16T00:00:00"/>
    <x v="1"/>
    <s v="BW-11200"/>
    <s v="Ben Wallace"/>
    <s v="Consumer"/>
    <s v="United States"/>
    <x v="28"/>
    <x v="2"/>
    <x v="1"/>
    <s v="FUR-FU-10002878"/>
    <x v="0"/>
    <x v="3"/>
    <s v="Seth Thomas 14&quot; Day/Date Wall Clock"/>
    <n v="85.44"/>
    <n v="3"/>
    <n v="31.6128"/>
    <x v="4"/>
    <x v="10"/>
  </r>
  <r>
    <s v="CA-2015-140221"/>
    <x v="298"/>
    <d v="2015-03-09T00:00:00"/>
    <x v="0"/>
    <s v="MS-17365"/>
    <s v="Maribeth Schnelling"/>
    <s v="Consumer"/>
    <s v="United States"/>
    <x v="9"/>
    <x v="8"/>
    <x v="3"/>
    <s v="FUR-FU-10000023"/>
    <x v="0"/>
    <x v="3"/>
    <s v="Eldon Wave Desk Accessories"/>
    <n v="4.7119999999999997"/>
    <n v="2"/>
    <n v="-1.8848"/>
    <x v="4"/>
    <x v="9"/>
  </r>
  <r>
    <s v="CA-2017-121790"/>
    <x v="129"/>
    <d v="2017-02-06T00:00:00"/>
    <x v="1"/>
    <s v="LP-17095"/>
    <s v="Liz Preis"/>
    <s v="Consumer"/>
    <s v="United States"/>
    <x v="14"/>
    <x v="8"/>
    <x v="3"/>
    <s v="FUR-TA-10003469"/>
    <x v="0"/>
    <x v="2"/>
    <s v="Balt Split Level Computer Training Table"/>
    <n v="69.375"/>
    <n v="1"/>
    <n v="-47.174999999999997"/>
    <x v="1"/>
    <x v="8"/>
  </r>
  <r>
    <s v="CA-2016-169670"/>
    <x v="683"/>
    <d v="2016-12-31T00:00:00"/>
    <x v="1"/>
    <s v="JE-15715"/>
    <s v="Joe Elijah"/>
    <s v="Consumer"/>
    <s v="United States"/>
    <x v="13"/>
    <x v="7"/>
    <x v="2"/>
    <s v="FUR-CH-10002331"/>
    <x v="0"/>
    <x v="1"/>
    <s v="Hon 4700 Series Mobuis Mid-Back Task Chairs with Adjustable Arms"/>
    <n v="2563.056"/>
    <n v="8"/>
    <n v="313.26240000000001"/>
    <x v="6"/>
    <x v="5"/>
  </r>
  <r>
    <s v="CA-2016-139549"/>
    <x v="697"/>
    <d v="2016-10-25T00:00:00"/>
    <x v="1"/>
    <s v="MY-18295"/>
    <s v="Muhammed Yedwab"/>
    <s v="Corporate"/>
    <s v="United States"/>
    <x v="311"/>
    <x v="2"/>
    <x v="1"/>
    <s v="FUR-CH-10001802"/>
    <x v="0"/>
    <x v="1"/>
    <s v="Hon Every-Day Chair Series Swivel Task Chairs"/>
    <n v="387.13600000000002"/>
    <n v="4"/>
    <n v="4.8391999999999999"/>
    <x v="2"/>
    <x v="1"/>
  </r>
  <r>
    <s v="CA-2017-134810"/>
    <x v="808"/>
    <d v="2017-05-10T00:00:00"/>
    <x v="2"/>
    <s v="MC-17605"/>
    <s v="Matt Connell"/>
    <s v="Corporate"/>
    <s v="United States"/>
    <x v="51"/>
    <x v="30"/>
    <x v="0"/>
    <s v="FUR-CH-10001270"/>
    <x v="0"/>
    <x v="1"/>
    <s v="Harbour Creations Steel Folding Chair"/>
    <n v="207"/>
    <n v="3"/>
    <n v="25.875"/>
    <x v="5"/>
    <x v="7"/>
  </r>
  <r>
    <s v="CA-2015-154284"/>
    <x v="170"/>
    <d v="2015-12-26T00:00:00"/>
    <x v="0"/>
    <s v="SZ-20035"/>
    <s v="Sam Zeldin"/>
    <s v="Home Office"/>
    <s v="United States"/>
    <x v="317"/>
    <x v="8"/>
    <x v="3"/>
    <s v="FUR-FU-10003039"/>
    <x v="0"/>
    <x v="3"/>
    <s v="Howard Miller 11-1/2&quot; Diameter Grantwood Wall Clock"/>
    <n v="51.756"/>
    <n v="3"/>
    <n v="-33.641399999999997"/>
    <x v="2"/>
    <x v="5"/>
  </r>
  <r>
    <s v="US-2015-158911"/>
    <x v="379"/>
    <d v="2015-07-11T00:00:00"/>
    <x v="1"/>
    <s v="RS-19765"/>
    <s v="Roland Schwarz"/>
    <s v="Corporate"/>
    <s v="United States"/>
    <x v="127"/>
    <x v="30"/>
    <x v="0"/>
    <s v="FUR-FU-10003829"/>
    <x v="0"/>
    <x v="3"/>
    <s v="Stackable Trays"/>
    <n v="4.9279999999999999"/>
    <n v="2"/>
    <n v="0.73919999999999997"/>
    <x v="6"/>
    <x v="3"/>
  </r>
  <r>
    <s v="US-2017-167318"/>
    <x v="809"/>
    <d v="2017-08-01T00:00:00"/>
    <x v="1"/>
    <s v="GZ-14545"/>
    <s v="George Zrebassa"/>
    <s v="Corporate"/>
    <s v="United States"/>
    <x v="2"/>
    <x v="2"/>
    <x v="1"/>
    <s v="FUR-CH-10000665"/>
    <x v="0"/>
    <x v="1"/>
    <s v="Global Airflow Leather Mesh Back Chair, Black"/>
    <n v="362.35199999999998"/>
    <n v="3"/>
    <n v="45.293999999999997"/>
    <x v="6"/>
    <x v="3"/>
  </r>
  <r>
    <s v="CA-2017-135419"/>
    <x v="54"/>
    <d v="2017-11-09T00:00:00"/>
    <x v="1"/>
    <s v="BG-11740"/>
    <s v="Bruce Geld"/>
    <s v="Consumer"/>
    <s v="United States"/>
    <x v="175"/>
    <x v="2"/>
    <x v="1"/>
    <s v="FUR-TA-10001086"/>
    <x v="0"/>
    <x v="2"/>
    <s v="SAFCO PlanMaster Boards, 60w x 37-1/2d, White Melamine"/>
    <n v="486.36799999999999"/>
    <n v="4"/>
    <n v="36.477600000000002"/>
    <x v="6"/>
    <x v="0"/>
  </r>
  <r>
    <s v="CA-2014-168312"/>
    <x v="29"/>
    <d v="2014-03-07T00:00:00"/>
    <x v="1"/>
    <s v="GW-14605"/>
    <s v="Giulietta Weimer"/>
    <s v="Consumer"/>
    <s v="United States"/>
    <x v="6"/>
    <x v="5"/>
    <x v="3"/>
    <s v="FUR-TA-10001866"/>
    <x v="0"/>
    <x v="2"/>
    <s v="Bevis Round Conference Room Tables and Bases"/>
    <n v="376.50900000000001"/>
    <n v="3"/>
    <n v="-43.029600000000002"/>
    <x v="6"/>
    <x v="9"/>
  </r>
  <r>
    <s v="US-2017-105935"/>
    <x v="810"/>
    <d v="2017-01-31T00:00:00"/>
    <x v="1"/>
    <s v="BD-11500"/>
    <s v="Bradley Drucker"/>
    <s v="Consumer"/>
    <s v="United States"/>
    <x v="29"/>
    <x v="24"/>
    <x v="0"/>
    <s v="FUR-FU-10002157"/>
    <x v="0"/>
    <x v="3"/>
    <s v="Artistic Insta-Plaque"/>
    <n v="62.72"/>
    <n v="4"/>
    <n v="24.460799999999999"/>
    <x v="2"/>
    <x v="8"/>
  </r>
  <r>
    <s v="CA-2014-161508"/>
    <x v="56"/>
    <d v="2014-07-16T00:00:00"/>
    <x v="1"/>
    <s v="PV-18985"/>
    <s v="Paul Van Hugh"/>
    <s v="Home Office"/>
    <s v="United States"/>
    <x v="256"/>
    <x v="5"/>
    <x v="3"/>
    <s v="FUR-CH-10002126"/>
    <x v="0"/>
    <x v="1"/>
    <s v="Hon Deluxe Fabric Upholstered Stacking Chairs"/>
    <n v="512.35799999999995"/>
    <n v="3"/>
    <n v="-14.6388"/>
    <x v="4"/>
    <x v="3"/>
  </r>
  <r>
    <s v="CA-2016-153269"/>
    <x v="811"/>
    <d v="2016-03-12T00:00:00"/>
    <x v="2"/>
    <s v="PS-18760"/>
    <s v="Pamela Stobb"/>
    <s v="Consumer"/>
    <s v="United States"/>
    <x v="341"/>
    <x v="20"/>
    <x v="2"/>
    <s v="FUR-CH-10002647"/>
    <x v="0"/>
    <x v="1"/>
    <s v="Situations Contoured Folding Chairs, 4/Set"/>
    <n v="354.9"/>
    <n v="5"/>
    <n v="88.724999999999994"/>
    <x v="0"/>
    <x v="9"/>
  </r>
  <r>
    <s v="CA-2017-135076"/>
    <x v="812"/>
    <d v="2017-04-17T00:00:00"/>
    <x v="1"/>
    <s v="YS-21880"/>
    <s v="Yana Sorensen"/>
    <s v="Corporate"/>
    <s v="United States"/>
    <x v="170"/>
    <x v="2"/>
    <x v="1"/>
    <s v="FUR-CH-10003774"/>
    <x v="0"/>
    <x v="1"/>
    <s v="Global Wood Trimmed Manager's Task Chair, Khaki"/>
    <n v="436.70400000000001"/>
    <n v="6"/>
    <n v="-38.211599999999997"/>
    <x v="4"/>
    <x v="6"/>
  </r>
  <r>
    <s v="US-2014-155544"/>
    <x v="813"/>
    <d v="2014-03-25T00:00:00"/>
    <x v="1"/>
    <s v="GM-14440"/>
    <s v="Gary McGarr"/>
    <s v="Consumer"/>
    <s v="United States"/>
    <x v="270"/>
    <x v="9"/>
    <x v="0"/>
    <s v="FUR-FU-10001473"/>
    <x v="0"/>
    <x v="3"/>
    <s v="DAX Wood Document Frame"/>
    <n v="32.951999999999998"/>
    <n v="3"/>
    <n v="6.5903999999999998"/>
    <x v="4"/>
    <x v="9"/>
  </r>
  <r>
    <s v="US-2014-155544"/>
    <x v="813"/>
    <d v="2014-03-25T00:00:00"/>
    <x v="1"/>
    <s v="GM-14440"/>
    <s v="Gary McGarr"/>
    <s v="Consumer"/>
    <s v="United States"/>
    <x v="270"/>
    <x v="9"/>
    <x v="0"/>
    <s v="FUR-CH-10000422"/>
    <x v="0"/>
    <x v="1"/>
    <s v="Global Highback Leather Tilter in Burgundy"/>
    <n v="218.376"/>
    <n v="3"/>
    <n v="-10.918799999999999"/>
    <x v="4"/>
    <x v="9"/>
  </r>
  <r>
    <s v="US-2015-115238"/>
    <x v="11"/>
    <d v="2015-05-04T00:00:00"/>
    <x v="1"/>
    <s v="JW-15220"/>
    <s v="Jane Waco"/>
    <s v="Corporate"/>
    <s v="United States"/>
    <x v="37"/>
    <x v="20"/>
    <x v="2"/>
    <s v="FUR-FU-10002960"/>
    <x v="0"/>
    <x v="3"/>
    <s v="Eldon 200 Class Desk Accessories, Burgundy"/>
    <n v="31.4"/>
    <n v="5"/>
    <n v="13.188000000000001"/>
    <x v="4"/>
    <x v="6"/>
  </r>
  <r>
    <s v="US-2015-115238"/>
    <x v="11"/>
    <d v="2015-05-04T00:00:00"/>
    <x v="1"/>
    <s v="JW-15220"/>
    <s v="Jane Waco"/>
    <s v="Corporate"/>
    <s v="United States"/>
    <x v="37"/>
    <x v="20"/>
    <x v="2"/>
    <s v="FUR-FU-10002445"/>
    <x v="0"/>
    <x v="3"/>
    <s v="DAX Two-Tone Rosewood/Black Document Frame, Desktop, 5 x 7"/>
    <n v="9.48"/>
    <n v="1"/>
    <n v="3.7919999999999998"/>
    <x v="4"/>
    <x v="6"/>
  </r>
  <r>
    <s v="US-2015-115238"/>
    <x v="11"/>
    <d v="2015-05-04T00:00:00"/>
    <x v="1"/>
    <s v="JW-15220"/>
    <s v="Jane Waco"/>
    <s v="Corporate"/>
    <s v="United States"/>
    <x v="37"/>
    <x v="20"/>
    <x v="2"/>
    <s v="FUR-FU-10001025"/>
    <x v="0"/>
    <x v="3"/>
    <s v="Eldon Imˆge Series Desk Accessories, Clear"/>
    <n v="24.3"/>
    <n v="5"/>
    <n v="10.449"/>
    <x v="4"/>
    <x v="6"/>
  </r>
  <r>
    <s v="CA-2017-132199"/>
    <x v="814"/>
    <d v="2017-05-08T00:00:00"/>
    <x v="1"/>
    <s v="BO-11350"/>
    <s v="Bill Overfelt"/>
    <s v="Corporate"/>
    <s v="United States"/>
    <x v="3"/>
    <x v="3"/>
    <x v="2"/>
    <s v="FUR-FU-10004245"/>
    <x v="0"/>
    <x v="3"/>
    <s v="Career Cubicle Clock, 8 1/4&quot;, Black"/>
    <n v="32.448"/>
    <n v="2"/>
    <n v="7.3007999999999997"/>
    <x v="2"/>
    <x v="7"/>
  </r>
  <r>
    <s v="CA-2017-132199"/>
    <x v="814"/>
    <d v="2017-05-08T00:00:00"/>
    <x v="1"/>
    <s v="BO-11350"/>
    <s v="Bill Overfelt"/>
    <s v="Corporate"/>
    <s v="United States"/>
    <x v="3"/>
    <x v="3"/>
    <x v="2"/>
    <s v="FUR-TA-10003748"/>
    <x v="0"/>
    <x v="2"/>
    <s v="Bevis 36 x 72 Conference Tables"/>
    <n v="373.47"/>
    <n v="5"/>
    <n v="-112.041"/>
    <x v="2"/>
    <x v="7"/>
  </r>
  <r>
    <s v="CA-2016-163174"/>
    <x v="238"/>
    <d v="2016-08-30T00:00:00"/>
    <x v="1"/>
    <s v="XP-21865"/>
    <s v="Xylona Preis"/>
    <s v="Consumer"/>
    <s v="United States"/>
    <x v="342"/>
    <x v="24"/>
    <x v="0"/>
    <s v="FUR-FU-10000308"/>
    <x v="0"/>
    <x v="3"/>
    <s v="Deflect-o Glass Clear Studded Chair Mats"/>
    <n v="186.54"/>
    <n v="3"/>
    <n v="41.038800000000002"/>
    <x v="4"/>
    <x v="10"/>
  </r>
  <r>
    <s v="CA-2017-147207"/>
    <x v="815"/>
    <d v="2017-01-04T00:00:00"/>
    <x v="0"/>
    <s v="TS-21655"/>
    <s v="Trudy Schmidt"/>
    <s v="Consumer"/>
    <s v="United States"/>
    <x v="116"/>
    <x v="5"/>
    <x v="3"/>
    <s v="FUR-TA-10002958"/>
    <x v="0"/>
    <x v="2"/>
    <s v="Bevis Oval Conference Table, Walnut"/>
    <n v="913.43"/>
    <n v="5"/>
    <n v="-169.637"/>
    <x v="3"/>
    <x v="8"/>
  </r>
  <r>
    <s v="CA-2016-118745"/>
    <x v="354"/>
    <d v="2016-06-16T00:00:00"/>
    <x v="1"/>
    <s v="SV-20365"/>
    <s v="Seth Vernon"/>
    <s v="Consumer"/>
    <s v="United States"/>
    <x v="2"/>
    <x v="2"/>
    <x v="1"/>
    <s v="FUR-TA-10003473"/>
    <x v="0"/>
    <x v="2"/>
    <s v="Bretford Rectangular Conference Table Tops"/>
    <n v="902.71199999999999"/>
    <n v="3"/>
    <n v="33.851700000000001"/>
    <x v="2"/>
    <x v="2"/>
  </r>
  <r>
    <s v="CA-2016-163972"/>
    <x v="816"/>
    <d v="2016-10-21T00:00:00"/>
    <x v="1"/>
    <s v="MG-17890"/>
    <s v="Michael Granlund"/>
    <s v="Home Office"/>
    <s v="United States"/>
    <x v="99"/>
    <x v="2"/>
    <x v="1"/>
    <s v="FUR-BO-10003894"/>
    <x v="0"/>
    <x v="0"/>
    <s v="Safco Value Mate Steel Bookcase, Baked Enamel Finish on Steel, Black"/>
    <n v="120.666"/>
    <n v="2"/>
    <n v="21.294"/>
    <x v="4"/>
    <x v="1"/>
  </r>
  <r>
    <s v="CA-2016-113726"/>
    <x v="243"/>
    <d v="2016-12-01T00:00:00"/>
    <x v="1"/>
    <s v="SC-20680"/>
    <s v="Steve Carroll"/>
    <s v="Home Office"/>
    <s v="United States"/>
    <x v="15"/>
    <x v="13"/>
    <x v="1"/>
    <s v="FUR-FU-10003535"/>
    <x v="0"/>
    <x v="3"/>
    <s v="Howard Miller Distant Time Traveler Alarm Clock"/>
    <n v="82.26"/>
    <n v="3"/>
    <n v="33.726599999999998"/>
    <x v="1"/>
    <x v="0"/>
  </r>
  <r>
    <s v="CA-2016-163048"/>
    <x v="817"/>
    <d v="2016-02-15T00:00:00"/>
    <x v="1"/>
    <s v="MH-17440"/>
    <s v="Mark Haberlin"/>
    <s v="Corporate"/>
    <s v="United States"/>
    <x v="6"/>
    <x v="5"/>
    <x v="3"/>
    <s v="FUR-CH-10001270"/>
    <x v="0"/>
    <x v="1"/>
    <s v="Harbour Creations Steel Folding Chair"/>
    <n v="241.5"/>
    <n v="4"/>
    <n v="0"/>
    <x v="1"/>
    <x v="11"/>
  </r>
  <r>
    <s v="CA-2017-110625"/>
    <x v="340"/>
    <d v="2017-12-30T00:00:00"/>
    <x v="1"/>
    <s v="JB-16045"/>
    <s v="Julia Barnett"/>
    <s v="Home Office"/>
    <s v="United States"/>
    <x v="343"/>
    <x v="19"/>
    <x v="2"/>
    <s v="FUR-FU-10001473"/>
    <x v="0"/>
    <x v="3"/>
    <s v="DAX Wood Document Frame"/>
    <n v="27.46"/>
    <n v="2"/>
    <n v="9.8856000000000002"/>
    <x v="1"/>
    <x v="5"/>
  </r>
  <r>
    <s v="CA-2016-142594"/>
    <x v="193"/>
    <d v="2016-12-06T00:00:00"/>
    <x v="0"/>
    <s v="EJ-14155"/>
    <s v="Eva Jacobs"/>
    <s v="Consumer"/>
    <s v="United States"/>
    <x v="20"/>
    <x v="20"/>
    <x v="2"/>
    <s v="FUR-FU-10002045"/>
    <x v="0"/>
    <x v="3"/>
    <s v="Executive Impressions 14&quot;"/>
    <n v="111.15"/>
    <n v="5"/>
    <n v="48.905999999999999"/>
    <x v="2"/>
    <x v="5"/>
  </r>
  <r>
    <s v="CA-2016-142594"/>
    <x v="193"/>
    <d v="2016-12-06T00:00:00"/>
    <x v="0"/>
    <s v="EJ-14155"/>
    <s v="Eva Jacobs"/>
    <s v="Consumer"/>
    <s v="United States"/>
    <x v="20"/>
    <x v="20"/>
    <x v="2"/>
    <s v="FUR-TA-10001095"/>
    <x v="0"/>
    <x v="2"/>
    <s v="Chromcraft Round Conference Tables"/>
    <n v="366.00900000000001"/>
    <n v="3"/>
    <n v="-47.058300000000003"/>
    <x v="2"/>
    <x v="5"/>
  </r>
  <r>
    <s v="CA-2017-120061"/>
    <x v="575"/>
    <d v="2017-11-07T00:00:00"/>
    <x v="0"/>
    <s v="SR-20425"/>
    <s v="Sharelle Roach"/>
    <s v="Home Office"/>
    <s v="United States"/>
    <x v="76"/>
    <x v="15"/>
    <x v="2"/>
    <s v="FUR-CH-10001973"/>
    <x v="0"/>
    <x v="1"/>
    <s v="Office Star Flex Back Scooter Chair with White Frame"/>
    <n v="155.37200000000001"/>
    <n v="2"/>
    <n v="-35.513599999999997"/>
    <x v="2"/>
    <x v="0"/>
  </r>
  <r>
    <s v="CA-2015-110814"/>
    <x v="482"/>
    <d v="2015-12-09T00:00:00"/>
    <x v="0"/>
    <s v="BD-11635"/>
    <s v="Brian Derr"/>
    <s v="Consumer"/>
    <s v="United States"/>
    <x v="13"/>
    <x v="7"/>
    <x v="2"/>
    <s v="FUR-CH-10003535"/>
    <x v="0"/>
    <x v="1"/>
    <s v="Global Armless Task Chair, Royal Blue"/>
    <n v="164.64599999999999"/>
    <n v="3"/>
    <n v="12.8058"/>
    <x v="4"/>
    <x v="5"/>
  </r>
  <r>
    <s v="CA-2017-140480"/>
    <x v="220"/>
    <d v="2017-07-12T00:00:00"/>
    <x v="1"/>
    <s v="HE-14800"/>
    <s v="Harold Engle"/>
    <s v="Corporate"/>
    <s v="United States"/>
    <x v="19"/>
    <x v="14"/>
    <x v="2"/>
    <s v="FUR-FU-10003247"/>
    <x v="0"/>
    <x v="3"/>
    <s v="36X48 HARDFLOOR CHAIRMAT"/>
    <n v="83.92"/>
    <n v="4"/>
    <n v="5.8743999999999996"/>
    <x v="4"/>
    <x v="3"/>
  </r>
  <r>
    <s v="CA-2017-140480"/>
    <x v="220"/>
    <d v="2017-07-12T00:00:00"/>
    <x v="1"/>
    <s v="HE-14800"/>
    <s v="Harold Engle"/>
    <s v="Corporate"/>
    <s v="United States"/>
    <x v="19"/>
    <x v="14"/>
    <x v="2"/>
    <s v="FUR-FU-10001057"/>
    <x v="0"/>
    <x v="3"/>
    <s v="Tensor Track Tree Floor Lamp"/>
    <n v="39.979999999999997"/>
    <n v="2"/>
    <n v="9.1953999999999994"/>
    <x v="4"/>
    <x v="3"/>
  </r>
  <r>
    <s v="CA-2016-130820"/>
    <x v="818"/>
    <d v="2016-11-15T00:00:00"/>
    <x v="3"/>
    <s v="ON-18715"/>
    <s v="Odella Nelson"/>
    <s v="Corporate"/>
    <s v="United States"/>
    <x v="259"/>
    <x v="30"/>
    <x v="0"/>
    <s v="FUR-TA-10001768"/>
    <x v="0"/>
    <x v="2"/>
    <s v="Hon Racetrack Conference Tables"/>
    <n v="630.024"/>
    <n v="4"/>
    <n v="-199.5076"/>
    <x v="7"/>
    <x v="0"/>
  </r>
  <r>
    <s v="CA-2017-132290"/>
    <x v="203"/>
    <d v="2017-03-14T00:00:00"/>
    <x v="1"/>
    <s v="MD-17350"/>
    <s v="Maribeth Dona"/>
    <s v="Consumer"/>
    <s v="United States"/>
    <x v="144"/>
    <x v="5"/>
    <x v="3"/>
    <s v="FUR-TA-10002228"/>
    <x v="0"/>
    <x v="2"/>
    <s v="Bevis Traditional Conference Table Top, Plinth Base"/>
    <n v="933.40800000000002"/>
    <n v="4"/>
    <n v="-173.34719999999999"/>
    <x v="4"/>
    <x v="9"/>
  </r>
  <r>
    <s v="CA-2017-118199"/>
    <x v="808"/>
    <d v="2017-05-11T00:00:00"/>
    <x v="2"/>
    <s v="LB-16795"/>
    <s v="Laurel Beltran"/>
    <s v="Home Office"/>
    <s v="United States"/>
    <x v="15"/>
    <x v="13"/>
    <x v="1"/>
    <s v="FUR-TA-10004154"/>
    <x v="0"/>
    <x v="2"/>
    <s v="Riverside Furniture Oval Coffee Table, Oval End Table, End Table with Drawer"/>
    <n v="286.85000000000002"/>
    <n v="1"/>
    <n v="63.106999999999999"/>
    <x v="3"/>
    <x v="7"/>
  </r>
  <r>
    <s v="CA-2017-150091"/>
    <x v="176"/>
    <d v="2017-10-16T00:00:00"/>
    <x v="1"/>
    <s v="NP-18670"/>
    <s v="Nora Paige"/>
    <s v="Consumer"/>
    <s v="United States"/>
    <x v="174"/>
    <x v="18"/>
    <x v="2"/>
    <s v="FUR-FU-10004053"/>
    <x v="0"/>
    <x v="3"/>
    <s v="DAX Two-Tone Silver Metal Document Frame"/>
    <n v="40.479999999999997"/>
    <n v="2"/>
    <n v="17.406400000000001"/>
    <x v="4"/>
    <x v="1"/>
  </r>
  <r>
    <s v="CA-2017-150091"/>
    <x v="176"/>
    <d v="2017-10-16T00:00:00"/>
    <x v="1"/>
    <s v="NP-18670"/>
    <s v="Nora Paige"/>
    <s v="Consumer"/>
    <s v="United States"/>
    <x v="174"/>
    <x v="18"/>
    <x v="2"/>
    <s v="FUR-BO-10003404"/>
    <x v="0"/>
    <x v="0"/>
    <s v="Global Adaptabilites Bookcase, Cherry/Storm Gray Finish"/>
    <n v="2154.9"/>
    <n v="5"/>
    <n v="129.29400000000001"/>
    <x v="4"/>
    <x v="1"/>
  </r>
  <r>
    <s v="CA-2016-118129"/>
    <x v="645"/>
    <d v="2016-12-21T00:00:00"/>
    <x v="0"/>
    <s v="CL-12565"/>
    <s v="Clay Ludtke"/>
    <s v="Consumer"/>
    <s v="United States"/>
    <x v="288"/>
    <x v="3"/>
    <x v="2"/>
    <s v="FUR-FU-10004904"/>
    <x v="0"/>
    <x v="3"/>
    <s v="Eldon &quot;L&quot; Workstation Diamond Chairmat"/>
    <n v="303.92"/>
    <n v="5"/>
    <n v="-30.391999999999999"/>
    <x v="3"/>
    <x v="5"/>
  </r>
  <r>
    <s v="CA-2017-155621"/>
    <x v="819"/>
    <d v="2017-11-13T00:00:00"/>
    <x v="1"/>
    <s v="KN-16450"/>
    <s v="Kean Nguyen"/>
    <s v="Corporate"/>
    <s v="United States"/>
    <x v="237"/>
    <x v="32"/>
    <x v="2"/>
    <s v="FUR-FU-10003535"/>
    <x v="0"/>
    <x v="3"/>
    <s v="Howard Miller Distant Time Traveler Alarm Clock"/>
    <n v="274.2"/>
    <n v="10"/>
    <n v="112.422"/>
    <x v="2"/>
    <x v="0"/>
  </r>
  <r>
    <s v="US-2014-127635"/>
    <x v="94"/>
    <d v="2014-09-18T00:00:00"/>
    <x v="0"/>
    <s v="SC-20260"/>
    <s v="Scott Cohen"/>
    <s v="Corporate"/>
    <s v="United States"/>
    <x v="177"/>
    <x v="5"/>
    <x v="3"/>
    <s v="FUR-FU-10000550"/>
    <x v="0"/>
    <x v="3"/>
    <s v="Stacking Trays by OIC"/>
    <n v="9.9600000000000009"/>
    <n v="5"/>
    <n v="-6.7229999999999999"/>
    <x v="4"/>
    <x v="4"/>
  </r>
  <r>
    <s v="CA-2017-125451"/>
    <x v="409"/>
    <d v="2017-10-24T00:00:00"/>
    <x v="2"/>
    <s v="AH-10075"/>
    <s v="Adam Hart"/>
    <s v="Corporate"/>
    <s v="United States"/>
    <x v="236"/>
    <x v="38"/>
    <x v="2"/>
    <s v="FUR-TA-10001039"/>
    <x v="0"/>
    <x v="2"/>
    <s v="KI Adjustable-Height Table"/>
    <n v="240.744"/>
    <n v="4"/>
    <n v="-13.7568"/>
    <x v="5"/>
    <x v="1"/>
  </r>
  <r>
    <s v="CA-2017-125451"/>
    <x v="409"/>
    <d v="2017-10-24T00:00:00"/>
    <x v="2"/>
    <s v="AH-10075"/>
    <s v="Adam Hart"/>
    <s v="Corporate"/>
    <s v="United States"/>
    <x v="236"/>
    <x v="38"/>
    <x v="2"/>
    <s v="FUR-FU-10004963"/>
    <x v="0"/>
    <x v="3"/>
    <s v="Eldon 400 Class Desk Accessories, Black Carbon"/>
    <n v="35"/>
    <n v="4"/>
    <n v="14.7"/>
    <x v="5"/>
    <x v="1"/>
  </r>
  <r>
    <s v="CA-2017-125451"/>
    <x v="409"/>
    <d v="2017-10-24T00:00:00"/>
    <x v="2"/>
    <s v="AH-10075"/>
    <s v="Adam Hart"/>
    <s v="Corporate"/>
    <s v="United States"/>
    <x v="236"/>
    <x v="38"/>
    <x v="2"/>
    <s v="FUR-FU-10000277"/>
    <x v="0"/>
    <x v="3"/>
    <s v="Deflect-o DuraMat Antistatic Studded Beveled Mat for Medium Pile Carpeting"/>
    <n v="210.68"/>
    <n v="2"/>
    <n v="50.563200000000002"/>
    <x v="5"/>
    <x v="1"/>
  </r>
  <r>
    <s v="CA-2017-125451"/>
    <x v="409"/>
    <d v="2017-10-24T00:00:00"/>
    <x v="2"/>
    <s v="AH-10075"/>
    <s v="Adam Hart"/>
    <s v="Corporate"/>
    <s v="United States"/>
    <x v="236"/>
    <x v="38"/>
    <x v="2"/>
    <s v="FUR-TA-10004915"/>
    <x v="0"/>
    <x v="2"/>
    <s v="Office Impressions End Table, 20-1/2&quot;H x 24&quot;W x 20&quot;D"/>
    <n v="637.89599999999996"/>
    <n v="3"/>
    <n v="-127.5792"/>
    <x v="5"/>
    <x v="1"/>
  </r>
  <r>
    <s v="CA-2016-125087"/>
    <x v="820"/>
    <d v="2016-04-23T00:00:00"/>
    <x v="1"/>
    <s v="TH-21115"/>
    <s v="Thea Hudgings"/>
    <s v="Corporate"/>
    <s v="United States"/>
    <x v="6"/>
    <x v="5"/>
    <x v="3"/>
    <s v="FUR-CH-10002880"/>
    <x v="0"/>
    <x v="1"/>
    <s v="Global High-Back Leather Tilter, Burgundy"/>
    <n v="344.37200000000001"/>
    <n v="4"/>
    <n v="-93.472399999999993"/>
    <x v="2"/>
    <x v="6"/>
  </r>
  <r>
    <s v="CA-2016-125087"/>
    <x v="820"/>
    <d v="2016-04-23T00:00:00"/>
    <x v="1"/>
    <s v="TH-21115"/>
    <s v="Thea Hudgings"/>
    <s v="Corporate"/>
    <s v="United States"/>
    <x v="6"/>
    <x v="5"/>
    <x v="3"/>
    <s v="FUR-FU-10004748"/>
    <x v="0"/>
    <x v="3"/>
    <s v="Howard Miller 16&quot; Diameter Gallery Wall Clock"/>
    <n v="127.88"/>
    <n v="5"/>
    <n v="-67.137"/>
    <x v="2"/>
    <x v="6"/>
  </r>
  <r>
    <s v="US-2017-118556"/>
    <x v="15"/>
    <d v="2017-06-02T00:00:00"/>
    <x v="0"/>
    <s v="TH-21235"/>
    <s v="Tiffany House"/>
    <s v="Corporate"/>
    <s v="United States"/>
    <x v="9"/>
    <x v="8"/>
    <x v="3"/>
    <s v="FUR-CH-10001146"/>
    <x v="0"/>
    <x v="1"/>
    <s v="Global Task Chair, Black"/>
    <n v="106.869"/>
    <n v="3"/>
    <n v="-29.007300000000001"/>
    <x v="2"/>
    <x v="7"/>
  </r>
  <r>
    <s v="US-2016-164196"/>
    <x v="367"/>
    <d v="2016-11-17T00:00:00"/>
    <x v="1"/>
    <s v="AS-10285"/>
    <s v="Alejandro Savely"/>
    <s v="Corporate"/>
    <s v="United States"/>
    <x v="344"/>
    <x v="6"/>
    <x v="3"/>
    <s v="FUR-TA-10001950"/>
    <x v="0"/>
    <x v="2"/>
    <s v="Balt Solid Wood Round Tables"/>
    <n v="2678.94"/>
    <n v="6"/>
    <n v="241.1046"/>
    <x v="6"/>
    <x v="0"/>
  </r>
  <r>
    <s v="US-2017-132031"/>
    <x v="748"/>
    <d v="2017-04-27T00:00:00"/>
    <x v="1"/>
    <s v="PN-18775"/>
    <s v="Parhena Norris"/>
    <s v="Home Office"/>
    <s v="United States"/>
    <x v="345"/>
    <x v="9"/>
    <x v="0"/>
    <s v="FUR-BO-10001972"/>
    <x v="0"/>
    <x v="0"/>
    <s v="O'Sullivan 4-Shelf Bookcase in Odessa Pine"/>
    <n v="387.13600000000002"/>
    <n v="4"/>
    <n v="-14.5176"/>
    <x v="4"/>
    <x v="6"/>
  </r>
  <r>
    <s v="US-2017-132031"/>
    <x v="748"/>
    <d v="2017-04-27T00:00:00"/>
    <x v="1"/>
    <s v="PN-18775"/>
    <s v="Parhena Norris"/>
    <s v="Home Office"/>
    <s v="United States"/>
    <x v="345"/>
    <x v="9"/>
    <x v="0"/>
    <s v="FUR-FU-10000193"/>
    <x v="0"/>
    <x v="3"/>
    <s v="Tenex Chairmats For Use with Hard Floors"/>
    <n v="77.951999999999998"/>
    <n v="3"/>
    <n v="-11.6928"/>
    <x v="4"/>
    <x v="6"/>
  </r>
  <r>
    <s v="CA-2017-142391"/>
    <x v="118"/>
    <d v="2017-09-24T00:00:00"/>
    <x v="3"/>
    <s v="PB-19150"/>
    <s v="Philip Brown"/>
    <s v="Consumer"/>
    <s v="United States"/>
    <x v="15"/>
    <x v="13"/>
    <x v="1"/>
    <s v="FUR-FU-10002759"/>
    <x v="0"/>
    <x v="3"/>
    <s v="12-1/2 Diameter Round Wall Clock"/>
    <n v="199.8"/>
    <n v="10"/>
    <n v="71.927999999999997"/>
    <x v="7"/>
    <x v="4"/>
  </r>
  <r>
    <s v="CA-2016-158841"/>
    <x v="821"/>
    <d v="2016-02-04T00:00:00"/>
    <x v="0"/>
    <s v="SE-20110"/>
    <s v="Sanjit Engle"/>
    <s v="Consumer"/>
    <s v="United States"/>
    <x v="58"/>
    <x v="25"/>
    <x v="0"/>
    <s v="FUR-FU-10001731"/>
    <x v="0"/>
    <x v="3"/>
    <s v="Acrylic Self-Standing Desk Frames"/>
    <n v="18.690000000000001"/>
    <n v="7"/>
    <n v="7.1021999999999998"/>
    <x v="3"/>
    <x v="11"/>
  </r>
  <r>
    <s v="CA-2015-102316"/>
    <x v="822"/>
    <d v="2015-03-03T00:00:00"/>
    <x v="0"/>
    <s v="DH-13075"/>
    <s v="Dave Hallsten"/>
    <s v="Corporate"/>
    <s v="United States"/>
    <x v="2"/>
    <x v="2"/>
    <x v="1"/>
    <s v="FUR-CH-10003396"/>
    <x v="0"/>
    <x v="1"/>
    <s v="Global Deluxe Steno Chair"/>
    <n v="184.75200000000001"/>
    <n v="3"/>
    <n v="-20.784600000000001"/>
    <x v="3"/>
    <x v="9"/>
  </r>
  <r>
    <s v="CA-2016-109400"/>
    <x v="630"/>
    <d v="2016-05-06T00:00:00"/>
    <x v="1"/>
    <s v="NR-18550"/>
    <s v="Nick Radford"/>
    <s v="Consumer"/>
    <s v="United States"/>
    <x v="45"/>
    <x v="5"/>
    <x v="3"/>
    <s v="FUR-CH-10003298"/>
    <x v="0"/>
    <x v="1"/>
    <s v="Office Star - Contemporary Task Swivel chair with Loop Arms, Charcoal"/>
    <n v="366.74400000000003"/>
    <n v="4"/>
    <n v="-110.0232"/>
    <x v="4"/>
    <x v="7"/>
  </r>
  <r>
    <s v="CA-2016-144645"/>
    <x v="821"/>
    <d v="2016-02-08T00:00:00"/>
    <x v="1"/>
    <s v="NS-18640"/>
    <s v="Noel Staavos"/>
    <s v="Corporate"/>
    <s v="United States"/>
    <x v="6"/>
    <x v="5"/>
    <x v="3"/>
    <s v="FUR-FU-10003601"/>
    <x v="0"/>
    <x v="3"/>
    <s v="Deflect-o RollaMat Studded, Beveled Mat for Medium Pile Carpeting"/>
    <n v="73.784000000000006"/>
    <n v="2"/>
    <n v="-77.473200000000006"/>
    <x v="6"/>
    <x v="11"/>
  </r>
  <r>
    <s v="CA-2017-149720"/>
    <x v="182"/>
    <d v="2017-06-07T00:00:00"/>
    <x v="0"/>
    <s v="EM-14065"/>
    <s v="Erin Mull"/>
    <s v="Consumer"/>
    <s v="United States"/>
    <x v="346"/>
    <x v="5"/>
    <x v="3"/>
    <s v="FUR-FU-10002501"/>
    <x v="0"/>
    <x v="3"/>
    <s v="Nu-Dell Executive Frame"/>
    <n v="30.335999999999999"/>
    <n v="6"/>
    <n v="-17.443200000000001"/>
    <x v="0"/>
    <x v="2"/>
  </r>
  <r>
    <s v="CA-2017-118003"/>
    <x v="423"/>
    <d v="2017-12-10T00:00:00"/>
    <x v="1"/>
    <s v="DO-13645"/>
    <s v="Doug O'Connell"/>
    <s v="Consumer"/>
    <s v="United States"/>
    <x v="309"/>
    <x v="18"/>
    <x v="2"/>
    <s v="FUR-FU-10002506"/>
    <x v="0"/>
    <x v="3"/>
    <s v="Tensor &quot;Hersey Kiss&quot; Styled Floor Lamp"/>
    <n v="12.99"/>
    <n v="1"/>
    <n v="1.5588"/>
    <x v="6"/>
    <x v="5"/>
  </r>
  <r>
    <s v="CA-2017-118003"/>
    <x v="423"/>
    <d v="2017-12-10T00:00:00"/>
    <x v="1"/>
    <s v="DO-13645"/>
    <s v="Doug O'Connell"/>
    <s v="Consumer"/>
    <s v="United States"/>
    <x v="309"/>
    <x v="18"/>
    <x v="2"/>
    <s v="FUR-CH-10003817"/>
    <x v="0"/>
    <x v="1"/>
    <s v="Global Value Steno Chair, Gray"/>
    <n v="182.22"/>
    <n v="3"/>
    <n v="45.555"/>
    <x v="6"/>
    <x v="5"/>
  </r>
  <r>
    <s v="CA-2017-118003"/>
    <x v="423"/>
    <d v="2017-12-10T00:00:00"/>
    <x v="1"/>
    <s v="DO-13645"/>
    <s v="Doug O'Connell"/>
    <s v="Consumer"/>
    <s v="United States"/>
    <x v="309"/>
    <x v="18"/>
    <x v="2"/>
    <s v="FUR-CH-10004860"/>
    <x v="0"/>
    <x v="1"/>
    <s v="Global Low Back Tilter Chair"/>
    <n v="302.94"/>
    <n v="3"/>
    <n v="18.176400000000001"/>
    <x v="6"/>
    <x v="5"/>
  </r>
  <r>
    <s v="CA-2016-141887"/>
    <x v="823"/>
    <d v="2016-01-15T00:00:00"/>
    <x v="1"/>
    <s v="MP-17470"/>
    <s v="Mark Packer"/>
    <s v="Home Office"/>
    <s v="United States"/>
    <x v="29"/>
    <x v="15"/>
    <x v="2"/>
    <s v="FUR-FU-10002268"/>
    <x v="0"/>
    <x v="3"/>
    <s v="Ultra Door Push Plate"/>
    <n v="54.991999999999997"/>
    <n v="14"/>
    <n v="8.9361999999999995"/>
    <x v="4"/>
    <x v="8"/>
  </r>
  <r>
    <s v="CA-2017-161172"/>
    <x v="824"/>
    <d v="2017-03-16T00:00:00"/>
    <x v="3"/>
    <s v="SP-20920"/>
    <s v="Susan Pistek"/>
    <s v="Consumer"/>
    <s v="United States"/>
    <x v="29"/>
    <x v="15"/>
    <x v="2"/>
    <s v="FUR-FU-10003424"/>
    <x v="0"/>
    <x v="3"/>
    <s v="Nu-Dell Oak Frame"/>
    <n v="51.264000000000003"/>
    <n v="6"/>
    <n v="7.6896000000000004"/>
    <x v="7"/>
    <x v="9"/>
  </r>
  <r>
    <s v="CA-2017-137624"/>
    <x v="219"/>
    <d v="2017-11-17T00:00:00"/>
    <x v="1"/>
    <s v="ME-17320"/>
    <s v="Maria Etezadi"/>
    <s v="Home Office"/>
    <s v="United States"/>
    <x v="2"/>
    <x v="2"/>
    <x v="1"/>
    <s v="FUR-CH-10001714"/>
    <x v="0"/>
    <x v="1"/>
    <s v="Global Leather &amp; Oak Executive Chair, Burgundy"/>
    <n v="241.42400000000001"/>
    <n v="2"/>
    <n v="-36.2136"/>
    <x v="1"/>
    <x v="0"/>
  </r>
  <r>
    <s v="CA-2016-156748"/>
    <x v="825"/>
    <d v="2016-12-06T00:00:00"/>
    <x v="1"/>
    <s v="BS-11755"/>
    <s v="Bruce Stewart"/>
    <s v="Consumer"/>
    <s v="United States"/>
    <x v="25"/>
    <x v="17"/>
    <x v="3"/>
    <s v="FUR-CH-10000513"/>
    <x v="0"/>
    <x v="1"/>
    <s v="High-Back Leather Manager's Chair"/>
    <n v="389.97"/>
    <n v="3"/>
    <n v="35.097299999999997"/>
    <x v="6"/>
    <x v="0"/>
  </r>
  <r>
    <s v="CA-2015-157287"/>
    <x v="826"/>
    <d v="2015-12-23T00:00:00"/>
    <x v="2"/>
    <s v="HR-14830"/>
    <s v="Harold Ryan"/>
    <s v="Corporate"/>
    <s v="United States"/>
    <x v="3"/>
    <x v="3"/>
    <x v="2"/>
    <s v="FUR-CH-10001270"/>
    <x v="0"/>
    <x v="1"/>
    <s v="Harbour Creations Steel Folding Chair"/>
    <n v="422.625"/>
    <n v="7"/>
    <n v="0"/>
    <x v="5"/>
    <x v="5"/>
  </r>
  <r>
    <s v="CA-2016-119074"/>
    <x v="827"/>
    <d v="2016-03-31T00:00:00"/>
    <x v="1"/>
    <s v="DS-13180"/>
    <s v="David Smith"/>
    <s v="Corporate"/>
    <s v="United States"/>
    <x v="29"/>
    <x v="24"/>
    <x v="0"/>
    <s v="FUR-FU-10004053"/>
    <x v="0"/>
    <x v="3"/>
    <s v="DAX Two-Tone Silver Metal Document Frame"/>
    <n v="20.239999999999998"/>
    <n v="1"/>
    <n v="8.7032000000000007"/>
    <x v="4"/>
    <x v="9"/>
  </r>
  <r>
    <s v="CA-2016-119074"/>
    <x v="827"/>
    <d v="2016-03-31T00:00:00"/>
    <x v="1"/>
    <s v="DS-13180"/>
    <s v="David Smith"/>
    <s v="Corporate"/>
    <s v="United States"/>
    <x v="29"/>
    <x v="24"/>
    <x v="0"/>
    <s v="FUR-FU-10003731"/>
    <x v="0"/>
    <x v="3"/>
    <s v="Eldon Expressions Wood and Plastic Desk Accessories, Oak"/>
    <n v="39.92"/>
    <n v="4"/>
    <n v="11.1776"/>
    <x v="4"/>
    <x v="9"/>
  </r>
  <r>
    <s v="CA-2015-126186"/>
    <x v="795"/>
    <d v="2015-09-12T00:00:00"/>
    <x v="2"/>
    <s v="GB-14530"/>
    <s v="George Bell"/>
    <s v="Corporate"/>
    <s v="United States"/>
    <x v="14"/>
    <x v="12"/>
    <x v="1"/>
    <s v="FUR-FU-10000073"/>
    <x v="0"/>
    <x v="3"/>
    <s v="Deflect-O Glasstique Clear Desk Accessories"/>
    <n v="24.64"/>
    <n v="4"/>
    <n v="4.0039999999999996"/>
    <x v="5"/>
    <x v="4"/>
  </r>
  <r>
    <s v="CA-2016-102092"/>
    <x v="453"/>
    <d v="2016-12-11T00:00:00"/>
    <x v="2"/>
    <s v="PM-18940"/>
    <s v="Paul MacIntyre"/>
    <s v="Consumer"/>
    <s v="United States"/>
    <x v="76"/>
    <x v="25"/>
    <x v="0"/>
    <s v="FUR-TA-10002530"/>
    <x v="0"/>
    <x v="2"/>
    <s v="Iceberg OfficeWorks 42&quot; Round Tables"/>
    <n v="1056.8599999999999"/>
    <n v="7"/>
    <n v="158.529"/>
    <x v="3"/>
    <x v="5"/>
  </r>
  <r>
    <s v="CA-2016-132829"/>
    <x v="207"/>
    <d v="2016-12-26T00:00:00"/>
    <x v="0"/>
    <s v="LA-16780"/>
    <s v="Laura Armstrong"/>
    <s v="Corporate"/>
    <s v="United States"/>
    <x v="6"/>
    <x v="5"/>
    <x v="3"/>
    <s v="FUR-FU-10000206"/>
    <x v="0"/>
    <x v="3"/>
    <s v="GE General Purpose, Extra Long Life, Showcase &amp; Floodlight Incandescent Bulbs"/>
    <n v="2.3279999999999998"/>
    <n v="2"/>
    <n v="-0.75660000000000005"/>
    <x v="0"/>
    <x v="5"/>
  </r>
  <r>
    <s v="CA-2016-123540"/>
    <x v="828"/>
    <d v="2016-04-06T00:00:00"/>
    <x v="0"/>
    <s v="DJ-13420"/>
    <s v="Denny Joy"/>
    <s v="Corporate"/>
    <s v="United States"/>
    <x v="79"/>
    <x v="16"/>
    <x v="3"/>
    <s v="FUR-CH-10000847"/>
    <x v="0"/>
    <x v="1"/>
    <s v="Global Executive Mid-Back Manager's Chair"/>
    <n v="1454.9"/>
    <n v="5"/>
    <n v="378.274"/>
    <x v="4"/>
    <x v="6"/>
  </r>
  <r>
    <s v="US-2017-108315"/>
    <x v="393"/>
    <d v="2017-05-04T00:00:00"/>
    <x v="1"/>
    <s v="MH-18115"/>
    <s v="Mick Hernandez"/>
    <s v="Home Office"/>
    <s v="United States"/>
    <x v="347"/>
    <x v="1"/>
    <x v="0"/>
    <s v="FUR-FU-10000747"/>
    <x v="0"/>
    <x v="3"/>
    <s v="Tenex B1-RE Series Chair Mats for Low Pile Carpets"/>
    <n v="220.70400000000001"/>
    <n v="6"/>
    <n v="-8.2764000000000006"/>
    <x v="4"/>
    <x v="6"/>
  </r>
  <r>
    <s v="CA-2017-106747"/>
    <x v="209"/>
    <d v="2017-07-04T00:00:00"/>
    <x v="2"/>
    <s v="TS-21505"/>
    <s v="Tony Sayre"/>
    <s v="Consumer"/>
    <s v="United States"/>
    <x v="41"/>
    <x v="28"/>
    <x v="2"/>
    <s v="FUR-FU-10004188"/>
    <x v="0"/>
    <x v="3"/>
    <s v="Luxo Professional Combination Clamp-On Lamps"/>
    <n v="102.3"/>
    <n v="1"/>
    <n v="26.597999999999999"/>
    <x v="5"/>
    <x v="3"/>
  </r>
  <r>
    <s v="CA-2017-146164"/>
    <x v="313"/>
    <d v="2017-12-26T00:00:00"/>
    <x v="1"/>
    <s v="CM-12190"/>
    <s v="Charlotte Melton"/>
    <s v="Consumer"/>
    <s v="United States"/>
    <x v="77"/>
    <x v="11"/>
    <x v="3"/>
    <s v="FUR-TA-10004915"/>
    <x v="0"/>
    <x v="2"/>
    <s v="Office Impressions End Table, 20-1/2&quot;H x 24&quot;W x 20&quot;D"/>
    <n v="607.52"/>
    <n v="2"/>
    <n v="97.203199999999995"/>
    <x v="4"/>
    <x v="5"/>
  </r>
  <r>
    <s v="CA-2014-130673"/>
    <x v="321"/>
    <d v="2014-05-22T00:00:00"/>
    <x v="0"/>
    <s v="MC-17590"/>
    <s v="Matt Collister"/>
    <s v="Corporate"/>
    <s v="United States"/>
    <x v="348"/>
    <x v="5"/>
    <x v="3"/>
    <s v="FUR-FU-10003489"/>
    <x v="0"/>
    <x v="3"/>
    <s v="Contemporary Borderless Frame"/>
    <n v="10.332000000000001"/>
    <n v="3"/>
    <n v="-5.9409000000000001"/>
    <x v="3"/>
    <x v="7"/>
  </r>
  <r>
    <s v="CA-2017-101700"/>
    <x v="748"/>
    <d v="2017-04-26T00:00:00"/>
    <x v="2"/>
    <s v="SO-20335"/>
    <s v="Sean O'Donnell"/>
    <s v="Consumer"/>
    <s v="United States"/>
    <x v="349"/>
    <x v="12"/>
    <x v="1"/>
    <s v="FUR-FU-10001025"/>
    <x v="0"/>
    <x v="3"/>
    <s v="Eldon Imˆge Series Desk Accessories, Clear"/>
    <n v="11.664"/>
    <n v="3"/>
    <n v="3.3534000000000002"/>
    <x v="0"/>
    <x v="6"/>
  </r>
  <r>
    <s v="CA-2014-151946"/>
    <x v="829"/>
    <d v="2014-06-09T00:00:00"/>
    <x v="1"/>
    <s v="BT-11440"/>
    <s v="Bobby Trafton"/>
    <s v="Consumer"/>
    <s v="United States"/>
    <x v="13"/>
    <x v="7"/>
    <x v="2"/>
    <s v="FUR-FU-10002878"/>
    <x v="0"/>
    <x v="3"/>
    <s v="Seth Thomas 14&quot; Day/Date Wall Clock"/>
    <n v="56.96"/>
    <n v="2"/>
    <n v="21.075199999999999"/>
    <x v="2"/>
    <x v="2"/>
  </r>
  <r>
    <s v="CA-2014-151946"/>
    <x v="829"/>
    <d v="2014-06-09T00:00:00"/>
    <x v="1"/>
    <s v="BT-11440"/>
    <s v="Bobby Trafton"/>
    <s v="Consumer"/>
    <s v="United States"/>
    <x v="13"/>
    <x v="7"/>
    <x v="2"/>
    <s v="FUR-BO-10003272"/>
    <x v="0"/>
    <x v="0"/>
    <s v="O'Sullivan Living Dimensions 5-Shelf Bookcases"/>
    <n v="353.56799999999998"/>
    <n v="2"/>
    <n v="-44.195999999999998"/>
    <x v="2"/>
    <x v="2"/>
  </r>
  <r>
    <s v="CA-2014-151946"/>
    <x v="829"/>
    <d v="2014-06-09T00:00:00"/>
    <x v="1"/>
    <s v="BT-11440"/>
    <s v="Bobby Trafton"/>
    <s v="Consumer"/>
    <s v="United States"/>
    <x v="13"/>
    <x v="7"/>
    <x v="2"/>
    <s v="FUR-FU-10002191"/>
    <x v="0"/>
    <x v="3"/>
    <s v="G.E. Halogen Desk Lamp Bulbs"/>
    <n v="13.96"/>
    <n v="2"/>
    <n v="6.7008000000000001"/>
    <x v="2"/>
    <x v="2"/>
  </r>
  <r>
    <s v="CA-2017-117513"/>
    <x v="470"/>
    <d v="2017-03-08T00:00:00"/>
    <x v="1"/>
    <s v="BT-11395"/>
    <s v="Bill Tyler"/>
    <s v="Corporate"/>
    <s v="United States"/>
    <x v="2"/>
    <x v="2"/>
    <x v="1"/>
    <s v="FUR-TA-10001520"/>
    <x v="0"/>
    <x v="2"/>
    <s v="Lesro Sheffield Collection Coffee Table, End Table, Center Table, Corner Table"/>
    <n v="399.67200000000003"/>
    <n v="7"/>
    <n v="-14.9877"/>
    <x v="2"/>
    <x v="9"/>
  </r>
  <r>
    <s v="US-2017-119319"/>
    <x v="200"/>
    <d v="2017-11-09T00:00:00"/>
    <x v="0"/>
    <s v="LC-17050"/>
    <s v="Liz Carlisle"/>
    <s v="Consumer"/>
    <s v="United States"/>
    <x v="144"/>
    <x v="5"/>
    <x v="3"/>
    <s v="FUR-FU-10003878"/>
    <x v="0"/>
    <x v="3"/>
    <s v="Linden 10&quot; Round Wall Clock, Black"/>
    <n v="30.56"/>
    <n v="5"/>
    <n v="-19.864000000000001"/>
    <x v="0"/>
    <x v="0"/>
  </r>
  <r>
    <s v="CA-2015-164084"/>
    <x v="395"/>
    <d v="2015-09-12T00:00:00"/>
    <x v="1"/>
    <s v="AG-10525"/>
    <s v="Andy Gerbode"/>
    <s v="Corporate"/>
    <s v="United States"/>
    <x v="13"/>
    <x v="7"/>
    <x v="2"/>
    <s v="FUR-TA-10003569"/>
    <x v="0"/>
    <x v="2"/>
    <s v="Bretford CR8500 Series Meeting Room Furniture"/>
    <n v="481.17599999999999"/>
    <n v="2"/>
    <n v="-120.294"/>
    <x v="2"/>
    <x v="4"/>
  </r>
  <r>
    <s v="CA-2016-107783"/>
    <x v="830"/>
    <d v="2016-07-29T00:00:00"/>
    <x v="2"/>
    <s v="OT-18730"/>
    <s v="Olvera Toch"/>
    <s v="Consumer"/>
    <s v="United States"/>
    <x v="268"/>
    <x v="3"/>
    <x v="2"/>
    <s v="FUR-BO-10004409"/>
    <x v="0"/>
    <x v="0"/>
    <s v="Safco Value Mate Series Steel Bookcases, Baked Enamel Finish on Steel, Gray"/>
    <n v="177.45"/>
    <n v="5"/>
    <n v="-78.078000000000003"/>
    <x v="5"/>
    <x v="3"/>
  </r>
  <r>
    <s v="CA-2017-159793"/>
    <x v="831"/>
    <d v="2017-08-29T00:00:00"/>
    <x v="1"/>
    <s v="SV-20365"/>
    <s v="Seth Vernon"/>
    <s v="Consumer"/>
    <s v="United States"/>
    <x v="3"/>
    <x v="3"/>
    <x v="2"/>
    <s v="FUR-BO-10001798"/>
    <x v="0"/>
    <x v="0"/>
    <s v="Bush Somerset Collection Bookcase"/>
    <n v="130.97999999999999"/>
    <n v="2"/>
    <n v="-89.066400000000002"/>
    <x v="4"/>
    <x v="10"/>
  </r>
  <r>
    <s v="CA-2017-151281"/>
    <x v="437"/>
    <d v="2017-05-02T00:00:00"/>
    <x v="1"/>
    <s v="HM-14980"/>
    <s v="Henry MacAllister"/>
    <s v="Consumer"/>
    <s v="United States"/>
    <x v="15"/>
    <x v="13"/>
    <x v="1"/>
    <s v="FUR-FU-10000397"/>
    <x v="0"/>
    <x v="3"/>
    <s v="Luxo Economy Swing Arm Lamp"/>
    <n v="139.58000000000001"/>
    <n v="7"/>
    <n v="39.0824"/>
    <x v="2"/>
    <x v="6"/>
  </r>
  <r>
    <s v="CA-2015-108259"/>
    <x v="428"/>
    <d v="2015-11-15T00:00:00"/>
    <x v="1"/>
    <s v="NS-18640"/>
    <s v="Noel Staavos"/>
    <s v="Corporate"/>
    <s v="United States"/>
    <x v="51"/>
    <x v="30"/>
    <x v="0"/>
    <s v="FUR-FU-10000023"/>
    <x v="0"/>
    <x v="3"/>
    <s v="Eldon Wave Desk Accessories"/>
    <n v="4.7119999999999997"/>
    <n v="1"/>
    <n v="1.4136"/>
    <x v="1"/>
    <x v="0"/>
  </r>
  <r>
    <s v="CA-2016-113341"/>
    <x v="778"/>
    <d v="2016-11-29T00:00:00"/>
    <x v="1"/>
    <s v="MH-17455"/>
    <s v="Mark Hamilton"/>
    <s v="Consumer"/>
    <s v="United States"/>
    <x v="2"/>
    <x v="2"/>
    <x v="1"/>
    <s v="FUR-CH-10004698"/>
    <x v="0"/>
    <x v="1"/>
    <s v="Padded Folding Chairs, Black, 4/Carton"/>
    <n v="194.352"/>
    <n v="3"/>
    <n v="19.435199999999998"/>
    <x v="4"/>
    <x v="0"/>
  </r>
  <r>
    <s v="US-2015-131842"/>
    <x v="482"/>
    <d v="2015-12-08T00:00:00"/>
    <x v="2"/>
    <s v="RR-19525"/>
    <s v="Rick Reed"/>
    <s v="Corporate"/>
    <s v="United States"/>
    <x v="228"/>
    <x v="9"/>
    <x v="0"/>
    <s v="FUR-CH-10004477"/>
    <x v="0"/>
    <x v="1"/>
    <s v="Global Push Button Manager's Chair, Indigo"/>
    <n v="97.424000000000007"/>
    <n v="2"/>
    <n v="10.9602"/>
    <x v="0"/>
    <x v="5"/>
  </r>
  <r>
    <s v="CA-2014-142769"/>
    <x v="624"/>
    <d v="2014-09-13T00:00:00"/>
    <x v="3"/>
    <s v="RP-19390"/>
    <s v="Resi Pšlking"/>
    <s v="Consumer"/>
    <s v="United States"/>
    <x v="15"/>
    <x v="13"/>
    <x v="1"/>
    <s v="FUR-FU-10001918"/>
    <x v="0"/>
    <x v="3"/>
    <s v="C-Line Cubicle Keepers Polyproplyene Holder With Velcro Backings"/>
    <n v="14.19"/>
    <n v="3"/>
    <n v="5.5340999999999996"/>
    <x v="7"/>
    <x v="4"/>
  </r>
  <r>
    <s v="CA-2017-124765"/>
    <x v="608"/>
    <d v="2017-11-30T00:00:00"/>
    <x v="1"/>
    <s v="HZ-14950"/>
    <s v="Henia Zydlo"/>
    <s v="Consumer"/>
    <s v="United States"/>
    <x v="1"/>
    <x v="1"/>
    <x v="0"/>
    <s v="FUR-BO-10003965"/>
    <x v="0"/>
    <x v="0"/>
    <s v="O'Sullivan Manor Hill 2-Door Library in Brianna Oak"/>
    <n v="723.92"/>
    <n v="5"/>
    <n v="-81.441000000000003"/>
    <x v="2"/>
    <x v="0"/>
  </r>
  <r>
    <s v="CA-2015-131856"/>
    <x v="832"/>
    <d v="2015-05-17T00:00:00"/>
    <x v="1"/>
    <s v="JG-15160"/>
    <s v="James Galang"/>
    <s v="Consumer"/>
    <s v="United States"/>
    <x v="6"/>
    <x v="5"/>
    <x v="3"/>
    <s v="FUR-FU-10000175"/>
    <x v="0"/>
    <x v="3"/>
    <s v="DAX Wood Document Frame."/>
    <n v="21.968"/>
    <n v="4"/>
    <n v="-15.9268"/>
    <x v="2"/>
    <x v="7"/>
  </r>
  <r>
    <s v="CA-2017-126634"/>
    <x v="833"/>
    <d v="2017-04-01T00:00:00"/>
    <x v="0"/>
    <s v="AB-10165"/>
    <s v="Alan Barnes"/>
    <s v="Consumer"/>
    <s v="United States"/>
    <x v="174"/>
    <x v="2"/>
    <x v="1"/>
    <s v="FUR-FU-10004973"/>
    <x v="0"/>
    <x v="3"/>
    <s v="Flat Face Poster Frame"/>
    <n v="94.2"/>
    <n v="5"/>
    <n v="39.564"/>
    <x v="3"/>
    <x v="9"/>
  </r>
  <r>
    <s v="US-2014-159611"/>
    <x v="421"/>
    <d v="2015-01-01T00:00:00"/>
    <x v="0"/>
    <s v="KB-16315"/>
    <s v="Karl Braun"/>
    <s v="Consumer"/>
    <s v="United States"/>
    <x v="59"/>
    <x v="15"/>
    <x v="2"/>
    <s v="FUR-FU-10004904"/>
    <x v="0"/>
    <x v="3"/>
    <s v="Eldon &quot;L&quot; Workstation Diamond Chairmat"/>
    <n v="182.352"/>
    <n v="3"/>
    <n v="-18.235199999999999"/>
    <x v="2"/>
    <x v="5"/>
  </r>
  <r>
    <s v="CA-2017-163265"/>
    <x v="834"/>
    <d v="2017-02-21T00:00:00"/>
    <x v="1"/>
    <s v="JS-16030"/>
    <s v="Joy Smith"/>
    <s v="Consumer"/>
    <s v="United States"/>
    <x v="42"/>
    <x v="8"/>
    <x v="3"/>
    <s v="FUR-CH-10004063"/>
    <x v="0"/>
    <x v="1"/>
    <s v="Global Deluxe High-Back Manager's Chair"/>
    <n v="600.55799999999999"/>
    <n v="3"/>
    <n v="-8.5793999999999997"/>
    <x v="2"/>
    <x v="11"/>
  </r>
  <r>
    <s v="CA-2017-163265"/>
    <x v="834"/>
    <d v="2017-02-21T00:00:00"/>
    <x v="1"/>
    <s v="JS-16030"/>
    <s v="Joy Smith"/>
    <s v="Consumer"/>
    <s v="United States"/>
    <x v="42"/>
    <x v="8"/>
    <x v="3"/>
    <s v="FUR-FU-10004270"/>
    <x v="0"/>
    <x v="3"/>
    <s v="Executive Impressions 13&quot; Clairmont Wall Clock"/>
    <n v="7.6920000000000002"/>
    <n v="1"/>
    <n v="-3.6537000000000002"/>
    <x v="2"/>
    <x v="11"/>
  </r>
  <r>
    <s v="CA-2017-141705"/>
    <x v="835"/>
    <d v="2017-10-26T00:00:00"/>
    <x v="2"/>
    <s v="PO-18850"/>
    <s v="Patrick O'Brill"/>
    <s v="Consumer"/>
    <s v="United States"/>
    <x v="350"/>
    <x v="5"/>
    <x v="3"/>
    <s v="FUR-TA-10004607"/>
    <x v="0"/>
    <x v="2"/>
    <s v="Hon 2111 Invitation Series Straight Table"/>
    <n v="517.40499999999997"/>
    <n v="5"/>
    <n v="-81.3065"/>
    <x v="3"/>
    <x v="1"/>
  </r>
  <r>
    <s v="CA-2017-127096"/>
    <x v="102"/>
    <d v="2017-09-17T00:00:00"/>
    <x v="0"/>
    <s v="CS-12400"/>
    <s v="Christopher Schild"/>
    <s v="Home Office"/>
    <s v="United States"/>
    <x v="28"/>
    <x v="2"/>
    <x v="1"/>
    <s v="FUR-TA-10003473"/>
    <x v="0"/>
    <x v="2"/>
    <s v="Bretford Rectangular Conference Table Tops"/>
    <n v="300.904"/>
    <n v="1"/>
    <n v="11.283899999999999"/>
    <x v="3"/>
    <x v="4"/>
  </r>
  <r>
    <s v="CA-2017-119284"/>
    <x v="836"/>
    <d v="2017-06-20T00:00:00"/>
    <x v="1"/>
    <s v="TS-21205"/>
    <s v="Thomas Seio"/>
    <s v="Corporate"/>
    <s v="United States"/>
    <x v="228"/>
    <x v="9"/>
    <x v="0"/>
    <s v="FUR-FU-10004351"/>
    <x v="0"/>
    <x v="3"/>
    <s v="Staple-based wall hangings"/>
    <n v="31.167999999999999"/>
    <n v="4"/>
    <n v="9.3504000000000005"/>
    <x v="2"/>
    <x v="2"/>
  </r>
  <r>
    <s v="CA-2017-119284"/>
    <x v="836"/>
    <d v="2017-06-20T00:00:00"/>
    <x v="1"/>
    <s v="TS-21205"/>
    <s v="Thomas Seio"/>
    <s v="Corporate"/>
    <s v="United States"/>
    <x v="228"/>
    <x v="9"/>
    <x v="0"/>
    <s v="FUR-TA-10004152"/>
    <x v="0"/>
    <x v="2"/>
    <s v="Barricks 18&quot; x 48&quot; Non-Folding Utility Table with Bottom Storage Shelf"/>
    <n v="120.96"/>
    <n v="2"/>
    <n v="-28.224"/>
    <x v="2"/>
    <x v="2"/>
  </r>
  <r>
    <s v="CA-2014-146815"/>
    <x v="30"/>
    <d v="2014-09-13T00:00:00"/>
    <x v="1"/>
    <s v="PP-18955"/>
    <s v="Paul Prost"/>
    <s v="Home Office"/>
    <s v="United States"/>
    <x v="13"/>
    <x v="7"/>
    <x v="2"/>
    <s v="FUR-CH-10004289"/>
    <x v="0"/>
    <x v="1"/>
    <s v="Global Super Steno Chair"/>
    <n v="172.76400000000001"/>
    <n v="2"/>
    <n v="13.437200000000001"/>
    <x v="2"/>
    <x v="4"/>
  </r>
  <r>
    <s v="CA-2014-119144"/>
    <x v="627"/>
    <d v="2014-11-18T00:00:00"/>
    <x v="2"/>
    <s v="JD-16150"/>
    <s v="Justin Deggeller"/>
    <s v="Corporate"/>
    <s v="United States"/>
    <x v="2"/>
    <x v="2"/>
    <x v="1"/>
    <s v="FUR-BO-10004015"/>
    <x v="0"/>
    <x v="0"/>
    <s v="Bush Andora Bookcase, Maple/Graphite Gray Finish"/>
    <n v="305.97449999999998"/>
    <n v="3"/>
    <n v="25.197900000000001"/>
    <x v="3"/>
    <x v="0"/>
  </r>
  <r>
    <s v="CA-2014-105648"/>
    <x v="749"/>
    <d v="2014-03-07T00:00:00"/>
    <x v="1"/>
    <s v="EJ-14155"/>
    <s v="Eva Jacobs"/>
    <s v="Consumer"/>
    <s v="United States"/>
    <x v="53"/>
    <x v="2"/>
    <x v="1"/>
    <s v="FUR-TA-10002958"/>
    <x v="0"/>
    <x v="2"/>
    <s v="Bevis Oval Conference Table, Walnut"/>
    <n v="626.35199999999998"/>
    <n v="3"/>
    <n v="-23.488199999999999"/>
    <x v="4"/>
    <x v="9"/>
  </r>
  <r>
    <s v="US-2015-145422"/>
    <x v="62"/>
    <d v="2015-12-07T00:00:00"/>
    <x v="1"/>
    <s v="PW-19240"/>
    <s v="Pierre Wener"/>
    <s v="Consumer"/>
    <s v="United States"/>
    <x v="28"/>
    <x v="2"/>
    <x v="1"/>
    <s v="FUR-BO-10002213"/>
    <x v="0"/>
    <x v="0"/>
    <s v="Sauder Forest Hills Library, Woodland Oak Finish"/>
    <n v="359.49900000000002"/>
    <n v="3"/>
    <n v="-29.605799999999999"/>
    <x v="4"/>
    <x v="5"/>
  </r>
  <r>
    <s v="CA-2016-120824"/>
    <x v="21"/>
    <d v="2016-06-16T00:00:00"/>
    <x v="0"/>
    <s v="AW-10930"/>
    <s v="Arthur Wiediger"/>
    <s v="Home Office"/>
    <s v="United States"/>
    <x v="6"/>
    <x v="5"/>
    <x v="3"/>
    <s v="FUR-FU-10001424"/>
    <x v="0"/>
    <x v="3"/>
    <s v="Dax Clear Box Frame"/>
    <n v="6.984"/>
    <n v="2"/>
    <n v="-4.5396000000000001"/>
    <x v="4"/>
    <x v="2"/>
  </r>
  <r>
    <s v="CA-2016-120824"/>
    <x v="21"/>
    <d v="2016-06-16T00:00:00"/>
    <x v="0"/>
    <s v="AW-10930"/>
    <s v="Arthur Wiediger"/>
    <s v="Home Office"/>
    <s v="United States"/>
    <x v="6"/>
    <x v="5"/>
    <x v="3"/>
    <s v="FUR-CH-10000229"/>
    <x v="0"/>
    <x v="1"/>
    <s v="Global Enterprise Series Seating High-Back Swivel/Tilt Chairs"/>
    <n v="379.37200000000001"/>
    <n v="2"/>
    <n v="-119.2312"/>
    <x v="4"/>
    <x v="2"/>
  </r>
  <r>
    <s v="CA-2015-103870"/>
    <x v="7"/>
    <d v="2015-12-31T00:00:00"/>
    <x v="1"/>
    <s v="SP-20860"/>
    <s v="Sung Pak"/>
    <s v="Corporate"/>
    <s v="United States"/>
    <x v="34"/>
    <x v="9"/>
    <x v="0"/>
    <s v="FUR-FU-10002030"/>
    <x v="0"/>
    <x v="3"/>
    <s v="Executive Impressions 14&quot; Contract Wall Clock with Quartz Movement"/>
    <n v="53.351999999999997"/>
    <n v="3"/>
    <n v="16.005600000000001"/>
    <x v="4"/>
    <x v="5"/>
  </r>
  <r>
    <s v="CA-2015-103870"/>
    <x v="7"/>
    <d v="2015-12-31T00:00:00"/>
    <x v="1"/>
    <s v="SP-20860"/>
    <s v="Sung Pak"/>
    <s v="Corporate"/>
    <s v="United States"/>
    <x v="34"/>
    <x v="9"/>
    <x v="0"/>
    <s v="FUR-BO-10002853"/>
    <x v="0"/>
    <x v="0"/>
    <s v="O'Sullivan 5-Shelf Heavy-Duty Bookcases"/>
    <n v="131.10400000000001"/>
    <n v="2"/>
    <n v="8.1940000000000008"/>
    <x v="4"/>
    <x v="5"/>
  </r>
  <r>
    <s v="CA-2017-116988"/>
    <x v="419"/>
    <d v="2017-06-29T00:00:00"/>
    <x v="0"/>
    <s v="PW-19030"/>
    <s v="Pauline Webber"/>
    <s v="Corporate"/>
    <s v="United States"/>
    <x v="15"/>
    <x v="13"/>
    <x v="1"/>
    <s v="FUR-FU-10001290"/>
    <x v="0"/>
    <x v="3"/>
    <s v="Executive Impressions Supervisor Wall Clock"/>
    <n v="126.3"/>
    <n v="3"/>
    <n v="40.415999999999997"/>
    <x v="3"/>
    <x v="2"/>
  </r>
  <r>
    <s v="US-2015-144771"/>
    <x v="837"/>
    <d v="2015-10-04T00:00:00"/>
    <x v="2"/>
    <s v="CK-12205"/>
    <s v="Chloris Kastensmidt"/>
    <s v="Consumer"/>
    <s v="United States"/>
    <x v="351"/>
    <x v="36"/>
    <x v="1"/>
    <s v="FUR-FU-10000629"/>
    <x v="0"/>
    <x v="3"/>
    <s v="9-3/4 Diameter Round Wall Clock"/>
    <n v="11.032"/>
    <n v="1"/>
    <n v="3.0337999999999998"/>
    <x v="3"/>
    <x v="1"/>
  </r>
  <r>
    <s v="CA-2017-128076"/>
    <x v="611"/>
    <d v="2017-02-07T00:00:00"/>
    <x v="1"/>
    <s v="BO-11350"/>
    <s v="Bill Overfelt"/>
    <s v="Corporate"/>
    <s v="United States"/>
    <x v="53"/>
    <x v="2"/>
    <x v="1"/>
    <s v="FUR-FU-10000293"/>
    <x v="0"/>
    <x v="3"/>
    <s v="Eldon Antistatic Chair Mats for Low to Medium Pile Carpets"/>
    <n v="210.58"/>
    <n v="2"/>
    <n v="12.6348"/>
    <x v="2"/>
    <x v="11"/>
  </r>
  <r>
    <s v="CA-2016-114307"/>
    <x v="249"/>
    <d v="2016-07-26T00:00:00"/>
    <x v="1"/>
    <s v="MF-17665"/>
    <s v="Maureen Fritzler"/>
    <s v="Corporate"/>
    <s v="United States"/>
    <x v="11"/>
    <x v="32"/>
    <x v="2"/>
    <s v="FUR-FU-10000794"/>
    <x v="0"/>
    <x v="3"/>
    <s v="Eldon Stackable Tray, Side-Load, Legal, Smoke"/>
    <n v="27.42"/>
    <n v="3"/>
    <n v="9.3228000000000009"/>
    <x v="4"/>
    <x v="3"/>
  </r>
  <r>
    <s v="CA-2016-151148"/>
    <x v="51"/>
    <d v="2016-09-13T00:00:00"/>
    <x v="3"/>
    <s v="PO-19180"/>
    <s v="Philisse Overcash"/>
    <s v="Home Office"/>
    <s v="United States"/>
    <x v="74"/>
    <x v="12"/>
    <x v="1"/>
    <s v="FUR-CH-10002304"/>
    <x v="0"/>
    <x v="1"/>
    <s v="Global Stack Chair without Arms, Black"/>
    <n v="83.135999999999996"/>
    <n v="4"/>
    <n v="5.1959999999999997"/>
    <x v="5"/>
    <x v="4"/>
  </r>
  <r>
    <s v="CA-2016-102813"/>
    <x v="192"/>
    <d v="2016-07-03T00:00:00"/>
    <x v="2"/>
    <s v="EA-14035"/>
    <s v="Erin Ashbrook"/>
    <s v="Corporate"/>
    <s v="United States"/>
    <x v="156"/>
    <x v="5"/>
    <x v="3"/>
    <s v="FUR-CH-10000665"/>
    <x v="0"/>
    <x v="1"/>
    <s v="Global Airflow Leather Mesh Back Chair, Black"/>
    <n v="528.42999999999995"/>
    <n v="5"/>
    <n v="0"/>
    <x v="5"/>
    <x v="3"/>
  </r>
  <r>
    <s v="CA-2017-135377"/>
    <x v="838"/>
    <d v="2017-12-18T00:00:00"/>
    <x v="1"/>
    <s v="BP-11095"/>
    <s v="Bart Pistole"/>
    <s v="Corporate"/>
    <s v="United States"/>
    <x v="13"/>
    <x v="7"/>
    <x v="2"/>
    <s v="FUR-BO-10004015"/>
    <x v="0"/>
    <x v="0"/>
    <s v="Bush Andora Bookcase, Maple/Graphite Gray Finish"/>
    <n v="287.976"/>
    <n v="3"/>
    <n v="7.1993999999999998"/>
    <x v="2"/>
    <x v="5"/>
  </r>
  <r>
    <s v="CA-2015-133585"/>
    <x v="822"/>
    <d v="2015-03-04T00:00:00"/>
    <x v="2"/>
    <s v="CM-12715"/>
    <s v="Craig Molinari"/>
    <s v="Corporate"/>
    <s v="United States"/>
    <x v="6"/>
    <x v="5"/>
    <x v="3"/>
    <s v="FUR-BO-10001811"/>
    <x v="0"/>
    <x v="0"/>
    <s v="Atlantic Metals Mobile 5-Shelf Bookcases, Custom Colors"/>
    <n v="1227.9983999999999"/>
    <n v="6"/>
    <n v="-36.117600000000003"/>
    <x v="0"/>
    <x v="9"/>
  </r>
  <r>
    <s v="CA-2016-116911"/>
    <x v="839"/>
    <d v="2016-09-20T00:00:00"/>
    <x v="1"/>
    <s v="JD-16150"/>
    <s v="Justin Deggeller"/>
    <s v="Corporate"/>
    <s v="United States"/>
    <x v="352"/>
    <x v="42"/>
    <x v="1"/>
    <s v="FUR-TA-10003473"/>
    <x v="0"/>
    <x v="2"/>
    <s v="Bretford Rectangular Conference Table Tops"/>
    <n v="1128.3900000000001"/>
    <n v="3"/>
    <n v="259.52969999999999"/>
    <x v="2"/>
    <x v="4"/>
  </r>
  <r>
    <s v="CA-2017-126914"/>
    <x v="836"/>
    <d v="2017-06-19T00:00:00"/>
    <x v="1"/>
    <s v="JE-15715"/>
    <s v="Joe Elijah"/>
    <s v="Consumer"/>
    <s v="United States"/>
    <x v="91"/>
    <x v="30"/>
    <x v="0"/>
    <s v="FUR-CH-10000847"/>
    <x v="0"/>
    <x v="1"/>
    <s v="Global Executive Mid-Back Manager's Chair"/>
    <n v="698.35199999999998"/>
    <n v="3"/>
    <n v="52.376399999999997"/>
    <x v="4"/>
    <x v="2"/>
  </r>
  <r>
    <s v="CA-2017-126914"/>
    <x v="836"/>
    <d v="2017-06-19T00:00:00"/>
    <x v="1"/>
    <s v="JE-15715"/>
    <s v="Joe Elijah"/>
    <s v="Consumer"/>
    <s v="United States"/>
    <x v="91"/>
    <x v="30"/>
    <x v="0"/>
    <s v="FUR-BO-10000468"/>
    <x v="0"/>
    <x v="0"/>
    <s v="O'Sullivan 2-Shelf Heavy-Duty Bookcases"/>
    <n v="77.727999999999994"/>
    <n v="2"/>
    <n v="-3.8864000000000001"/>
    <x v="4"/>
    <x v="2"/>
  </r>
  <r>
    <s v="CA-2016-140935"/>
    <x v="480"/>
    <d v="2016-11-12T00:00:00"/>
    <x v="2"/>
    <s v="AB-10015"/>
    <s v="Aaron Bergman"/>
    <s v="Consumer"/>
    <s v="United States"/>
    <x v="258"/>
    <x v="37"/>
    <x v="3"/>
    <s v="FUR-BO-10003966"/>
    <x v="0"/>
    <x v="0"/>
    <s v="Sauder Facets Collection Library, Sky Alder Finish"/>
    <n v="341.96"/>
    <n v="2"/>
    <n v="54.7136"/>
    <x v="3"/>
    <x v="0"/>
  </r>
  <r>
    <s v="CA-2016-113082"/>
    <x v="51"/>
    <d v="2016-09-16T00:00:00"/>
    <x v="1"/>
    <s v="MC-17590"/>
    <s v="Matt Collister"/>
    <s v="Corporate"/>
    <s v="United States"/>
    <x v="353"/>
    <x v="7"/>
    <x v="2"/>
    <s v="FUR-FU-10002813"/>
    <x v="0"/>
    <x v="3"/>
    <s v="DAX Contemporary Wood Frame with Silver Metal Mat, Desktop, 11 x 14 Size"/>
    <n v="40.479999999999997"/>
    <n v="2"/>
    <n v="14.572800000000001"/>
    <x v="4"/>
    <x v="4"/>
  </r>
  <r>
    <s v="CA-2015-127754"/>
    <x v="155"/>
    <d v="2015-07-31T00:00:00"/>
    <x v="1"/>
    <s v="CK-12760"/>
    <s v="Cyma Kinney"/>
    <s v="Corporate"/>
    <s v="United States"/>
    <x v="110"/>
    <x v="22"/>
    <x v="1"/>
    <s v="FUR-CH-10003199"/>
    <x v="0"/>
    <x v="1"/>
    <s v="Office Star - Contemporary Task Swivel Chair"/>
    <n v="266.35199999999998"/>
    <n v="3"/>
    <n v="13.317600000000001"/>
    <x v="2"/>
    <x v="3"/>
  </r>
  <r>
    <s v="CA-2015-145324"/>
    <x v="840"/>
    <d v="2015-11-19T00:00:00"/>
    <x v="1"/>
    <s v="DH-13675"/>
    <s v="Duane Huffman"/>
    <s v="Home Office"/>
    <s v="United States"/>
    <x v="95"/>
    <x v="25"/>
    <x v="0"/>
    <s v="FUR-FU-10002759"/>
    <x v="0"/>
    <x v="3"/>
    <s v="12-1/2 Diameter Round Wall Clock"/>
    <n v="39.96"/>
    <n v="2"/>
    <n v="14.3856"/>
    <x v="4"/>
    <x v="0"/>
  </r>
  <r>
    <s v="CA-2015-140718"/>
    <x v="473"/>
    <d v="2015-07-04T00:00:00"/>
    <x v="2"/>
    <s v="FA-14230"/>
    <s v="Frank Atkinson"/>
    <s v="Corporate"/>
    <s v="United States"/>
    <x v="168"/>
    <x v="30"/>
    <x v="0"/>
    <s v="FUR-FU-10000076"/>
    <x v="0"/>
    <x v="3"/>
    <s v="24-Hour Round Wall Clock"/>
    <n v="159.84"/>
    <n v="10"/>
    <n v="45.954000000000001"/>
    <x v="3"/>
    <x v="3"/>
  </r>
  <r>
    <s v="CA-2015-125934"/>
    <x v="795"/>
    <d v="2015-09-18T00:00:00"/>
    <x v="1"/>
    <s v="SN-20560"/>
    <s v="Skye Norling"/>
    <s v="Home Office"/>
    <s v="United States"/>
    <x v="309"/>
    <x v="18"/>
    <x v="2"/>
    <s v="FUR-FU-10002107"/>
    <x v="0"/>
    <x v="3"/>
    <s v="Eldon Pizzaz Desk Accessories"/>
    <n v="8.92"/>
    <n v="4"/>
    <n v="3.9247999999999998"/>
    <x v="1"/>
    <x v="4"/>
  </r>
  <r>
    <s v="CA-2014-120411"/>
    <x v="23"/>
    <d v="2014-09-23T00:00:00"/>
    <x v="2"/>
    <s v="SB-20185"/>
    <s v="Sarah Brown"/>
    <s v="Consumer"/>
    <s v="United States"/>
    <x v="9"/>
    <x v="8"/>
    <x v="3"/>
    <s v="FUR-BO-10004218"/>
    <x v="0"/>
    <x v="0"/>
    <s v="Bush Heritage Pine Collection 5-Shelf Bookcase, Albany Pine Finish, *Special Order"/>
    <n v="493.43"/>
    <n v="5"/>
    <n v="-70.489999999999995"/>
    <x v="0"/>
    <x v="4"/>
  </r>
  <r>
    <s v="CA-2017-101805"/>
    <x v="451"/>
    <d v="2017-12-06T00:00:00"/>
    <x v="1"/>
    <s v="SH-19975"/>
    <s v="Sally Hughsby"/>
    <s v="Corporate"/>
    <s v="United States"/>
    <x v="15"/>
    <x v="13"/>
    <x v="1"/>
    <s v="FUR-FU-10000023"/>
    <x v="0"/>
    <x v="3"/>
    <s v="Eldon Wave Desk Accessories"/>
    <n v="70.680000000000007"/>
    <n v="12"/>
    <n v="31.0992"/>
    <x v="2"/>
    <x v="5"/>
  </r>
  <r>
    <s v="CA-2017-103968"/>
    <x v="451"/>
    <d v="2017-12-07T00:00:00"/>
    <x v="1"/>
    <s v="ML-17755"/>
    <s v="Max Ludwig"/>
    <s v="Home Office"/>
    <s v="United States"/>
    <x v="354"/>
    <x v="2"/>
    <x v="1"/>
    <s v="FUR-FU-10003394"/>
    <x v="0"/>
    <x v="3"/>
    <s v="Tenex &quot;The Solids&quot; Textured Chair Mats"/>
    <n v="629.64"/>
    <n v="9"/>
    <n v="107.03879999999999"/>
    <x v="6"/>
    <x v="5"/>
  </r>
  <r>
    <s v="CA-2016-162159"/>
    <x v="751"/>
    <d v="2016-09-18T00:00:00"/>
    <x v="2"/>
    <s v="CR-12625"/>
    <s v="Corey Roper"/>
    <s v="Home Office"/>
    <s v="United States"/>
    <x v="29"/>
    <x v="24"/>
    <x v="0"/>
    <s v="FUR-CH-10001146"/>
    <x v="0"/>
    <x v="1"/>
    <s v="Global Value Mid-Back Manager's Chair, Gray"/>
    <n v="121.78"/>
    <n v="2"/>
    <n v="30.445"/>
    <x v="3"/>
    <x v="4"/>
  </r>
  <r>
    <s v="CA-2015-111038"/>
    <x v="239"/>
    <d v="2015-12-06T00:00:00"/>
    <x v="1"/>
    <s v="LC-16960"/>
    <s v="Lindsay Castell"/>
    <s v="Home Office"/>
    <s v="United States"/>
    <x v="53"/>
    <x v="2"/>
    <x v="1"/>
    <s v="FUR-CH-10003973"/>
    <x v="0"/>
    <x v="1"/>
    <s v="GuestStacker Chair with Chrome Finish Legs"/>
    <n v="2676.672"/>
    <n v="9"/>
    <n v="267.66719999999998"/>
    <x v="2"/>
    <x v="5"/>
  </r>
  <r>
    <s v="CA-2014-124723"/>
    <x v="31"/>
    <d v="2014-08-12T00:00:00"/>
    <x v="1"/>
    <s v="GZ-14470"/>
    <s v="Gary Zandusky"/>
    <s v="Consumer"/>
    <s v="United States"/>
    <x v="303"/>
    <x v="5"/>
    <x v="3"/>
    <s v="FUR-TA-10001307"/>
    <x v="0"/>
    <x v="2"/>
    <s v="SAFCO PlanMaster Heigh-Adjustable Drafting Table Base, 43w x 30d x 30-37h, Black"/>
    <n v="489.23"/>
    <n v="2"/>
    <n v="41.933999999999997"/>
    <x v="1"/>
    <x v="10"/>
  </r>
  <r>
    <s v="CA-2016-167241"/>
    <x v="404"/>
    <d v="2016-08-22T00:00:00"/>
    <x v="1"/>
    <s v="BD-11320"/>
    <s v="Bill Donatelli"/>
    <s v="Consumer"/>
    <s v="United States"/>
    <x v="2"/>
    <x v="2"/>
    <x v="1"/>
    <s v="FUR-FU-10004071"/>
    <x v="0"/>
    <x v="3"/>
    <s v="Luxo Professional Magnifying Clamp-On Fluorescent Lamps"/>
    <n v="312.02999999999997"/>
    <n v="3"/>
    <n v="43.684199999999997"/>
    <x v="1"/>
    <x v="10"/>
  </r>
  <r>
    <s v="CA-2016-150483"/>
    <x v="841"/>
    <d v="2016-06-04T00:00:00"/>
    <x v="1"/>
    <s v="BP-11290"/>
    <s v="Beth Paige"/>
    <s v="Consumer"/>
    <s v="United States"/>
    <x v="42"/>
    <x v="8"/>
    <x v="3"/>
    <s v="FUR-FU-10001379"/>
    <x v="0"/>
    <x v="3"/>
    <s v="Executive Impressions 16-1/2&quot; Circular Wall Clock"/>
    <n v="32.064"/>
    <n v="3"/>
    <n v="-12.8256"/>
    <x v="4"/>
    <x v="7"/>
  </r>
  <r>
    <s v="CA-2016-150483"/>
    <x v="841"/>
    <d v="2016-06-04T00:00:00"/>
    <x v="1"/>
    <s v="BP-11290"/>
    <s v="Beth Paige"/>
    <s v="Consumer"/>
    <s v="United States"/>
    <x v="42"/>
    <x v="8"/>
    <x v="3"/>
    <s v="FUR-CH-10000422"/>
    <x v="0"/>
    <x v="1"/>
    <s v="Global Highback Leather Tilter in Burgundy"/>
    <n v="191.07900000000001"/>
    <n v="3"/>
    <n v="-38.215800000000002"/>
    <x v="4"/>
    <x v="7"/>
  </r>
  <r>
    <s v="CA-2014-160276"/>
    <x v="842"/>
    <d v="2014-04-08T00:00:00"/>
    <x v="1"/>
    <s v="AH-10690"/>
    <s v="Anna HŠberlin"/>
    <s v="Corporate"/>
    <s v="United States"/>
    <x v="304"/>
    <x v="25"/>
    <x v="0"/>
    <s v="FUR-FU-10003192"/>
    <x v="0"/>
    <x v="3"/>
    <s v="Luxo Adjustable Task Clamp Lamp"/>
    <n v="177.68"/>
    <n v="2"/>
    <n v="46.196800000000003"/>
    <x v="6"/>
    <x v="6"/>
  </r>
  <r>
    <s v="CA-2016-145709"/>
    <x v="803"/>
    <d v="2016-10-08T00:00:00"/>
    <x v="1"/>
    <s v="AH-10690"/>
    <s v="Anna HŠberlin"/>
    <s v="Corporate"/>
    <s v="United States"/>
    <x v="355"/>
    <x v="1"/>
    <x v="0"/>
    <s v="FUR-FU-10002885"/>
    <x v="0"/>
    <x v="3"/>
    <s v="Magna Visual Magnetic Picture Hangers"/>
    <n v="11.568"/>
    <n v="3"/>
    <n v="2.6027999999999998"/>
    <x v="4"/>
    <x v="1"/>
  </r>
  <r>
    <s v="CA-2016-168032"/>
    <x v="772"/>
    <d v="2016-02-03T00:00:00"/>
    <x v="1"/>
    <s v="DF-13135"/>
    <s v="David Flashing"/>
    <s v="Consumer"/>
    <s v="United States"/>
    <x v="88"/>
    <x v="8"/>
    <x v="3"/>
    <s v="FUR-TA-10004256"/>
    <x v="0"/>
    <x v="2"/>
    <s v="Bretford ÒJust In TimeÓ Height-Adjustable Multi-Task Work Tables"/>
    <n v="626.1"/>
    <n v="3"/>
    <n v="-538.44600000000003"/>
    <x v="4"/>
    <x v="8"/>
  </r>
  <r>
    <s v="US-2015-168704"/>
    <x v="315"/>
    <d v="2015-04-17T00:00:00"/>
    <x v="1"/>
    <s v="FP-14320"/>
    <s v="Frank Preis"/>
    <s v="Consumer"/>
    <s v="United States"/>
    <x v="156"/>
    <x v="5"/>
    <x v="3"/>
    <s v="FUR-TA-10000688"/>
    <x v="0"/>
    <x v="2"/>
    <s v="Chromcraft Bull-Nose Wood Round Conference Table Top, Wood Base"/>
    <n v="609.98"/>
    <n v="4"/>
    <n v="-113.282"/>
    <x v="4"/>
    <x v="6"/>
  </r>
  <r>
    <s v="US-2015-168704"/>
    <x v="315"/>
    <d v="2015-04-17T00:00:00"/>
    <x v="1"/>
    <s v="FP-14320"/>
    <s v="Frank Preis"/>
    <s v="Consumer"/>
    <s v="United States"/>
    <x v="156"/>
    <x v="5"/>
    <x v="3"/>
    <s v="FUR-TA-10002530"/>
    <x v="0"/>
    <x v="2"/>
    <s v="Iceberg OfficeWorks 42&quot; Round Tables"/>
    <n v="211.37200000000001"/>
    <n v="2"/>
    <n v="-45.293999999999997"/>
    <x v="4"/>
    <x v="6"/>
  </r>
  <r>
    <s v="CA-2017-143252"/>
    <x v="186"/>
    <d v="2017-12-24T00:00:00"/>
    <x v="1"/>
    <s v="HE-14800"/>
    <s v="Harold Engle"/>
    <s v="Corporate"/>
    <s v="United States"/>
    <x v="79"/>
    <x v="16"/>
    <x v="3"/>
    <s v="FUR-FU-10001057"/>
    <x v="0"/>
    <x v="3"/>
    <s v="Tensor Track Tree Floor Lamp"/>
    <n v="99.95"/>
    <n v="5"/>
    <n v="22.988499999999998"/>
    <x v="6"/>
    <x v="5"/>
  </r>
  <r>
    <s v="CA-2016-102134"/>
    <x v="269"/>
    <d v="2016-03-19T00:00:00"/>
    <x v="1"/>
    <s v="SP-20545"/>
    <s v="Sibella Parks"/>
    <s v="Corporate"/>
    <s v="United States"/>
    <x v="356"/>
    <x v="16"/>
    <x v="3"/>
    <s v="FUR-FU-10003724"/>
    <x v="0"/>
    <x v="3"/>
    <s v="Westinghouse Clip-On Gooseneck Lamps"/>
    <n v="16.739999999999998"/>
    <n v="2"/>
    <n v="4.3524000000000003"/>
    <x v="2"/>
    <x v="9"/>
  </r>
  <r>
    <s v="CA-2017-111717"/>
    <x v="843"/>
    <d v="2017-10-16T00:00:00"/>
    <x v="1"/>
    <s v="SW-20245"/>
    <s v="Scot Wooten"/>
    <s v="Consumer"/>
    <s v="United States"/>
    <x v="14"/>
    <x v="8"/>
    <x v="3"/>
    <s v="FUR-CH-10001545"/>
    <x v="0"/>
    <x v="1"/>
    <s v="Hon Comfortask Task/Swivel Chairs"/>
    <n v="239.358"/>
    <n v="3"/>
    <n v="-47.871600000000001"/>
    <x v="6"/>
    <x v="1"/>
  </r>
  <r>
    <s v="CA-2017-150910"/>
    <x v="313"/>
    <d v="2017-12-28T00:00:00"/>
    <x v="1"/>
    <s v="JL-15130"/>
    <s v="Jack Lebron"/>
    <s v="Consumer"/>
    <s v="United States"/>
    <x v="38"/>
    <x v="9"/>
    <x v="0"/>
    <s v="FUR-TA-10002903"/>
    <x v="0"/>
    <x v="2"/>
    <s v="Bevis Round Bullnose 29&quot; High Table Top"/>
    <n v="934.95600000000002"/>
    <n v="6"/>
    <n v="-249.32159999999999"/>
    <x v="6"/>
    <x v="5"/>
  </r>
  <r>
    <s v="CA-2014-156790"/>
    <x v="98"/>
    <d v="2014-08-10T00:00:00"/>
    <x v="0"/>
    <s v="VG-21790"/>
    <s v="Vivek Gonzalez"/>
    <s v="Consumer"/>
    <s v="United States"/>
    <x v="51"/>
    <x v="1"/>
    <x v="0"/>
    <s v="FUR-BO-10000468"/>
    <x v="0"/>
    <x v="0"/>
    <s v="O'Sullivan 2-Shelf Heavy-Duty Bookcases"/>
    <n v="155.45599999999999"/>
    <n v="4"/>
    <n v="-7.7728000000000002"/>
    <x v="3"/>
    <x v="10"/>
  </r>
  <r>
    <s v="CA-2017-105620"/>
    <x v="19"/>
    <d v="2017-12-28T00:00:00"/>
    <x v="2"/>
    <s v="JH-15430"/>
    <s v="Jennifer Halladay"/>
    <s v="Consumer"/>
    <s v="United States"/>
    <x v="173"/>
    <x v="1"/>
    <x v="0"/>
    <s v="FUR-FU-10004963"/>
    <x v="0"/>
    <x v="3"/>
    <s v="Eldon 400 Class Desk Accessories, Black Carbon"/>
    <n v="21"/>
    <n v="3"/>
    <n v="5.7750000000000004"/>
    <x v="0"/>
    <x v="5"/>
  </r>
  <r>
    <s v="CA-2017-150266"/>
    <x v="608"/>
    <d v="2017-11-30T00:00:00"/>
    <x v="1"/>
    <s v="RO-19780"/>
    <s v="Rose O'Brian"/>
    <s v="Consumer"/>
    <s v="United States"/>
    <x v="6"/>
    <x v="5"/>
    <x v="3"/>
    <s v="FUR-CH-10002126"/>
    <x v="0"/>
    <x v="1"/>
    <s v="Hon Deluxe Fabric Upholstered Stacking Chairs"/>
    <n v="853.93"/>
    <n v="5"/>
    <n v="-24.398"/>
    <x v="2"/>
    <x v="0"/>
  </r>
  <r>
    <s v="CA-2016-157280"/>
    <x v="541"/>
    <d v="2016-11-07T00:00:00"/>
    <x v="2"/>
    <s v="LW-17125"/>
    <s v="Liz Willingham"/>
    <s v="Consumer"/>
    <s v="United States"/>
    <x v="304"/>
    <x v="25"/>
    <x v="0"/>
    <s v="FUR-FU-10004665"/>
    <x v="0"/>
    <x v="3"/>
    <s v="3M Polarizing Task Lamp with Clamp Arm, Light Gray"/>
    <n v="273.95999999999998"/>
    <n v="2"/>
    <n v="71.229600000000005"/>
    <x v="3"/>
    <x v="0"/>
  </r>
  <r>
    <s v="CA-2016-157280"/>
    <x v="541"/>
    <d v="2016-11-07T00:00:00"/>
    <x v="2"/>
    <s v="LW-17125"/>
    <s v="Liz Willingham"/>
    <s v="Consumer"/>
    <s v="United States"/>
    <x v="304"/>
    <x v="25"/>
    <x v="0"/>
    <s v="FUR-FU-10003806"/>
    <x v="0"/>
    <x v="3"/>
    <s v="Tenex Chairmat w/ Average Lip, 45&quot; x 53&quot;"/>
    <n v="756.8"/>
    <n v="5"/>
    <n v="75.680000000000007"/>
    <x v="3"/>
    <x v="0"/>
  </r>
  <r>
    <s v="CA-2016-134180"/>
    <x v="361"/>
    <d v="2016-11-07T00:00:00"/>
    <x v="1"/>
    <s v="JP-16135"/>
    <s v="Julie Prescott"/>
    <s v="Home Office"/>
    <s v="United States"/>
    <x v="3"/>
    <x v="3"/>
    <x v="2"/>
    <s v="FUR-CH-10004886"/>
    <x v="0"/>
    <x v="1"/>
    <s v="Bevis Steel Folding Chairs"/>
    <n v="470.15499999999997"/>
    <n v="7"/>
    <n v="-13.433"/>
    <x v="4"/>
    <x v="0"/>
  </r>
  <r>
    <s v="CA-2017-122308"/>
    <x v="781"/>
    <d v="2017-03-28T00:00:00"/>
    <x v="1"/>
    <s v="MV-17485"/>
    <s v="Mark Van Huff"/>
    <s v="Consumer"/>
    <s v="United States"/>
    <x v="13"/>
    <x v="7"/>
    <x v="2"/>
    <s v="FUR-CH-10000665"/>
    <x v="0"/>
    <x v="1"/>
    <s v="Global Airflow Leather Mesh Back Chair, Black"/>
    <n v="271.76400000000001"/>
    <n v="2"/>
    <n v="60.392000000000003"/>
    <x v="4"/>
    <x v="9"/>
  </r>
  <r>
    <s v="CA-2017-159226"/>
    <x v="844"/>
    <d v="2017-04-27T00:00:00"/>
    <x v="0"/>
    <s v="RL-19615"/>
    <s v="Rob Lucas"/>
    <s v="Consumer"/>
    <s v="United States"/>
    <x v="2"/>
    <x v="2"/>
    <x v="1"/>
    <s v="FUR-BO-10004709"/>
    <x v="0"/>
    <x v="0"/>
    <s v="Bush Westfield Collection Bookcases, Medium Cherry Finish"/>
    <n v="344.98099999999999"/>
    <n v="7"/>
    <n v="28.4102"/>
    <x v="3"/>
    <x v="6"/>
  </r>
  <r>
    <s v="CA-2017-156622"/>
    <x v="68"/>
    <d v="2017-11-26T00:00:00"/>
    <x v="2"/>
    <s v="JP-15460"/>
    <s v="Jennifer Patt"/>
    <s v="Corporate"/>
    <s v="United States"/>
    <x v="144"/>
    <x v="5"/>
    <x v="3"/>
    <s v="FUR-TA-10003008"/>
    <x v="0"/>
    <x v="2"/>
    <s v="Lesro Round Back Collection Coffee Table, End Table"/>
    <n v="127.785"/>
    <n v="1"/>
    <n v="-31.0335"/>
    <x v="0"/>
    <x v="0"/>
  </r>
  <r>
    <s v="CA-2016-110898"/>
    <x v="845"/>
    <d v="2016-03-12T00:00:00"/>
    <x v="1"/>
    <s v="LC-16870"/>
    <s v="Lena Cacioppo"/>
    <s v="Consumer"/>
    <s v="United States"/>
    <x v="9"/>
    <x v="8"/>
    <x v="3"/>
    <s v="FUR-FU-10003773"/>
    <x v="0"/>
    <x v="3"/>
    <s v="Eldon Cleatmat Plus Chair Mats for High Pile Carpets"/>
    <n v="159.04"/>
    <n v="5"/>
    <n v="-194.82400000000001"/>
    <x v="6"/>
    <x v="9"/>
  </r>
  <r>
    <s v="CA-2016-110898"/>
    <x v="845"/>
    <d v="2016-03-12T00:00:00"/>
    <x v="1"/>
    <s v="LC-16870"/>
    <s v="Lena Cacioppo"/>
    <s v="Consumer"/>
    <s v="United States"/>
    <x v="9"/>
    <x v="8"/>
    <x v="3"/>
    <s v="FUR-TA-10000849"/>
    <x v="0"/>
    <x v="2"/>
    <s v="Bevis Rectangular Conference Tables"/>
    <n v="145.97999999999999"/>
    <n v="2"/>
    <n v="-99.266400000000004"/>
    <x v="6"/>
    <x v="9"/>
  </r>
  <r>
    <s v="CA-2015-123092"/>
    <x v="62"/>
    <d v="2015-12-07T00:00:00"/>
    <x v="1"/>
    <s v="JG-15115"/>
    <s v="Jack Garza"/>
    <s v="Consumer"/>
    <s v="United States"/>
    <x v="51"/>
    <x v="30"/>
    <x v="0"/>
    <s v="FUR-FU-10000222"/>
    <x v="0"/>
    <x v="3"/>
    <s v="Seth Thomas 16&quot; Steel Case Clock"/>
    <n v="77.951999999999998"/>
    <n v="3"/>
    <n v="12.667199999999999"/>
    <x v="4"/>
    <x v="5"/>
  </r>
  <r>
    <s v="US-2015-128587"/>
    <x v="37"/>
    <d v="2015-12-30T00:00:00"/>
    <x v="1"/>
    <s v="HM-14860"/>
    <s v="Harry Marie"/>
    <s v="Corporate"/>
    <s v="United States"/>
    <x v="76"/>
    <x v="23"/>
    <x v="3"/>
    <s v="FUR-FU-10003026"/>
    <x v="0"/>
    <x v="3"/>
    <s v="Eldon Regeneration Recycled Desk Accessories, Black"/>
    <n v="9.68"/>
    <n v="2"/>
    <n v="3.7751999999999999"/>
    <x v="6"/>
    <x v="5"/>
  </r>
  <r>
    <s v="CA-2017-159100"/>
    <x v="259"/>
    <d v="2017-10-21T00:00:00"/>
    <x v="1"/>
    <s v="VP-21760"/>
    <s v="Victoria Pisteka"/>
    <s v="Corporate"/>
    <s v="United States"/>
    <x v="11"/>
    <x v="9"/>
    <x v="0"/>
    <s v="FUR-TA-10001950"/>
    <x v="0"/>
    <x v="2"/>
    <s v="Balt Solid Wood Round Tables"/>
    <n v="1875.258"/>
    <n v="7"/>
    <n v="-968.88329999999996"/>
    <x v="2"/>
    <x v="1"/>
  </r>
  <r>
    <s v="CA-2017-137785"/>
    <x v="846"/>
    <d v="2017-05-17T00:00:00"/>
    <x v="1"/>
    <s v="MH-18115"/>
    <s v="Mick Hernandez"/>
    <s v="Home Office"/>
    <s v="United States"/>
    <x v="3"/>
    <x v="3"/>
    <x v="2"/>
    <s v="FUR-CH-10001482"/>
    <x v="0"/>
    <x v="1"/>
    <s v="Office Star - Mesh Screen back chair with Vinyl seat"/>
    <n v="458.43"/>
    <n v="5"/>
    <n v="-124.431"/>
    <x v="4"/>
    <x v="7"/>
  </r>
  <r>
    <s v="CA-2017-107825"/>
    <x v="414"/>
    <d v="2017-11-18T00:00:00"/>
    <x v="3"/>
    <s v="NB-18655"/>
    <s v="Nona Balk"/>
    <s v="Corporate"/>
    <s v="United States"/>
    <x v="79"/>
    <x v="16"/>
    <x v="3"/>
    <s v="FUR-FU-10000206"/>
    <x v="0"/>
    <x v="3"/>
    <s v="GE General Purpose, Extra Long Life, Showcase &amp; Floodlight Incandescent Bulbs"/>
    <n v="5.82"/>
    <n v="2"/>
    <n v="2.7353999999999998"/>
    <x v="7"/>
    <x v="0"/>
  </r>
  <r>
    <s v="CA-2016-121447"/>
    <x v="629"/>
    <d v="2016-02-22T00:00:00"/>
    <x v="2"/>
    <s v="EA-14035"/>
    <s v="Erin Ashbrook"/>
    <s v="Corporate"/>
    <s v="United States"/>
    <x v="13"/>
    <x v="7"/>
    <x v="2"/>
    <s v="FUR-FU-10001861"/>
    <x v="0"/>
    <x v="3"/>
    <s v="Floodlight Indoor Halogen Bulbs, 1 Bulb per Pack, 60 Watts"/>
    <n v="135.80000000000001"/>
    <n v="7"/>
    <n v="66.542000000000002"/>
    <x v="5"/>
    <x v="11"/>
  </r>
  <r>
    <s v="CA-2014-100706"/>
    <x v="439"/>
    <d v="2014-12-18T00:00:00"/>
    <x v="0"/>
    <s v="LE-16810"/>
    <s v="Laurel Elliston"/>
    <s v="Consumer"/>
    <s v="United States"/>
    <x v="76"/>
    <x v="25"/>
    <x v="0"/>
    <s v="FUR-FU-10002268"/>
    <x v="0"/>
    <x v="3"/>
    <s v="Ultra Door Push Plate"/>
    <n v="29.46"/>
    <n v="6"/>
    <n v="9.7218"/>
    <x v="3"/>
    <x v="5"/>
  </r>
  <r>
    <s v="US-2016-141880"/>
    <x v="847"/>
    <d v="2016-08-23T00:00:00"/>
    <x v="2"/>
    <s v="TC-21475"/>
    <s v="Tony Chapman"/>
    <s v="Home Office"/>
    <s v="United States"/>
    <x v="200"/>
    <x v="12"/>
    <x v="1"/>
    <s v="FUR-FU-10001979"/>
    <x v="0"/>
    <x v="3"/>
    <s v="Dana Halogen Swing-Arm Architect Lamp"/>
    <n v="98.328000000000003"/>
    <n v="3"/>
    <n v="9.8328000000000007"/>
    <x v="5"/>
    <x v="10"/>
  </r>
  <r>
    <s v="CA-2015-165799"/>
    <x v="330"/>
    <d v="2015-07-02T00:00:00"/>
    <x v="2"/>
    <s v="SG-20470"/>
    <s v="Sheri Gordon"/>
    <s v="Consumer"/>
    <s v="United States"/>
    <x v="13"/>
    <x v="7"/>
    <x v="2"/>
    <s v="FUR-CH-10001482"/>
    <x v="0"/>
    <x v="1"/>
    <s v="Office Star - Mesh Screen back chair with Vinyl seat"/>
    <n v="117.88200000000001"/>
    <n v="1"/>
    <n v="1.3098000000000001"/>
    <x v="0"/>
    <x v="2"/>
  </r>
  <r>
    <s v="CA-2016-102127"/>
    <x v="517"/>
    <d v="2016-07-02T00:00:00"/>
    <x v="1"/>
    <s v="VP-21760"/>
    <s v="Victoria Pisteka"/>
    <s v="Corporate"/>
    <s v="United States"/>
    <x v="13"/>
    <x v="7"/>
    <x v="2"/>
    <s v="FUR-FU-10003976"/>
    <x v="0"/>
    <x v="3"/>
    <s v="DAX Executive Solid Wood Document Frame, Desktop or Hang, Mahogany, 5 x 7"/>
    <n v="37.74"/>
    <n v="3"/>
    <n v="12.8316"/>
    <x v="6"/>
    <x v="2"/>
  </r>
  <r>
    <s v="US-2016-152415"/>
    <x v="334"/>
    <d v="2016-09-22T00:00:00"/>
    <x v="1"/>
    <s v="PO-18865"/>
    <s v="Patrick O'Donnell"/>
    <s v="Consumer"/>
    <s v="United States"/>
    <x v="357"/>
    <x v="20"/>
    <x v="2"/>
    <s v="FUR-FU-10002597"/>
    <x v="0"/>
    <x v="3"/>
    <s v="C-Line Magnetic Cubicle Keepers, Clear Polypropylene"/>
    <n v="14.82"/>
    <n v="3"/>
    <n v="6.2244000000000002"/>
    <x v="2"/>
    <x v="4"/>
  </r>
  <r>
    <s v="US-2016-152415"/>
    <x v="334"/>
    <d v="2016-09-22T00:00:00"/>
    <x v="1"/>
    <s v="PO-18865"/>
    <s v="Patrick O'Donnell"/>
    <s v="Consumer"/>
    <s v="United States"/>
    <x v="357"/>
    <x v="20"/>
    <x v="2"/>
    <s v="FUR-FU-10004864"/>
    <x v="0"/>
    <x v="3"/>
    <s v="Howard Miller 14-1/2&quot; Diameter Chrome Round Wall Clock"/>
    <n v="191.82"/>
    <n v="3"/>
    <n v="61.382399999999997"/>
    <x v="2"/>
    <x v="4"/>
  </r>
  <r>
    <s v="CA-2017-128041"/>
    <x v="449"/>
    <d v="2017-09-01T00:00:00"/>
    <x v="3"/>
    <s v="RW-19540"/>
    <s v="Rick Wilson"/>
    <s v="Corporate"/>
    <s v="United States"/>
    <x v="15"/>
    <x v="13"/>
    <x v="1"/>
    <s v="FUR-TA-10002607"/>
    <x v="0"/>
    <x v="2"/>
    <s v="KI Conference Tables"/>
    <n v="283.56"/>
    <n v="4"/>
    <n v="45.369599999999998"/>
    <x v="7"/>
    <x v="4"/>
  </r>
  <r>
    <s v="CA-2017-105823"/>
    <x v="848"/>
    <d v="2017-06-26T00:00:00"/>
    <x v="1"/>
    <s v="RB-19465"/>
    <s v="Rick Bensley"/>
    <s v="Home Office"/>
    <s v="United States"/>
    <x v="25"/>
    <x v="17"/>
    <x v="3"/>
    <s v="FUR-CH-10000454"/>
    <x v="0"/>
    <x v="1"/>
    <s v="Hon Deluxe Fabric Upholstered Stacking Chairs, Rounded Back"/>
    <n v="487.96"/>
    <n v="2"/>
    <n v="146.38800000000001"/>
    <x v="4"/>
    <x v="2"/>
  </r>
  <r>
    <s v="CA-2014-138177"/>
    <x v="539"/>
    <d v="2014-09-24T00:00:00"/>
    <x v="1"/>
    <s v="ND-18460"/>
    <s v="Neil Ducich"/>
    <s v="Corporate"/>
    <s v="United States"/>
    <x v="262"/>
    <x v="22"/>
    <x v="1"/>
    <s v="FUR-TA-10004607"/>
    <x v="0"/>
    <x v="2"/>
    <s v="Hon 2111 Invitation Series Straight Table"/>
    <n v="73.915000000000006"/>
    <n v="1"/>
    <n v="-45.827300000000001"/>
    <x v="2"/>
    <x v="4"/>
  </r>
  <r>
    <s v="CA-2014-114335"/>
    <x v="849"/>
    <d v="2014-10-03T00:00:00"/>
    <x v="1"/>
    <s v="XP-21865"/>
    <s v="Xylona Preis"/>
    <s v="Consumer"/>
    <s v="United States"/>
    <x v="358"/>
    <x v="1"/>
    <x v="0"/>
    <s v="FUR-FU-10000277"/>
    <x v="0"/>
    <x v="3"/>
    <s v="Deflect-o DuraMat Antistatic Studded Beveled Mat for Medium Pile Carpeting"/>
    <n v="337.08800000000002"/>
    <n v="4"/>
    <n v="16.854399999999998"/>
    <x v="2"/>
    <x v="4"/>
  </r>
  <r>
    <s v="CA-2015-160227"/>
    <x v="46"/>
    <d v="2015-11-04T00:00:00"/>
    <x v="2"/>
    <s v="ED-13885"/>
    <s v="Emily Ducich"/>
    <s v="Home Office"/>
    <s v="United States"/>
    <x v="13"/>
    <x v="7"/>
    <x v="2"/>
    <s v="FUR-CH-10002073"/>
    <x v="0"/>
    <x v="1"/>
    <s v="Hon Olson Stacker Chairs"/>
    <n v="2621.3220000000001"/>
    <n v="11"/>
    <n v="553.39020000000005"/>
    <x v="3"/>
    <x v="0"/>
  </r>
  <r>
    <s v="CA-2015-149097"/>
    <x v="798"/>
    <d v="2015-10-24T00:00:00"/>
    <x v="1"/>
    <s v="SV-20785"/>
    <s v="Stewart Visinsky"/>
    <s v="Consumer"/>
    <s v="United States"/>
    <x v="2"/>
    <x v="2"/>
    <x v="1"/>
    <s v="FUR-FU-10003424"/>
    <x v="0"/>
    <x v="3"/>
    <s v="Nu-Dell Oak Frame"/>
    <n v="74.760000000000005"/>
    <n v="7"/>
    <n v="23.923200000000001"/>
    <x v="4"/>
    <x v="1"/>
  </r>
  <r>
    <s v="CA-2015-149097"/>
    <x v="798"/>
    <d v="2015-10-24T00:00:00"/>
    <x v="1"/>
    <s v="SV-20785"/>
    <s v="Stewart Visinsky"/>
    <s v="Consumer"/>
    <s v="United States"/>
    <x v="2"/>
    <x v="2"/>
    <x v="1"/>
    <s v="FUR-TA-10001086"/>
    <x v="0"/>
    <x v="2"/>
    <s v="SAFCO PlanMaster Boards, 60w x 37-1/2d, White Melamine"/>
    <n v="364.77600000000001"/>
    <n v="3"/>
    <n v="27.3582"/>
    <x v="4"/>
    <x v="1"/>
  </r>
  <r>
    <s v="CA-2016-132304"/>
    <x v="184"/>
    <d v="2016-06-18T00:00:00"/>
    <x v="1"/>
    <s v="AR-10825"/>
    <s v="Anthony Rawles"/>
    <s v="Corporate"/>
    <s v="United States"/>
    <x v="15"/>
    <x v="13"/>
    <x v="1"/>
    <s v="FUR-TA-10004619"/>
    <x v="0"/>
    <x v="2"/>
    <s v="Hon Non-Folding Utility Tables"/>
    <n v="1115.17"/>
    <n v="7"/>
    <n v="334.55099999999999"/>
    <x v="4"/>
    <x v="2"/>
  </r>
  <r>
    <s v="CA-2016-106278"/>
    <x v="227"/>
    <d v="2016-09-05T00:00:00"/>
    <x v="0"/>
    <s v="BM-11140"/>
    <s v="Becky Martin"/>
    <s v="Consumer"/>
    <s v="United States"/>
    <x v="67"/>
    <x v="13"/>
    <x v="1"/>
    <s v="FUR-CH-10003061"/>
    <x v="0"/>
    <x v="1"/>
    <s v="Global Leather Task Chair, Black"/>
    <n v="215.976"/>
    <n v="3"/>
    <n v="-2.6997"/>
    <x v="0"/>
    <x v="4"/>
  </r>
  <r>
    <s v="CA-2017-147550"/>
    <x v="423"/>
    <d v="2017-12-05T00:00:00"/>
    <x v="2"/>
    <s v="KE-16420"/>
    <s v="Katrina Edelman"/>
    <s v="Corporate"/>
    <s v="United States"/>
    <x v="3"/>
    <x v="3"/>
    <x v="2"/>
    <s v="FUR-FU-10001918"/>
    <x v="0"/>
    <x v="3"/>
    <s v="C-Line Cubicle Keepers Polyproplyene Holder With Velcro Backings"/>
    <n v="11.352"/>
    <n v="3"/>
    <n v="2.6960999999999999"/>
    <x v="5"/>
    <x v="5"/>
  </r>
  <r>
    <s v="CA-2016-108105"/>
    <x v="285"/>
    <d v="2016-02-23T00:00:00"/>
    <x v="1"/>
    <s v="GW-14605"/>
    <s v="Giulietta Weimer"/>
    <s v="Consumer"/>
    <s v="United States"/>
    <x v="0"/>
    <x v="0"/>
    <x v="0"/>
    <s v="FUR-FU-10003773"/>
    <x v="0"/>
    <x v="3"/>
    <s v="Eldon Cleatmat Plus Chair Mats for High Pile Carpets"/>
    <n v="318.08"/>
    <n v="4"/>
    <n v="34.988799999999998"/>
    <x v="1"/>
    <x v="11"/>
  </r>
  <r>
    <s v="CA-2016-143406"/>
    <x v="73"/>
    <d v="2016-09-30T00:00:00"/>
    <x v="1"/>
    <s v="LR-17035"/>
    <s v="Lisa Ryan"/>
    <s v="Corporate"/>
    <s v="United States"/>
    <x v="6"/>
    <x v="5"/>
    <x v="3"/>
    <s v="FUR-CH-10000513"/>
    <x v="0"/>
    <x v="1"/>
    <s v="High-Back Leather Manager's Chair"/>
    <n v="454.96499999999997"/>
    <n v="5"/>
    <n v="-136.48949999999999"/>
    <x v="4"/>
    <x v="4"/>
  </r>
  <r>
    <s v="CA-2015-162950"/>
    <x v="741"/>
    <d v="2015-07-03T00:00:00"/>
    <x v="0"/>
    <s v="DW-13585"/>
    <s v="Dorothy Wardle"/>
    <s v="Corporate"/>
    <s v="United States"/>
    <x v="8"/>
    <x v="15"/>
    <x v="2"/>
    <s v="FUR-BO-10001918"/>
    <x v="0"/>
    <x v="0"/>
    <s v="Sauder Forest Hills Library with Doors, Woodland Oak Finish"/>
    <n v="482.94"/>
    <n v="6"/>
    <n v="-376.69319999999999"/>
    <x v="2"/>
    <x v="2"/>
  </r>
  <r>
    <s v="CA-2015-163181"/>
    <x v="86"/>
    <d v="2015-11-12T00:00:00"/>
    <x v="1"/>
    <s v="AB-10105"/>
    <s v="Adrian Barton"/>
    <s v="Consumer"/>
    <s v="United States"/>
    <x v="6"/>
    <x v="5"/>
    <x v="3"/>
    <s v="FUR-FU-10000193"/>
    <x v="0"/>
    <x v="3"/>
    <s v="Tenex Chairmats For Use with Hard Floors"/>
    <n v="64.959999999999994"/>
    <n v="5"/>
    <n v="-84.447999999999993"/>
    <x v="2"/>
    <x v="0"/>
  </r>
  <r>
    <s v="CA-2017-153045"/>
    <x v="850"/>
    <d v="2017-01-24T00:00:00"/>
    <x v="0"/>
    <s v="NS-18505"/>
    <s v="Neola Schneider"/>
    <s v="Consumer"/>
    <s v="United States"/>
    <x v="3"/>
    <x v="3"/>
    <x v="2"/>
    <s v="FUR-FU-10002759"/>
    <x v="0"/>
    <x v="3"/>
    <s v="12-1/2 Diameter Round Wall Clock"/>
    <n v="31.968"/>
    <n v="2"/>
    <n v="6.3936000000000002"/>
    <x v="2"/>
    <x v="8"/>
  </r>
  <r>
    <s v="CA-2017-153045"/>
    <x v="850"/>
    <d v="2017-01-24T00:00:00"/>
    <x v="0"/>
    <s v="NS-18505"/>
    <s v="Neola Schneider"/>
    <s v="Consumer"/>
    <s v="United States"/>
    <x v="3"/>
    <x v="3"/>
    <x v="2"/>
    <s v="FUR-CH-10000309"/>
    <x v="0"/>
    <x v="1"/>
    <s v="Global Comet Stacking Arm Chair"/>
    <n v="887.27099999999996"/>
    <n v="3"/>
    <n v="-63.3765"/>
    <x v="2"/>
    <x v="8"/>
  </r>
  <r>
    <s v="CA-2016-128916"/>
    <x v="851"/>
    <d v="2016-08-20T00:00:00"/>
    <x v="0"/>
    <s v="MA-17560"/>
    <s v="Matt Abelman"/>
    <s v="Home Office"/>
    <s v="United States"/>
    <x v="6"/>
    <x v="5"/>
    <x v="3"/>
    <s v="FUR-FU-10001940"/>
    <x v="0"/>
    <x v="3"/>
    <s v="Staple-based wall hangings"/>
    <n v="9.5519999999999996"/>
    <n v="3"/>
    <n v="-3.8208000000000002"/>
    <x v="3"/>
    <x v="10"/>
  </r>
  <r>
    <s v="CA-2016-128916"/>
    <x v="851"/>
    <d v="2016-08-20T00:00:00"/>
    <x v="0"/>
    <s v="MA-17560"/>
    <s v="Matt Abelman"/>
    <s v="Home Office"/>
    <s v="United States"/>
    <x v="6"/>
    <x v="5"/>
    <x v="3"/>
    <s v="FUR-FU-10000320"/>
    <x v="0"/>
    <x v="3"/>
    <s v="OIC Stacking Trays"/>
    <n v="5.3440000000000003"/>
    <n v="4"/>
    <n v="-2.1375999999999999"/>
    <x v="3"/>
    <x v="10"/>
  </r>
  <r>
    <s v="CA-2016-130911"/>
    <x v="852"/>
    <d v="2016-03-26T00:00:00"/>
    <x v="0"/>
    <s v="DC-12850"/>
    <s v="Dan Campbell"/>
    <s v="Consumer"/>
    <s v="United States"/>
    <x v="59"/>
    <x v="15"/>
    <x v="2"/>
    <s v="FUR-BO-10004357"/>
    <x v="0"/>
    <x v="0"/>
    <s v="O'Sullivan Living Dimensions 3-Shelf Bookcases"/>
    <n v="301.47000000000003"/>
    <n v="3"/>
    <n v="-241.17599999999999"/>
    <x v="3"/>
    <x v="9"/>
  </r>
  <r>
    <s v="CA-2017-100055"/>
    <x v="15"/>
    <d v="2017-06-01T00:00:00"/>
    <x v="1"/>
    <s v="MD-17860"/>
    <s v="Michael Dominguez"/>
    <s v="Corporate"/>
    <s v="United States"/>
    <x v="359"/>
    <x v="32"/>
    <x v="2"/>
    <s v="FUR-FU-10001473"/>
    <x v="0"/>
    <x v="3"/>
    <s v="DAX Wood Document Frame"/>
    <n v="27.46"/>
    <n v="2"/>
    <n v="9.8856000000000002"/>
    <x v="4"/>
    <x v="7"/>
  </r>
  <r>
    <s v="CA-2016-132990"/>
    <x v="853"/>
    <d v="2016-08-03T00:00:00"/>
    <x v="0"/>
    <s v="KM-16660"/>
    <s v="Khloe Miller"/>
    <s v="Consumer"/>
    <s v="United States"/>
    <x v="3"/>
    <x v="3"/>
    <x v="2"/>
    <s v="FUR-FU-10004864"/>
    <x v="0"/>
    <x v="3"/>
    <s v="Eldon 500 Class Desk Accessories"/>
    <n v="19.312000000000001"/>
    <n v="2"/>
    <n v="3.1381999999999999"/>
    <x v="3"/>
    <x v="10"/>
  </r>
  <r>
    <s v="CA-2016-160108"/>
    <x v="6"/>
    <d v="2016-12-12T00:00:00"/>
    <x v="1"/>
    <s v="AG-10900"/>
    <s v="Arthur Gainer"/>
    <s v="Consumer"/>
    <s v="United States"/>
    <x v="360"/>
    <x v="16"/>
    <x v="3"/>
    <s v="FUR-BO-10003450"/>
    <x v="0"/>
    <x v="0"/>
    <s v="Bush Westfield Collection Bookcases, Dark Cherry Finish"/>
    <n v="405.86"/>
    <n v="7"/>
    <n v="32.468800000000002"/>
    <x v="4"/>
    <x v="5"/>
  </r>
  <r>
    <s v="CA-2016-160108"/>
    <x v="6"/>
    <d v="2016-12-12T00:00:00"/>
    <x v="1"/>
    <s v="AG-10900"/>
    <s v="Arthur Gainer"/>
    <s v="Consumer"/>
    <s v="United States"/>
    <x v="360"/>
    <x v="16"/>
    <x v="3"/>
    <s v="FUR-CH-10002335"/>
    <x v="0"/>
    <x v="1"/>
    <s v="Hon GuestStacker Chair"/>
    <n v="680.01"/>
    <n v="3"/>
    <n v="176.80260000000001"/>
    <x v="4"/>
    <x v="5"/>
  </r>
  <r>
    <s v="US-2016-155768"/>
    <x v="193"/>
    <d v="2016-12-01T00:00:00"/>
    <x v="3"/>
    <s v="LB-16795"/>
    <s v="Laurel Beltran"/>
    <s v="Home Office"/>
    <s v="United States"/>
    <x v="299"/>
    <x v="2"/>
    <x v="1"/>
    <s v="FUR-FU-10000448"/>
    <x v="0"/>
    <x v="3"/>
    <s v="Tenex Chairmats For Use With Carpeted Floors"/>
    <n v="31.96"/>
    <n v="2"/>
    <n v="1.5980000000000001"/>
    <x v="7"/>
    <x v="5"/>
  </r>
  <r>
    <s v="CA-2017-156776"/>
    <x v="854"/>
    <d v="2017-08-11T00:00:00"/>
    <x v="1"/>
    <s v="JL-15505"/>
    <s v="Jeremy Lonsdale"/>
    <s v="Consumer"/>
    <s v="United States"/>
    <x v="327"/>
    <x v="2"/>
    <x v="1"/>
    <s v="FUR-FU-10004848"/>
    <x v="0"/>
    <x v="3"/>
    <s v="Howard Miller 13-3/4&quot; Diameter Brushed Chrome Round Wall Clock"/>
    <n v="51.75"/>
    <n v="1"/>
    <n v="15.525"/>
    <x v="4"/>
    <x v="10"/>
  </r>
  <r>
    <s v="CA-2017-156776"/>
    <x v="854"/>
    <d v="2017-08-11T00:00:00"/>
    <x v="1"/>
    <s v="JL-15505"/>
    <s v="Jeremy Lonsdale"/>
    <s v="Consumer"/>
    <s v="United States"/>
    <x v="327"/>
    <x v="2"/>
    <x v="1"/>
    <s v="FUR-CH-10002317"/>
    <x v="0"/>
    <x v="1"/>
    <s v="Global Enterprise Series Seating Low-Back Swivel/Tilt Chairs"/>
    <n v="207.184"/>
    <n v="1"/>
    <n v="25.898"/>
    <x v="4"/>
    <x v="10"/>
  </r>
  <r>
    <s v="CA-2014-103310"/>
    <x v="769"/>
    <d v="2014-05-15T00:00:00"/>
    <x v="1"/>
    <s v="GM-14680"/>
    <s v="Greg Matthias"/>
    <s v="Consumer"/>
    <s v="United States"/>
    <x v="124"/>
    <x v="2"/>
    <x v="1"/>
    <s v="FUR-CH-10002320"/>
    <x v="0"/>
    <x v="1"/>
    <s v="Hon Pagoda Stacking Chairs"/>
    <n v="256.78399999999999"/>
    <n v="1"/>
    <n v="32.097999999999999"/>
    <x v="2"/>
    <x v="7"/>
  </r>
  <r>
    <s v="CA-2016-152688"/>
    <x v="816"/>
    <d v="2016-10-20T00:00:00"/>
    <x v="2"/>
    <s v="NR-18550"/>
    <s v="Nick Radford"/>
    <s v="Consumer"/>
    <s v="United States"/>
    <x v="361"/>
    <x v="18"/>
    <x v="2"/>
    <s v="FUR-BO-10001337"/>
    <x v="0"/>
    <x v="0"/>
    <s v="O'Sullivan Living Dimensions 2-Shelf Bookcases"/>
    <n v="120.98"/>
    <n v="1"/>
    <n v="12.098000000000001"/>
    <x v="0"/>
    <x v="1"/>
  </r>
  <r>
    <s v="CA-2014-144071"/>
    <x v="489"/>
    <d v="2014-12-15T00:00:00"/>
    <x v="1"/>
    <s v="DJ-13420"/>
    <s v="Denny Joy"/>
    <s v="Corporate"/>
    <s v="United States"/>
    <x v="28"/>
    <x v="2"/>
    <x v="1"/>
    <s v="FUR-FU-10000397"/>
    <x v="0"/>
    <x v="3"/>
    <s v="Luxo Economy Swing Arm Lamp"/>
    <n v="39.880000000000003"/>
    <n v="2"/>
    <n v="11.166399999999999"/>
    <x v="1"/>
    <x v="5"/>
  </r>
  <r>
    <s v="CA-2014-144071"/>
    <x v="489"/>
    <d v="2014-12-15T00:00:00"/>
    <x v="1"/>
    <s v="DJ-13420"/>
    <s v="Denny Joy"/>
    <s v="Corporate"/>
    <s v="United States"/>
    <x v="28"/>
    <x v="2"/>
    <x v="1"/>
    <s v="FUR-FU-10000758"/>
    <x v="0"/>
    <x v="3"/>
    <s v="DAX Natural Wood-Tone Poster Frame"/>
    <n v="79.44"/>
    <n v="3"/>
    <n v="28.598400000000002"/>
    <x v="1"/>
    <x v="5"/>
  </r>
  <r>
    <s v="US-2015-164238"/>
    <x v="793"/>
    <d v="2015-08-20T00:00:00"/>
    <x v="1"/>
    <s v="JW-15955"/>
    <s v="Joni Wasserman"/>
    <s v="Consumer"/>
    <s v="United States"/>
    <x v="3"/>
    <x v="3"/>
    <x v="2"/>
    <s v="FUR-BO-10000780"/>
    <x v="0"/>
    <x v="0"/>
    <s v="O'Sullivan Plantations 2-Door Library in Landvery Oak"/>
    <n v="301.47000000000003"/>
    <n v="3"/>
    <n v="-204.99959999999999"/>
    <x v="4"/>
    <x v="10"/>
  </r>
  <r>
    <s v="CA-2017-103212"/>
    <x v="540"/>
    <d v="2017-10-14T00:00:00"/>
    <x v="2"/>
    <s v="MH-18025"/>
    <s v="Michelle Huthwaite"/>
    <s v="Consumer"/>
    <s v="United States"/>
    <x v="120"/>
    <x v="35"/>
    <x v="0"/>
    <s v="FUR-TA-10003473"/>
    <x v="0"/>
    <x v="2"/>
    <s v="Bretford Rectangular Conference Table Tops"/>
    <n v="1504.52"/>
    <n v="4"/>
    <n v="346.03960000000001"/>
    <x v="5"/>
    <x v="1"/>
  </r>
  <r>
    <s v="CA-2016-126732"/>
    <x v="227"/>
    <d v="2016-09-06T00:00:00"/>
    <x v="1"/>
    <s v="LR-16915"/>
    <s v="Lena Radford"/>
    <s v="Consumer"/>
    <s v="United States"/>
    <x v="2"/>
    <x v="2"/>
    <x v="1"/>
    <s v="FUR-FU-10001889"/>
    <x v="0"/>
    <x v="3"/>
    <s v="Ultra Door Pull Handle"/>
    <n v="94.68"/>
    <n v="9"/>
    <n v="31.244399999999999"/>
    <x v="4"/>
    <x v="4"/>
  </r>
  <r>
    <s v="CA-2016-126732"/>
    <x v="227"/>
    <d v="2016-09-06T00:00:00"/>
    <x v="1"/>
    <s v="LR-16915"/>
    <s v="Lena Radford"/>
    <s v="Consumer"/>
    <s v="United States"/>
    <x v="2"/>
    <x v="2"/>
    <x v="1"/>
    <s v="FUR-TA-10001539"/>
    <x v="0"/>
    <x v="2"/>
    <s v="Chromcraft Rectangular Conference Tables"/>
    <n v="568.72799999999995"/>
    <n v="3"/>
    <n v="28.436399999999999"/>
    <x v="4"/>
    <x v="4"/>
  </r>
  <r>
    <s v="CA-2017-138156"/>
    <x v="441"/>
    <d v="2017-02-14T00:00:00"/>
    <x v="2"/>
    <s v="MM-17260"/>
    <s v="Magdelene Morse"/>
    <s v="Consumer"/>
    <s v="United States"/>
    <x v="29"/>
    <x v="15"/>
    <x v="2"/>
    <s v="FUR-FU-10003601"/>
    <x v="0"/>
    <x v="3"/>
    <s v="Deflect-o RollaMat Studded, Beveled Mat for Medium Pile Carpeting"/>
    <n v="147.56800000000001"/>
    <n v="2"/>
    <n v="-3.6892"/>
    <x v="0"/>
    <x v="11"/>
  </r>
  <r>
    <s v="CA-2014-113271"/>
    <x v="855"/>
    <d v="2014-07-14T00:00:00"/>
    <x v="1"/>
    <s v="DS-13030"/>
    <s v="Darrin Sayre"/>
    <s v="Home Office"/>
    <s v="United States"/>
    <x v="28"/>
    <x v="2"/>
    <x v="1"/>
    <s v="FUR-BO-10004218"/>
    <x v="0"/>
    <x v="0"/>
    <s v="Bush Heritage Pine Collection 5-Shelf Bookcase, Albany Pine Finish, *Special Order"/>
    <n v="119.833"/>
    <n v="1"/>
    <n v="7.0490000000000004"/>
    <x v="2"/>
    <x v="3"/>
  </r>
  <r>
    <s v="CA-2014-168368"/>
    <x v="651"/>
    <d v="2014-02-15T00:00:00"/>
    <x v="0"/>
    <s v="GA-14725"/>
    <s v="Guy Armstrong"/>
    <s v="Consumer"/>
    <s v="United States"/>
    <x v="11"/>
    <x v="23"/>
    <x v="3"/>
    <s v="FUR-CH-10001146"/>
    <x v="0"/>
    <x v="1"/>
    <s v="Global Value Mid-Back Manager's Chair, Gray"/>
    <n v="60.89"/>
    <n v="1"/>
    <n v="15.2225"/>
    <x v="4"/>
    <x v="11"/>
  </r>
  <r>
    <s v="CA-2014-168368"/>
    <x v="651"/>
    <d v="2014-02-15T00:00:00"/>
    <x v="0"/>
    <s v="GA-14725"/>
    <s v="Guy Armstrong"/>
    <s v="Consumer"/>
    <s v="United States"/>
    <x v="11"/>
    <x v="23"/>
    <x v="3"/>
    <s v="FUR-FU-10002298"/>
    <x v="0"/>
    <x v="3"/>
    <s v="Rubbermaid ClusterMat Chairmats, Mat Size- 66&quot; x 60&quot;, Lip 20&quot; x 11&quot; -90 Degree Angle"/>
    <n v="332.94"/>
    <n v="3"/>
    <n v="53.270400000000002"/>
    <x v="4"/>
    <x v="11"/>
  </r>
  <r>
    <s v="CA-2017-111388"/>
    <x v="113"/>
    <d v="2017-09-02T00:00:00"/>
    <x v="3"/>
    <s v="SU-20665"/>
    <s v="Stephanie Ulpright"/>
    <s v="Home Office"/>
    <s v="United States"/>
    <x v="15"/>
    <x v="13"/>
    <x v="1"/>
    <s v="FUR-CH-10003061"/>
    <x v="0"/>
    <x v="1"/>
    <s v="Global Leather Task Chair, Black"/>
    <n v="215.976"/>
    <n v="3"/>
    <n v="-2.6997"/>
    <x v="7"/>
    <x v="4"/>
  </r>
  <r>
    <s v="CA-2015-124499"/>
    <x v="856"/>
    <d v="2015-10-13T00:00:00"/>
    <x v="1"/>
    <s v="FM-14380"/>
    <s v="Fred McMath"/>
    <s v="Consumer"/>
    <s v="United States"/>
    <x v="25"/>
    <x v="17"/>
    <x v="3"/>
    <s v="FUR-CH-10000513"/>
    <x v="0"/>
    <x v="1"/>
    <s v="High-Back Leather Manager's Chair"/>
    <n v="389.97"/>
    <n v="3"/>
    <n v="35.097299999999997"/>
    <x v="4"/>
    <x v="1"/>
  </r>
  <r>
    <s v="CA-2014-125759"/>
    <x v="857"/>
    <d v="2014-02-09T00:00:00"/>
    <x v="2"/>
    <s v="NM-18445"/>
    <s v="Nathan Mautz"/>
    <s v="Home Office"/>
    <s v="United States"/>
    <x v="111"/>
    <x v="34"/>
    <x v="1"/>
    <s v="FUR-FU-10002111"/>
    <x v="0"/>
    <x v="3"/>
    <s v="Master Caster Door Stop, Large Brown"/>
    <n v="14.56"/>
    <n v="2"/>
    <n v="5.5327999999999999"/>
    <x v="5"/>
    <x v="11"/>
  </r>
  <r>
    <s v="CA-2015-151869"/>
    <x v="4"/>
    <d v="2015-09-25T00:00:00"/>
    <x v="3"/>
    <s v="CS-11950"/>
    <s v="Carlos Soltero"/>
    <s v="Consumer"/>
    <s v="United States"/>
    <x v="234"/>
    <x v="7"/>
    <x v="2"/>
    <s v="FUR-CH-10001545"/>
    <x v="0"/>
    <x v="1"/>
    <s v="Hon Comfortask Task/Swivel Chairs"/>
    <n v="102.58199999999999"/>
    <n v="1"/>
    <n v="6.8388"/>
    <x v="7"/>
    <x v="4"/>
  </r>
  <r>
    <s v="CA-2016-100510"/>
    <x v="858"/>
    <d v="2016-05-17T00:00:00"/>
    <x v="1"/>
    <s v="HM-14860"/>
    <s v="Harry Marie"/>
    <s v="Corporate"/>
    <s v="United States"/>
    <x v="13"/>
    <x v="7"/>
    <x v="2"/>
    <s v="FUR-FU-10000320"/>
    <x v="0"/>
    <x v="3"/>
    <s v="OIC Stacking Trays"/>
    <n v="10.02"/>
    <n v="3"/>
    <n v="4.4088000000000003"/>
    <x v="2"/>
    <x v="7"/>
  </r>
  <r>
    <s v="CA-2017-122539"/>
    <x v="451"/>
    <d v="2017-12-05T00:00:00"/>
    <x v="1"/>
    <s v="SC-20305"/>
    <s v="Sean Christensen"/>
    <s v="Consumer"/>
    <s v="United States"/>
    <x v="3"/>
    <x v="3"/>
    <x v="2"/>
    <s v="FUR-CH-10003379"/>
    <x v="0"/>
    <x v="1"/>
    <s v="Global Commerce Series High-Back Swivel/Tilt Chairs"/>
    <n v="398.97199999999998"/>
    <n v="2"/>
    <n v="-28.498000000000001"/>
    <x v="4"/>
    <x v="5"/>
  </r>
  <r>
    <s v="CA-2016-166772"/>
    <x v="649"/>
    <d v="2016-09-24T00:00:00"/>
    <x v="1"/>
    <s v="HJ-14875"/>
    <s v="Heather Jas"/>
    <s v="Home Office"/>
    <s v="United States"/>
    <x v="15"/>
    <x v="13"/>
    <x v="1"/>
    <s v="FUR-BO-10002853"/>
    <x v="0"/>
    <x v="0"/>
    <s v="O'Sullivan 5-Shelf Heavy-Duty Bookcases"/>
    <n v="163.88"/>
    <n v="2"/>
    <n v="40.97"/>
    <x v="4"/>
    <x v="4"/>
  </r>
  <r>
    <s v="CA-2014-161032"/>
    <x v="356"/>
    <d v="2014-11-23T00:00:00"/>
    <x v="1"/>
    <s v="MK-17905"/>
    <s v="Michael Kennedy"/>
    <s v="Corporate"/>
    <s v="United States"/>
    <x v="20"/>
    <x v="16"/>
    <x v="3"/>
    <s v="FUR-CH-10001482"/>
    <x v="0"/>
    <x v="1"/>
    <s v="Office Star - Mesh Screen back chair with Vinyl seat"/>
    <n v="392.94"/>
    <n v="3"/>
    <n v="43.223399999999998"/>
    <x v="2"/>
    <x v="0"/>
  </r>
  <r>
    <s v="CA-2015-102778"/>
    <x v="32"/>
    <d v="2015-11-24T00:00:00"/>
    <x v="2"/>
    <s v="JH-15820"/>
    <s v="John Huston"/>
    <s v="Consumer"/>
    <s v="United States"/>
    <x v="91"/>
    <x v="30"/>
    <x v="0"/>
    <s v="FUR-FU-10000087"/>
    <x v="0"/>
    <x v="3"/>
    <s v="Executive Impressions 14&quot; Two-Color Numerals Wall Clock"/>
    <n v="18.175999999999998"/>
    <n v="1"/>
    <n v="4.7712000000000003"/>
    <x v="0"/>
    <x v="0"/>
  </r>
  <r>
    <s v="CA-2017-154011"/>
    <x v="744"/>
    <d v="2017-06-26T00:00:00"/>
    <x v="1"/>
    <s v="DB-13270"/>
    <s v="Deborah Brumfield"/>
    <s v="Home Office"/>
    <s v="United States"/>
    <x v="144"/>
    <x v="5"/>
    <x v="3"/>
    <s v="FUR-TA-10000688"/>
    <x v="0"/>
    <x v="2"/>
    <s v="Chromcraft Bull-Nose Wood Round Conference Table Top, Wood Base"/>
    <n v="457.48500000000001"/>
    <n v="3"/>
    <n v="-84.961500000000001"/>
    <x v="1"/>
    <x v="2"/>
  </r>
  <r>
    <s v="US-2017-165456"/>
    <x v="147"/>
    <d v="2017-12-03T00:00:00"/>
    <x v="2"/>
    <s v="TB-21625"/>
    <s v="Trudy Brown"/>
    <s v="Consumer"/>
    <s v="United States"/>
    <x v="3"/>
    <x v="3"/>
    <x v="2"/>
    <s v="FUR-CH-10003981"/>
    <x v="0"/>
    <x v="1"/>
    <s v="Global Commerce Series Low-Back Swivel/Tilt Chairs"/>
    <n v="1079.316"/>
    <n v="6"/>
    <n v="-15.418799999999999"/>
    <x v="0"/>
    <x v="0"/>
  </r>
  <r>
    <s v="CA-2017-161340"/>
    <x v="15"/>
    <d v="2017-06-01T00:00:00"/>
    <x v="1"/>
    <s v="AM-10360"/>
    <s v="Alice McCarthy"/>
    <s v="Corporate"/>
    <s v="United States"/>
    <x v="59"/>
    <x v="15"/>
    <x v="2"/>
    <s v="FUR-BO-10004709"/>
    <x v="0"/>
    <x v="0"/>
    <s v="Bush Westfield Collection Bookcases, Medium Cherry Finish"/>
    <n v="115.96"/>
    <n v="4"/>
    <n v="-64.937600000000003"/>
    <x v="4"/>
    <x v="7"/>
  </r>
  <r>
    <s v="US-2015-163433"/>
    <x v="8"/>
    <d v="2015-04-22T00:00:00"/>
    <x v="0"/>
    <s v="MP-17965"/>
    <s v="Michael Paige"/>
    <s v="Corporate"/>
    <s v="United States"/>
    <x v="362"/>
    <x v="5"/>
    <x v="3"/>
    <s v="FUR-CH-10000225"/>
    <x v="0"/>
    <x v="1"/>
    <s v="Global Geo Office Task Chair, Gray"/>
    <n v="56.686"/>
    <n v="1"/>
    <n v="-20.245000000000001"/>
    <x v="4"/>
    <x v="6"/>
  </r>
  <r>
    <s v="US-2017-108343"/>
    <x v="96"/>
    <d v="2017-07-25T00:00:00"/>
    <x v="1"/>
    <s v="AR-10825"/>
    <s v="Anthony Rawles"/>
    <s v="Corporate"/>
    <s v="United States"/>
    <x v="13"/>
    <x v="7"/>
    <x v="2"/>
    <s v="FUR-CH-10002780"/>
    <x v="0"/>
    <x v="1"/>
    <s v="Office Star - Task Chair with Contemporary Loop Arms"/>
    <n v="163.76400000000001"/>
    <n v="2"/>
    <n v="25.474399999999999"/>
    <x v="2"/>
    <x v="3"/>
  </r>
  <r>
    <s v="US-2017-108343"/>
    <x v="96"/>
    <d v="2017-07-25T00:00:00"/>
    <x v="1"/>
    <s v="AR-10825"/>
    <s v="Anthony Rawles"/>
    <s v="Corporate"/>
    <s v="United States"/>
    <x v="13"/>
    <x v="7"/>
    <x v="2"/>
    <s v="FUR-FU-10000747"/>
    <x v="0"/>
    <x v="3"/>
    <s v="Tenex B1-RE Series Chair Mats for Low Pile Carpets"/>
    <n v="183.92"/>
    <n v="4"/>
    <n v="31.266400000000001"/>
    <x v="2"/>
    <x v="3"/>
  </r>
  <r>
    <s v="US-2016-111563"/>
    <x v="114"/>
    <d v="2016-11-08T00:00:00"/>
    <x v="1"/>
    <s v="SM-20005"/>
    <s v="Sally Matthias"/>
    <s v="Consumer"/>
    <s v="United States"/>
    <x v="6"/>
    <x v="5"/>
    <x v="3"/>
    <s v="FUR-FU-10002445"/>
    <x v="0"/>
    <x v="3"/>
    <s v="DAX Two-Tone Rosewood/Black Document Frame, Desktop, 5 x 7"/>
    <n v="11.375999999999999"/>
    <n v="3"/>
    <n v="-5.6879999999999997"/>
    <x v="4"/>
    <x v="0"/>
  </r>
  <r>
    <s v="US-2016-111563"/>
    <x v="114"/>
    <d v="2016-11-08T00:00:00"/>
    <x v="1"/>
    <s v="SM-20005"/>
    <s v="Sally Matthias"/>
    <s v="Consumer"/>
    <s v="United States"/>
    <x v="6"/>
    <x v="5"/>
    <x v="3"/>
    <s v="FUR-FU-10000723"/>
    <x v="0"/>
    <x v="3"/>
    <s v="Deflect-o EconoMat Studded, No Bevel Mat for Low Pile Carpeting"/>
    <n v="66.111999999999995"/>
    <n v="4"/>
    <n v="-84.2928"/>
    <x v="4"/>
    <x v="0"/>
  </r>
  <r>
    <s v="CA-2017-121853"/>
    <x v="204"/>
    <d v="2017-09-29T00:00:00"/>
    <x v="1"/>
    <s v="DB-13660"/>
    <s v="Duane Benoit"/>
    <s v="Consumer"/>
    <s v="United States"/>
    <x v="2"/>
    <x v="2"/>
    <x v="1"/>
    <s v="FUR-CH-10003973"/>
    <x v="0"/>
    <x v="1"/>
    <s v="GuestStacker Chair with Chrome Finish Legs"/>
    <n v="594.81600000000003"/>
    <n v="2"/>
    <n v="59.4816"/>
    <x v="6"/>
    <x v="4"/>
  </r>
  <r>
    <s v="US-2017-130687"/>
    <x v="87"/>
    <d v="2017-09-10T00:00:00"/>
    <x v="2"/>
    <s v="PF-19225"/>
    <s v="Phillip Flathmann"/>
    <s v="Consumer"/>
    <s v="United States"/>
    <x v="71"/>
    <x v="13"/>
    <x v="1"/>
    <s v="FUR-FU-10004053"/>
    <x v="0"/>
    <x v="3"/>
    <s v="DAX Two-Tone Silver Metal Document Frame"/>
    <n v="80.959999999999994"/>
    <n v="4"/>
    <n v="34.812800000000003"/>
    <x v="0"/>
    <x v="4"/>
  </r>
  <r>
    <s v="CA-2017-110198"/>
    <x v="806"/>
    <d v="2017-05-02T00:00:00"/>
    <x v="2"/>
    <s v="AG-10900"/>
    <s v="Arthur Gainer"/>
    <s v="Consumer"/>
    <s v="United States"/>
    <x v="97"/>
    <x v="1"/>
    <x v="0"/>
    <s v="FUR-BO-10001798"/>
    <x v="0"/>
    <x v="0"/>
    <s v="Bush Somerset Collection Bookcase"/>
    <n v="314.35199999999998"/>
    <n v="3"/>
    <n v="-15.717599999999999"/>
    <x v="5"/>
    <x v="7"/>
  </r>
  <r>
    <s v="CA-2017-109085"/>
    <x v="506"/>
    <d v="2017-02-20T00:00:00"/>
    <x v="2"/>
    <s v="CK-12325"/>
    <s v="Christine Kargatis"/>
    <s v="Home Office"/>
    <s v="United States"/>
    <x v="8"/>
    <x v="15"/>
    <x v="2"/>
    <s v="FUR-TA-10001086"/>
    <x v="0"/>
    <x v="2"/>
    <s v="SAFCO PlanMaster Boards, 60w x 37-1/2d, White Melamine"/>
    <n v="455.97"/>
    <n v="5"/>
    <n v="-106.393"/>
    <x v="0"/>
    <x v="11"/>
  </r>
  <r>
    <s v="CA-2017-109085"/>
    <x v="506"/>
    <d v="2017-02-20T00:00:00"/>
    <x v="2"/>
    <s v="CK-12325"/>
    <s v="Christine Kargatis"/>
    <s v="Home Office"/>
    <s v="United States"/>
    <x v="8"/>
    <x v="15"/>
    <x v="2"/>
    <s v="FUR-FU-10004973"/>
    <x v="0"/>
    <x v="3"/>
    <s v="Flat Face Poster Frame"/>
    <n v="30.143999999999998"/>
    <n v="2"/>
    <n v="8.2896000000000001"/>
    <x v="0"/>
    <x v="11"/>
  </r>
  <r>
    <s v="CA-2017-109085"/>
    <x v="506"/>
    <d v="2017-02-20T00:00:00"/>
    <x v="2"/>
    <s v="CK-12325"/>
    <s v="Christine Kargatis"/>
    <s v="Home Office"/>
    <s v="United States"/>
    <x v="8"/>
    <x v="15"/>
    <x v="2"/>
    <s v="FUR-CH-10003981"/>
    <x v="0"/>
    <x v="1"/>
    <s v="Global Commerce Series Low-Back Swivel/Tilt Chairs"/>
    <n v="899.43"/>
    <n v="5"/>
    <n v="-12.849"/>
    <x v="0"/>
    <x v="11"/>
  </r>
  <r>
    <s v="CA-2016-114860"/>
    <x v="286"/>
    <d v="2016-12-28T00:00:00"/>
    <x v="1"/>
    <s v="DN-13690"/>
    <s v="Duane Noonan"/>
    <s v="Consumer"/>
    <s v="United States"/>
    <x v="363"/>
    <x v="2"/>
    <x v="1"/>
    <s v="FUR-FU-10000277"/>
    <x v="0"/>
    <x v="3"/>
    <s v="Deflect-o DuraMat Antistatic Studded Beveled Mat for Medium Pile Carpeting"/>
    <n v="842.72"/>
    <n v="8"/>
    <n v="202.25280000000001"/>
    <x v="6"/>
    <x v="5"/>
  </r>
  <r>
    <s v="CA-2016-114860"/>
    <x v="286"/>
    <d v="2016-12-28T00:00:00"/>
    <x v="1"/>
    <s v="DN-13690"/>
    <s v="Duane Noonan"/>
    <s v="Consumer"/>
    <s v="United States"/>
    <x v="363"/>
    <x v="2"/>
    <x v="1"/>
    <s v="FUR-FU-10001934"/>
    <x v="0"/>
    <x v="3"/>
    <s v="Magnifier Swing Arm Lamp"/>
    <n v="41.96"/>
    <n v="2"/>
    <n v="10.909599999999999"/>
    <x v="6"/>
    <x v="5"/>
  </r>
  <r>
    <s v="CA-2016-159009"/>
    <x v="348"/>
    <d v="2016-09-27T00:00:00"/>
    <x v="1"/>
    <s v="DP-13105"/>
    <s v="Dave Poirier"/>
    <s v="Corporate"/>
    <s v="United States"/>
    <x v="15"/>
    <x v="13"/>
    <x v="1"/>
    <s v="FUR-CH-10003396"/>
    <x v="0"/>
    <x v="1"/>
    <s v="Global Deluxe Steno Chair"/>
    <n v="184.75200000000001"/>
    <n v="3"/>
    <n v="-20.784600000000001"/>
    <x v="4"/>
    <x v="4"/>
  </r>
  <r>
    <s v="CA-2017-148411"/>
    <x v="118"/>
    <d v="2017-09-26T00:00:00"/>
    <x v="2"/>
    <s v="RO-19780"/>
    <s v="Rose O'Brian"/>
    <s v="Consumer"/>
    <s v="United States"/>
    <x v="9"/>
    <x v="8"/>
    <x v="3"/>
    <s v="FUR-CH-10003973"/>
    <x v="0"/>
    <x v="1"/>
    <s v="GuestStacker Chair with Chrome Finish Legs"/>
    <n v="520.46400000000006"/>
    <n v="2"/>
    <n v="-14.8704"/>
    <x v="3"/>
    <x v="4"/>
  </r>
  <r>
    <s v="CA-2016-168046"/>
    <x v="859"/>
    <d v="2016-01-28T00:00:00"/>
    <x v="0"/>
    <s v="JD-15895"/>
    <s v="Jonathan Doherty"/>
    <s v="Corporate"/>
    <s v="United States"/>
    <x v="13"/>
    <x v="7"/>
    <x v="2"/>
    <s v="FUR-TA-10001095"/>
    <x v="0"/>
    <x v="2"/>
    <s v="Chromcraft Round Conference Tables"/>
    <n v="313.72199999999998"/>
    <n v="3"/>
    <n v="-99.345299999999995"/>
    <x v="0"/>
    <x v="8"/>
  </r>
  <r>
    <s v="CA-2016-168046"/>
    <x v="859"/>
    <d v="2016-01-28T00:00:00"/>
    <x v="0"/>
    <s v="JD-15895"/>
    <s v="Jonathan Doherty"/>
    <s v="Corporate"/>
    <s v="United States"/>
    <x v="13"/>
    <x v="7"/>
    <x v="2"/>
    <s v="FUR-FU-10000747"/>
    <x v="0"/>
    <x v="3"/>
    <s v="Tenex B1-RE Series Chair Mats for Low Pile Carpets"/>
    <n v="45.98"/>
    <n v="1"/>
    <n v="7.8166000000000002"/>
    <x v="0"/>
    <x v="8"/>
  </r>
  <r>
    <s v="CA-2017-111591"/>
    <x v="555"/>
    <d v="2017-03-25T00:00:00"/>
    <x v="1"/>
    <s v="PS-18970"/>
    <s v="Paul Stevenson"/>
    <s v="Home Office"/>
    <s v="United States"/>
    <x v="15"/>
    <x v="13"/>
    <x v="1"/>
    <s v="FUR-FU-10002364"/>
    <x v="0"/>
    <x v="3"/>
    <s v="Eldon Expressions Wood Desk Accessories, Oak"/>
    <n v="22.14"/>
    <n v="3"/>
    <n v="6.4206000000000003"/>
    <x v="4"/>
    <x v="9"/>
  </r>
  <r>
    <s v="CA-2017-113460"/>
    <x v="388"/>
    <d v="2017-11-09T00:00:00"/>
    <x v="0"/>
    <s v="KN-16390"/>
    <s v="Katherine Nockton"/>
    <s v="Corporate"/>
    <s v="United States"/>
    <x v="218"/>
    <x v="32"/>
    <x v="2"/>
    <s v="FUR-CH-10000422"/>
    <x v="0"/>
    <x v="1"/>
    <s v="Global Highback Leather Tilter in Burgundy"/>
    <n v="272.97000000000003"/>
    <n v="3"/>
    <n v="43.675199999999997"/>
    <x v="3"/>
    <x v="0"/>
  </r>
  <r>
    <s v="CA-2015-111339"/>
    <x v="860"/>
    <d v="2015-05-31T00:00:00"/>
    <x v="2"/>
    <s v="VP-21760"/>
    <s v="Victoria Pisteka"/>
    <s v="Corporate"/>
    <s v="United States"/>
    <x v="29"/>
    <x v="15"/>
    <x v="2"/>
    <s v="FUR-FU-10002506"/>
    <x v="0"/>
    <x v="3"/>
    <s v="Tensor &quot;Hersey Kiss&quot; Styled Floor Lamp"/>
    <n v="41.567999999999998"/>
    <n v="4"/>
    <n v="-4.1567999999999996"/>
    <x v="3"/>
    <x v="7"/>
  </r>
  <r>
    <s v="CA-2015-111339"/>
    <x v="860"/>
    <d v="2015-05-31T00:00:00"/>
    <x v="2"/>
    <s v="VP-21760"/>
    <s v="Victoria Pisteka"/>
    <s v="Corporate"/>
    <s v="United States"/>
    <x v="29"/>
    <x v="15"/>
    <x v="2"/>
    <s v="FUR-CH-10000863"/>
    <x v="0"/>
    <x v="1"/>
    <s v="Novimex Swivel Fabric Task Chair"/>
    <n v="317.05799999999999"/>
    <n v="3"/>
    <n v="-86.058599999999998"/>
    <x v="3"/>
    <x v="7"/>
  </r>
  <r>
    <s v="CA-2014-154158"/>
    <x v="520"/>
    <d v="2014-12-27T00:00:00"/>
    <x v="0"/>
    <s v="CC-12670"/>
    <s v="Craig Carreira"/>
    <s v="Consumer"/>
    <s v="United States"/>
    <x v="26"/>
    <x v="1"/>
    <x v="0"/>
    <s v="FUR-CH-10004698"/>
    <x v="0"/>
    <x v="1"/>
    <s v="Padded Folding Chairs, Black, 4/Carton"/>
    <n v="64.784000000000006"/>
    <n v="1"/>
    <n v="6.4783999999999997"/>
    <x v="4"/>
    <x v="5"/>
  </r>
  <r>
    <s v="CA-2017-163097"/>
    <x v="60"/>
    <d v="2017-08-31T00:00:00"/>
    <x v="1"/>
    <s v="SF-20200"/>
    <s v="Sarah Foster"/>
    <s v="Consumer"/>
    <s v="United States"/>
    <x v="81"/>
    <x v="22"/>
    <x v="1"/>
    <s v="FUR-FU-10004973"/>
    <x v="0"/>
    <x v="3"/>
    <s v="Flat Face Poster Frame"/>
    <n v="120.57599999999999"/>
    <n v="8"/>
    <n v="33.1584"/>
    <x v="4"/>
    <x v="10"/>
  </r>
  <r>
    <s v="CA-2015-130848"/>
    <x v="551"/>
    <d v="2015-10-25T00:00:00"/>
    <x v="3"/>
    <s v="DG-13300"/>
    <s v="Deirdre Greer"/>
    <s v="Corporate"/>
    <s v="United States"/>
    <x v="22"/>
    <x v="12"/>
    <x v="1"/>
    <s v="FUR-CH-10000422"/>
    <x v="0"/>
    <x v="1"/>
    <s v="Global Highback Leather Tilter in Burgundy"/>
    <n v="582.33600000000001"/>
    <n v="8"/>
    <n v="-29.116800000000001"/>
    <x v="7"/>
    <x v="1"/>
  </r>
  <r>
    <s v="CA-2014-125997"/>
    <x v="23"/>
    <d v="2014-09-23T00:00:00"/>
    <x v="2"/>
    <s v="MW-18220"/>
    <s v="Mitch Webber"/>
    <s v="Consumer"/>
    <s v="United States"/>
    <x v="13"/>
    <x v="7"/>
    <x v="2"/>
    <s v="FUR-CH-10001394"/>
    <x v="0"/>
    <x v="1"/>
    <s v="Global Leather Executive Chair"/>
    <n v="631.78200000000004"/>
    <n v="2"/>
    <n v="140.39599999999999"/>
    <x v="0"/>
    <x v="4"/>
  </r>
  <r>
    <s v="CA-2014-125997"/>
    <x v="23"/>
    <d v="2014-09-23T00:00:00"/>
    <x v="2"/>
    <s v="MW-18220"/>
    <s v="Mitch Webber"/>
    <s v="Consumer"/>
    <s v="United States"/>
    <x v="13"/>
    <x v="7"/>
    <x v="2"/>
    <s v="FUR-BO-10002213"/>
    <x v="0"/>
    <x v="0"/>
    <s v="DMI Eclipse Executive Suite Bookcases"/>
    <n v="801.56799999999998"/>
    <n v="2"/>
    <n v="-10.019600000000001"/>
    <x v="0"/>
    <x v="4"/>
  </r>
  <r>
    <s v="CA-2014-159814"/>
    <x v="861"/>
    <d v="2014-06-28T00:00:00"/>
    <x v="1"/>
    <s v="LP-17080"/>
    <s v="Liz Pelletier"/>
    <s v="Consumer"/>
    <s v="United States"/>
    <x v="104"/>
    <x v="22"/>
    <x v="1"/>
    <s v="FUR-FU-10001731"/>
    <x v="0"/>
    <x v="3"/>
    <s v="Acrylic Self-Standing Desk Frames"/>
    <n v="4.2720000000000002"/>
    <n v="2"/>
    <n v="0.96120000000000005"/>
    <x v="4"/>
    <x v="2"/>
  </r>
  <r>
    <s v="CA-2016-105459"/>
    <x v="577"/>
    <d v="2016-08-17T00:00:00"/>
    <x v="0"/>
    <s v="NP-18700"/>
    <s v="Nora Preis"/>
    <s v="Consumer"/>
    <s v="United States"/>
    <x v="13"/>
    <x v="7"/>
    <x v="2"/>
    <s v="FUR-TA-10001095"/>
    <x v="0"/>
    <x v="2"/>
    <s v="Chromcraft Round Conference Tables"/>
    <n v="209.148"/>
    <n v="2"/>
    <n v="-66.230199999999996"/>
    <x v="2"/>
    <x v="10"/>
  </r>
  <r>
    <s v="CA-2017-162789"/>
    <x v="320"/>
    <d v="2017-09-24T00:00:00"/>
    <x v="0"/>
    <s v="LC-17140"/>
    <s v="Logan Currie"/>
    <s v="Consumer"/>
    <s v="United States"/>
    <x v="13"/>
    <x v="7"/>
    <x v="2"/>
    <s v="FUR-FU-10004864"/>
    <x v="0"/>
    <x v="3"/>
    <s v="Eldon 500 Class Desk Accessories"/>
    <n v="12.07"/>
    <n v="1"/>
    <n v="3.9830999999999999"/>
    <x v="3"/>
    <x v="4"/>
  </r>
  <r>
    <s v="US-2017-110149"/>
    <x v="247"/>
    <d v="2017-12-13T00:00:00"/>
    <x v="2"/>
    <s v="WB-21850"/>
    <s v="William Brown"/>
    <s v="Consumer"/>
    <s v="United States"/>
    <x v="3"/>
    <x v="3"/>
    <x v="2"/>
    <s v="FUR-FU-10001475"/>
    <x v="0"/>
    <x v="3"/>
    <s v="Contract Clock, 14&quot;, Brown"/>
    <n v="87.92"/>
    <n v="5"/>
    <n v="15.385999999999999"/>
    <x v="0"/>
    <x v="5"/>
  </r>
  <r>
    <s v="CA-2015-164777"/>
    <x v="369"/>
    <d v="2015-01-29T00:00:00"/>
    <x v="2"/>
    <s v="SC-20305"/>
    <s v="Sean Christensen"/>
    <s v="Consumer"/>
    <s v="United States"/>
    <x v="2"/>
    <x v="2"/>
    <x v="1"/>
    <s v="FUR-CH-10002024"/>
    <x v="0"/>
    <x v="1"/>
    <s v="HON 5400 Series Task Chairs for Big and Tall"/>
    <n v="2803.92"/>
    <n v="5"/>
    <n v="0"/>
    <x v="3"/>
    <x v="8"/>
  </r>
  <r>
    <s v="CA-2015-127824"/>
    <x v="862"/>
    <d v="2015-10-22T00:00:00"/>
    <x v="1"/>
    <s v="JC-15775"/>
    <s v="John Castell"/>
    <s v="Consumer"/>
    <s v="United States"/>
    <x v="15"/>
    <x v="13"/>
    <x v="1"/>
    <s v="FUR-FU-10002505"/>
    <x v="0"/>
    <x v="3"/>
    <s v="Eldon 100 Class Desk Accessories"/>
    <n v="10.11"/>
    <n v="3"/>
    <n v="3.2351999999999999"/>
    <x v="4"/>
    <x v="1"/>
  </r>
  <r>
    <s v="CA-2014-116246"/>
    <x v="639"/>
    <d v="2014-09-17T00:00:00"/>
    <x v="0"/>
    <s v="LW-17215"/>
    <s v="Luke Weiss"/>
    <s v="Consumer"/>
    <s v="United States"/>
    <x v="13"/>
    <x v="7"/>
    <x v="2"/>
    <s v="FUR-CH-10002024"/>
    <x v="0"/>
    <x v="1"/>
    <s v="HON 5400 Series Task Chairs for Big and Tall"/>
    <n v="3785.2919999999999"/>
    <n v="6"/>
    <n v="420.58800000000002"/>
    <x v="2"/>
    <x v="4"/>
  </r>
  <r>
    <s v="CA-2014-167486"/>
    <x v="863"/>
    <d v="2014-12-01T00:00:00"/>
    <x v="1"/>
    <s v="JO-15145"/>
    <s v="Jack O'Briant"/>
    <s v="Corporate"/>
    <s v="United States"/>
    <x v="252"/>
    <x v="7"/>
    <x v="2"/>
    <s v="FUR-FU-10003268"/>
    <x v="0"/>
    <x v="3"/>
    <s v="Eldon Radial Chair Mat for Low to Medium Pile Carpets"/>
    <n v="199.9"/>
    <n v="5"/>
    <n v="39.979999999999997"/>
    <x v="4"/>
    <x v="0"/>
  </r>
  <r>
    <s v="CA-2014-152100"/>
    <x v="89"/>
    <d v="2014-05-16T00:00:00"/>
    <x v="1"/>
    <s v="VW-21775"/>
    <s v="Victoria Wilson"/>
    <s v="Corporate"/>
    <s v="United States"/>
    <x v="156"/>
    <x v="5"/>
    <x v="3"/>
    <s v="FUR-CH-10000015"/>
    <x v="0"/>
    <x v="1"/>
    <s v="Hon Multipurpose Stacking Arm Chairs"/>
    <n v="1212.96"/>
    <n v="8"/>
    <n v="-69.311999999999998"/>
    <x v="2"/>
    <x v="7"/>
  </r>
  <r>
    <s v="CA-2015-166219"/>
    <x v="797"/>
    <d v="2015-09-01T00:00:00"/>
    <x v="1"/>
    <s v="BP-11185"/>
    <s v="Ben Peterman"/>
    <s v="Corporate"/>
    <s v="United States"/>
    <x v="144"/>
    <x v="5"/>
    <x v="3"/>
    <s v="FUR-TA-10004607"/>
    <x v="0"/>
    <x v="2"/>
    <s v="Hon 2111 Invitation Series Straight Table"/>
    <n v="103.48099999999999"/>
    <n v="1"/>
    <n v="-16.261299999999999"/>
    <x v="4"/>
    <x v="10"/>
  </r>
  <r>
    <s v="CA-2017-136882"/>
    <x v="706"/>
    <d v="2017-06-03T00:00:00"/>
    <x v="1"/>
    <s v="DN-13690"/>
    <s v="Duane Noonan"/>
    <s v="Consumer"/>
    <s v="United States"/>
    <x v="169"/>
    <x v="37"/>
    <x v="3"/>
    <s v="FUR-FU-10003664"/>
    <x v="0"/>
    <x v="3"/>
    <s v="Electrix Architect's Clamp-On Swing Arm Lamp, Black"/>
    <n v="477.3"/>
    <n v="5"/>
    <n v="138.417"/>
    <x v="1"/>
    <x v="7"/>
  </r>
  <r>
    <s v="US-2017-109610"/>
    <x v="608"/>
    <d v="2017-11-30T00:00:00"/>
    <x v="0"/>
    <s v="BS-11590"/>
    <s v="Brendan Sweed"/>
    <s v="Corporate"/>
    <s v="United States"/>
    <x v="74"/>
    <x v="0"/>
    <x v="0"/>
    <s v="FUR-CH-10001854"/>
    <x v="0"/>
    <x v="1"/>
    <s v="Office Star - Professional Matrix Back Chair with 2-to-1 Synchro Tilt and Mesh Fabric Seat"/>
    <n v="701.96"/>
    <n v="2"/>
    <n v="168.47040000000001"/>
    <x v="2"/>
    <x v="0"/>
  </r>
  <r>
    <s v="CA-2016-126858"/>
    <x v="185"/>
    <d v="2016-11-23T00:00:00"/>
    <x v="1"/>
    <s v="JM-15265"/>
    <s v="Janet Molinari"/>
    <s v="Corporate"/>
    <s v="United States"/>
    <x v="15"/>
    <x v="13"/>
    <x v="1"/>
    <s v="FUR-FU-10000448"/>
    <x v="0"/>
    <x v="3"/>
    <s v="Tenex Chairmats For Use With Carpeted Floors"/>
    <n v="31.96"/>
    <n v="2"/>
    <n v="1.5980000000000001"/>
    <x v="4"/>
    <x v="0"/>
  </r>
  <r>
    <s v="CA-2017-102925"/>
    <x v="864"/>
    <d v="2017-11-10T00:00:00"/>
    <x v="0"/>
    <s v="CD-12280"/>
    <s v="Christina DeMoss"/>
    <s v="Consumer"/>
    <s v="United States"/>
    <x v="13"/>
    <x v="7"/>
    <x v="2"/>
    <s v="FUR-TA-10003469"/>
    <x v="0"/>
    <x v="2"/>
    <s v="Balt Split Level Computer Training Table"/>
    <n v="166.5"/>
    <n v="2"/>
    <n v="-66.599999999999994"/>
    <x v="2"/>
    <x v="0"/>
  </r>
  <r>
    <s v="CA-2017-102925"/>
    <x v="864"/>
    <d v="2017-11-10T00:00:00"/>
    <x v="0"/>
    <s v="CD-12280"/>
    <s v="Christina DeMoss"/>
    <s v="Consumer"/>
    <s v="United States"/>
    <x v="13"/>
    <x v="7"/>
    <x v="2"/>
    <s v="FUR-CH-10004875"/>
    <x v="0"/>
    <x v="1"/>
    <s v="Harbour Creations 67200 Series Stacking Chairs"/>
    <n v="128.124"/>
    <n v="2"/>
    <n v="24.2012"/>
    <x v="2"/>
    <x v="0"/>
  </r>
  <r>
    <s v="CA-2017-102925"/>
    <x v="864"/>
    <d v="2017-11-10T00:00:00"/>
    <x v="0"/>
    <s v="CD-12280"/>
    <s v="Christina DeMoss"/>
    <s v="Consumer"/>
    <s v="United States"/>
    <x v="13"/>
    <x v="7"/>
    <x v="2"/>
    <s v="FUR-FU-10004245"/>
    <x v="0"/>
    <x v="3"/>
    <s v="Career Cubicle Clock, 8 1/4&quot;, Black"/>
    <n v="101.4"/>
    <n v="5"/>
    <n v="38.531999999999996"/>
    <x v="2"/>
    <x v="0"/>
  </r>
  <r>
    <s v="CA-2015-100818"/>
    <x v="151"/>
    <d v="2015-06-05T00:00:00"/>
    <x v="0"/>
    <s v="JM-15265"/>
    <s v="Janet Molinari"/>
    <s v="Corporate"/>
    <s v="United States"/>
    <x v="9"/>
    <x v="8"/>
    <x v="3"/>
    <s v="FUR-FU-10002703"/>
    <x v="0"/>
    <x v="3"/>
    <s v="Tenex Traditional Chairmats for Hard Floors, Average Lip, 36&quot; x 48&quot;"/>
    <n v="51.56"/>
    <n v="2"/>
    <n v="-61.872"/>
    <x v="2"/>
    <x v="7"/>
  </r>
  <r>
    <s v="CA-2016-164770"/>
    <x v="674"/>
    <d v="2016-12-04T00:00:00"/>
    <x v="0"/>
    <s v="MY-18295"/>
    <s v="Muhammed Yedwab"/>
    <s v="Corporate"/>
    <s v="United States"/>
    <x v="6"/>
    <x v="5"/>
    <x v="3"/>
    <s v="FUR-BO-10003893"/>
    <x v="0"/>
    <x v="0"/>
    <s v="Sauder Camden County Collection Library"/>
    <n v="781.86400000000003"/>
    <n v="10"/>
    <n v="-137.976"/>
    <x v="3"/>
    <x v="5"/>
  </r>
  <r>
    <s v="CA-2017-130505"/>
    <x v="176"/>
    <d v="2017-10-12T00:00:00"/>
    <x v="3"/>
    <s v="NF-18385"/>
    <s v="Natalie Fritzler"/>
    <s v="Consumer"/>
    <s v="United States"/>
    <x v="167"/>
    <x v="47"/>
    <x v="2"/>
    <s v="FUR-TA-10001932"/>
    <x v="0"/>
    <x v="2"/>
    <s v="Chromcraft 48&quot; x 96&quot; Racetrack Double Pedestal Table"/>
    <n v="673.34400000000005"/>
    <n v="3"/>
    <n v="-76.953599999999994"/>
    <x v="7"/>
    <x v="1"/>
  </r>
  <r>
    <s v="CA-2016-105207"/>
    <x v="865"/>
    <d v="2016-01-08T00:00:00"/>
    <x v="1"/>
    <s v="BO-11350"/>
    <s v="Bill Overfelt"/>
    <s v="Corporate"/>
    <s v="United States"/>
    <x v="364"/>
    <x v="37"/>
    <x v="3"/>
    <s v="FUR-TA-10000617"/>
    <x v="0"/>
    <x v="2"/>
    <s v="Hon Practical Foundations 30 x 60 Training Table, Light Gray/Charcoal"/>
    <n v="1592.85"/>
    <n v="7"/>
    <n v="350.42700000000002"/>
    <x v="2"/>
    <x v="8"/>
  </r>
  <r>
    <s v="CA-2016-149237"/>
    <x v="205"/>
    <d v="2016-05-30T00:00:00"/>
    <x v="1"/>
    <s v="CM-12235"/>
    <s v="Chris McAfee"/>
    <s v="Consumer"/>
    <s v="United States"/>
    <x v="79"/>
    <x v="16"/>
    <x v="3"/>
    <s v="FUR-FU-10002088"/>
    <x v="0"/>
    <x v="3"/>
    <s v="Nu-Dell Float Frame 11 x 14 1/2"/>
    <n v="26.94"/>
    <n v="3"/>
    <n v="11.3148"/>
    <x v="4"/>
    <x v="7"/>
  </r>
  <r>
    <s v="US-2015-158589"/>
    <x v="141"/>
    <d v="2015-11-24T00:00:00"/>
    <x v="1"/>
    <s v="KW-16570"/>
    <s v="Kelly Williams"/>
    <s v="Consumer"/>
    <s v="United States"/>
    <x v="28"/>
    <x v="2"/>
    <x v="1"/>
    <s v="FUR-FU-10001546"/>
    <x v="0"/>
    <x v="3"/>
    <s v="Dana Swing-Arm Lamps"/>
    <n v="32.04"/>
    <n v="3"/>
    <n v="8.01"/>
    <x v="4"/>
    <x v="0"/>
  </r>
  <r>
    <s v="CA-2017-142461"/>
    <x v="703"/>
    <d v="2017-06-03T00:00:00"/>
    <x v="0"/>
    <s v="KT-16480"/>
    <s v="Kean Thornton"/>
    <s v="Consumer"/>
    <s v="United States"/>
    <x v="144"/>
    <x v="5"/>
    <x v="3"/>
    <s v="FUR-BO-10001811"/>
    <x v="0"/>
    <x v="0"/>
    <s v="Atlantic Metals Mobile 5-Shelf Bookcases, Custom Colors"/>
    <n v="204.66640000000001"/>
    <n v="1"/>
    <n v="-6.0195999999999996"/>
    <x v="4"/>
    <x v="7"/>
  </r>
  <r>
    <s v="CA-2017-156958"/>
    <x v="446"/>
    <d v="2017-12-06T00:00:00"/>
    <x v="2"/>
    <s v="PB-18805"/>
    <s v="Patrick Bzostek"/>
    <s v="Home Office"/>
    <s v="United States"/>
    <x v="15"/>
    <x v="13"/>
    <x v="1"/>
    <s v="FUR-FU-10003268"/>
    <x v="0"/>
    <x v="3"/>
    <s v="Eldon Radial Chair Mat for Low to Medium Pile Carpets"/>
    <n v="199.9"/>
    <n v="5"/>
    <n v="39.979999999999997"/>
    <x v="5"/>
    <x v="5"/>
  </r>
  <r>
    <s v="CA-2016-116596"/>
    <x v="78"/>
    <d v="2016-10-31T00:00:00"/>
    <x v="1"/>
    <s v="BW-11200"/>
    <s v="Ben Wallace"/>
    <s v="Consumer"/>
    <s v="United States"/>
    <x v="13"/>
    <x v="7"/>
    <x v="2"/>
    <s v="FUR-CH-10000553"/>
    <x v="0"/>
    <x v="1"/>
    <s v="Metal Folding Chairs, Beige, 4/Carton"/>
    <n v="427.64400000000001"/>
    <n v="14"/>
    <n v="80.777199999999993"/>
    <x v="4"/>
    <x v="1"/>
  </r>
  <r>
    <s v="CA-2017-124191"/>
    <x v="235"/>
    <d v="2017-06-14T00:00:00"/>
    <x v="0"/>
    <s v="TS-21610"/>
    <s v="Troy Staebel"/>
    <s v="Consumer"/>
    <s v="United States"/>
    <x v="9"/>
    <x v="8"/>
    <x v="3"/>
    <s v="FUR-FU-10002364"/>
    <x v="0"/>
    <x v="3"/>
    <s v="Eldon Expressions Wood Desk Accessories, Oak"/>
    <n v="8.8559999999999999"/>
    <n v="3"/>
    <n v="-6.8634000000000004"/>
    <x v="3"/>
    <x v="2"/>
  </r>
  <r>
    <s v="CA-2016-148747"/>
    <x v="228"/>
    <d v="2016-09-27T00:00:00"/>
    <x v="2"/>
    <s v="AS-10045"/>
    <s v="Aaron Smayling"/>
    <s v="Corporate"/>
    <s v="United States"/>
    <x v="28"/>
    <x v="2"/>
    <x v="1"/>
    <s v="FUR-BO-10002613"/>
    <x v="0"/>
    <x v="0"/>
    <s v="Atlantic Metals Mobile 4-Shelf Bookcases, Custom Colors"/>
    <n v="477.666"/>
    <n v="2"/>
    <n v="84.293999999999997"/>
    <x v="3"/>
    <x v="4"/>
  </r>
  <r>
    <s v="CA-2015-135727"/>
    <x v="866"/>
    <d v="2015-05-16T00:00:00"/>
    <x v="0"/>
    <s v="PS-18970"/>
    <s v="Paul Stevenson"/>
    <s v="Home Office"/>
    <s v="United States"/>
    <x v="43"/>
    <x v="22"/>
    <x v="1"/>
    <s v="FUR-CH-10004540"/>
    <x v="0"/>
    <x v="1"/>
    <s v="Global Chrome Stack Chair"/>
    <n v="191.96799999999999"/>
    <n v="7"/>
    <n v="16.7972"/>
    <x v="2"/>
    <x v="7"/>
  </r>
  <r>
    <s v="CA-2015-135251"/>
    <x v="867"/>
    <d v="2015-08-10T00:00:00"/>
    <x v="1"/>
    <s v="RP-19270"/>
    <s v="Rachel Payne"/>
    <s v="Corporate"/>
    <s v="United States"/>
    <x v="6"/>
    <x v="5"/>
    <x v="3"/>
    <s v="FUR-BO-10003965"/>
    <x v="0"/>
    <x v="0"/>
    <s v="O'Sullivan Manor Hill 2-Door Library in Brianna Oak"/>
    <n v="369.19920000000002"/>
    <n v="3"/>
    <n v="-114.01739999999999"/>
    <x v="4"/>
    <x v="10"/>
  </r>
  <r>
    <s v="CA-2016-125724"/>
    <x v="710"/>
    <d v="2016-09-27T00:00:00"/>
    <x v="1"/>
    <s v="SM-20950"/>
    <s v="Suzanne McNair"/>
    <s v="Corporate"/>
    <s v="United States"/>
    <x v="131"/>
    <x v="12"/>
    <x v="1"/>
    <s v="FUR-FU-10000246"/>
    <x v="0"/>
    <x v="3"/>
    <s v="Aluminum Document Frame"/>
    <n v="68.432000000000002"/>
    <n v="7"/>
    <n v="8.5540000000000003"/>
    <x v="2"/>
    <x v="4"/>
  </r>
  <r>
    <s v="CA-2015-111612"/>
    <x v="44"/>
    <d v="2015-12-02T00:00:00"/>
    <x v="1"/>
    <s v="EB-14110"/>
    <s v="Eugene Barchas"/>
    <s v="Consumer"/>
    <s v="United States"/>
    <x v="29"/>
    <x v="15"/>
    <x v="2"/>
    <s v="FUR-FU-10003799"/>
    <x v="0"/>
    <x v="3"/>
    <s v="Seth Thomas 13 1/2&quot; Wall Clock"/>
    <n v="71.12"/>
    <n v="5"/>
    <n v="9.7789999999999999"/>
    <x v="4"/>
    <x v="0"/>
  </r>
  <r>
    <s v="CA-2014-103086"/>
    <x v="868"/>
    <d v="2014-10-19T00:00:00"/>
    <x v="0"/>
    <s v="EB-14170"/>
    <s v="Evan Bailliet"/>
    <s v="Consumer"/>
    <s v="United States"/>
    <x v="6"/>
    <x v="5"/>
    <x v="3"/>
    <s v="FUR-FU-10004586"/>
    <x v="0"/>
    <x v="3"/>
    <s v="G.E. Longer-Life Indoor Recessed Floodlight Bulbs"/>
    <n v="5.3120000000000003"/>
    <n v="2"/>
    <n v="-1.5935999999999999"/>
    <x v="3"/>
    <x v="1"/>
  </r>
  <r>
    <s v="CA-2016-129280"/>
    <x v="869"/>
    <d v="2016-05-05T00:00:00"/>
    <x v="2"/>
    <s v="SM-20905"/>
    <s v="Susan MacKendrick"/>
    <s v="Consumer"/>
    <s v="United States"/>
    <x v="19"/>
    <x v="15"/>
    <x v="2"/>
    <s v="FUR-FU-10001876"/>
    <x v="0"/>
    <x v="3"/>
    <s v="Computer Room Manger, 14&quot;"/>
    <n v="51.968000000000004"/>
    <n v="2"/>
    <n v="10.393599999999999"/>
    <x v="3"/>
    <x v="7"/>
  </r>
  <r>
    <s v="CA-2014-130428"/>
    <x v="870"/>
    <d v="2014-03-31T00:00:00"/>
    <x v="3"/>
    <s v="TG-21640"/>
    <s v="Trudy Glocke"/>
    <s v="Consumer"/>
    <s v="United States"/>
    <x v="26"/>
    <x v="1"/>
    <x v="0"/>
    <s v="FUR-CH-10002965"/>
    <x v="0"/>
    <x v="1"/>
    <s v="Global Leather Highback Executive Chair with Pneumatic Height Adjustment, Black"/>
    <n v="1125.4880000000001"/>
    <n v="7"/>
    <n v="98.480199999999996"/>
    <x v="7"/>
    <x v="9"/>
  </r>
  <r>
    <s v="CA-2015-148495"/>
    <x v="871"/>
    <d v="2015-08-13T00:00:00"/>
    <x v="3"/>
    <s v="SF-20065"/>
    <s v="Sandra Flanagan"/>
    <s v="Consumer"/>
    <s v="United States"/>
    <x v="135"/>
    <x v="2"/>
    <x v="1"/>
    <s v="FUR-FU-10001889"/>
    <x v="0"/>
    <x v="3"/>
    <s v="Ultra Door Pull Handle"/>
    <n v="31.56"/>
    <n v="3"/>
    <n v="10.4148"/>
    <x v="7"/>
    <x v="10"/>
  </r>
  <r>
    <s v="CA-2015-143147"/>
    <x v="753"/>
    <d v="2015-05-28T00:00:00"/>
    <x v="0"/>
    <s v="PS-18760"/>
    <s v="Pamela Stobb"/>
    <s v="Consumer"/>
    <s v="United States"/>
    <x v="21"/>
    <x v="5"/>
    <x v="3"/>
    <s v="FUR-CH-10000863"/>
    <x v="0"/>
    <x v="1"/>
    <s v="Novimex Swivel Fabric Task Chair"/>
    <n v="105.68600000000001"/>
    <n v="1"/>
    <n v="-28.686199999999999"/>
    <x v="3"/>
    <x v="7"/>
  </r>
  <r>
    <s v="CA-2015-143147"/>
    <x v="753"/>
    <d v="2015-05-28T00:00:00"/>
    <x v="0"/>
    <s v="PS-18760"/>
    <s v="Pamela Stobb"/>
    <s v="Consumer"/>
    <s v="United States"/>
    <x v="21"/>
    <x v="5"/>
    <x v="3"/>
    <s v="FUR-CH-10004754"/>
    <x v="0"/>
    <x v="1"/>
    <s v="Global Stack Chair with Arms, Black"/>
    <n v="104.93"/>
    <n v="5"/>
    <n v="-4.4969999999999999"/>
    <x v="3"/>
    <x v="7"/>
  </r>
  <r>
    <s v="CA-2017-152975"/>
    <x v="732"/>
    <d v="2017-09-16T00:00:00"/>
    <x v="2"/>
    <s v="RB-19705"/>
    <s v="Roger Barcio"/>
    <s v="Home Office"/>
    <s v="United States"/>
    <x v="13"/>
    <x v="7"/>
    <x v="2"/>
    <s v="FUR-CH-10003298"/>
    <x v="0"/>
    <x v="1"/>
    <s v="Office Star - Contemporary Task Swivel chair with Loop Arms, Charcoal"/>
    <n v="589.41"/>
    <n v="5"/>
    <n v="-6.5490000000000004"/>
    <x v="3"/>
    <x v="4"/>
  </r>
  <r>
    <s v="CA-2017-116127"/>
    <x v="542"/>
    <d v="2017-06-27T00:00:00"/>
    <x v="0"/>
    <s v="SB-20185"/>
    <s v="Sarah Brown"/>
    <s v="Consumer"/>
    <s v="United States"/>
    <x v="13"/>
    <x v="7"/>
    <x v="2"/>
    <s v="FUR-BO-10002213"/>
    <x v="0"/>
    <x v="0"/>
    <s v="DMI Eclipse Executive Suite Bookcases"/>
    <n v="400.78399999999999"/>
    <n v="1"/>
    <n v="-5.0098000000000003"/>
    <x v="3"/>
    <x v="2"/>
  </r>
  <r>
    <s v="US-2016-105452"/>
    <x v="830"/>
    <d v="2016-08-01T00:00:00"/>
    <x v="1"/>
    <s v="BF-11005"/>
    <s v="Barry Franz"/>
    <s v="Home Office"/>
    <s v="United States"/>
    <x v="102"/>
    <x v="5"/>
    <x v="3"/>
    <s v="FUR-FU-10003691"/>
    <x v="0"/>
    <x v="3"/>
    <s v="Eldon Image Series Desk Accessories, Ebony"/>
    <n v="24.7"/>
    <n v="5"/>
    <n v="-9.8800000000000008"/>
    <x v="4"/>
    <x v="3"/>
  </r>
  <r>
    <s v="US-2016-105452"/>
    <x v="830"/>
    <d v="2016-08-01T00:00:00"/>
    <x v="1"/>
    <s v="BF-11005"/>
    <s v="Barry Franz"/>
    <s v="Home Office"/>
    <s v="United States"/>
    <x v="102"/>
    <x v="5"/>
    <x v="3"/>
    <s v="FUR-FU-10003806"/>
    <x v="0"/>
    <x v="3"/>
    <s v="Tenex Chairmat w/ Average Lip, 45&quot; x 53&quot;"/>
    <n v="302.72000000000003"/>
    <n v="5"/>
    <n v="-378.4"/>
    <x v="4"/>
    <x v="3"/>
  </r>
  <r>
    <s v="CA-2015-149517"/>
    <x v="208"/>
    <d v="2015-09-23T00:00:00"/>
    <x v="1"/>
    <s v="FC-14245"/>
    <s v="Frank Carlisle"/>
    <s v="Home Office"/>
    <s v="United States"/>
    <x v="155"/>
    <x v="2"/>
    <x v="1"/>
    <s v="FUR-FU-10003464"/>
    <x v="0"/>
    <x v="3"/>
    <s v="Seth Thomas 8 1/2&quot; Cubicle Clock"/>
    <n v="60.84"/>
    <n v="3"/>
    <n v="19.468800000000002"/>
    <x v="4"/>
    <x v="4"/>
  </r>
  <r>
    <s v="CA-2016-129861"/>
    <x v="9"/>
    <d v="2016-06-23T00:00:00"/>
    <x v="1"/>
    <s v="DM-13345"/>
    <s v="Denise Monton"/>
    <s v="Corporate"/>
    <s v="United States"/>
    <x v="77"/>
    <x v="7"/>
    <x v="2"/>
    <s v="FUR-TA-10003715"/>
    <x v="0"/>
    <x v="2"/>
    <s v="Hon 2111 Invitation Series Corner Table"/>
    <n v="376.86599999999999"/>
    <n v="3"/>
    <n v="-213.5574"/>
    <x v="6"/>
    <x v="2"/>
  </r>
  <r>
    <s v="CA-2016-130638"/>
    <x v="872"/>
    <d v="2016-05-19T00:00:00"/>
    <x v="0"/>
    <s v="SC-20095"/>
    <s v="Sanjit Chand"/>
    <s v="Consumer"/>
    <s v="United States"/>
    <x v="2"/>
    <x v="2"/>
    <x v="1"/>
    <s v="FUR-FU-10002116"/>
    <x v="0"/>
    <x v="3"/>
    <s v="Tenex Carpeted, Granite-Look or Clear Contemporary Contour Shape Chair Mats"/>
    <n v="282.83999999999997"/>
    <n v="4"/>
    <n v="19.7988"/>
    <x v="0"/>
    <x v="7"/>
  </r>
  <r>
    <s v="CA-2017-137449"/>
    <x v="656"/>
    <d v="2017-06-30T00:00:00"/>
    <x v="2"/>
    <s v="ME-17725"/>
    <s v="Max Engle"/>
    <s v="Consumer"/>
    <s v="United States"/>
    <x v="144"/>
    <x v="5"/>
    <x v="3"/>
    <s v="FUR-TA-10002855"/>
    <x v="0"/>
    <x v="2"/>
    <s v="Bevis Round Conference Table Top &amp; Single Column Base"/>
    <n v="307.31400000000002"/>
    <n v="3"/>
    <n v="-39.511800000000001"/>
    <x v="5"/>
    <x v="2"/>
  </r>
  <r>
    <s v="CA-2017-137449"/>
    <x v="656"/>
    <d v="2017-06-30T00:00:00"/>
    <x v="2"/>
    <s v="ME-17725"/>
    <s v="Max Engle"/>
    <s v="Consumer"/>
    <s v="United States"/>
    <x v="144"/>
    <x v="5"/>
    <x v="3"/>
    <s v="FUR-BO-10000780"/>
    <x v="0"/>
    <x v="0"/>
    <s v="O'Sullivan Plantations 2-Door Library in Landvery Oak"/>
    <n v="409.99919999999997"/>
    <n v="3"/>
    <n v="-96.470399999999998"/>
    <x v="5"/>
    <x v="2"/>
  </r>
  <r>
    <s v="CA-2014-151330"/>
    <x v="873"/>
    <d v="2014-10-17T00:00:00"/>
    <x v="2"/>
    <s v="TC-21295"/>
    <s v="Toby Carlisle"/>
    <s v="Consumer"/>
    <s v="United States"/>
    <x v="114"/>
    <x v="20"/>
    <x v="2"/>
    <s v="FUR-CH-10000749"/>
    <x v="0"/>
    <x v="1"/>
    <s v="Office Star - Ergonomic Mid Back Chair with 2-Way Adjustable Arms"/>
    <n v="1628.82"/>
    <n v="9"/>
    <n v="260.6112"/>
    <x v="0"/>
    <x v="1"/>
  </r>
  <r>
    <s v="CA-2014-124702"/>
    <x v="356"/>
    <d v="2014-11-25T00:00:00"/>
    <x v="1"/>
    <s v="MH-17785"/>
    <s v="Maya Herman"/>
    <s v="Corporate"/>
    <s v="United States"/>
    <x v="15"/>
    <x v="13"/>
    <x v="1"/>
    <s v="FUR-FU-10003553"/>
    <x v="0"/>
    <x v="3"/>
    <s v="Howard Miller 13-1/2&quot; Diameter Rosebrook Wall Clock"/>
    <n v="137.54"/>
    <n v="2"/>
    <n v="55.015999999999998"/>
    <x v="1"/>
    <x v="0"/>
  </r>
  <r>
    <s v="CA-2014-124702"/>
    <x v="356"/>
    <d v="2014-11-25T00:00:00"/>
    <x v="1"/>
    <s v="MH-17785"/>
    <s v="Maya Herman"/>
    <s v="Corporate"/>
    <s v="United States"/>
    <x v="15"/>
    <x v="13"/>
    <x v="1"/>
    <s v="FUR-TA-10003008"/>
    <x v="0"/>
    <x v="2"/>
    <s v="Lesro Round Back Collection Coffee Table, End Table"/>
    <n v="730.2"/>
    <n v="4"/>
    <n v="94.926000000000002"/>
    <x v="1"/>
    <x v="0"/>
  </r>
  <r>
    <s v="CA-2015-116638"/>
    <x v="874"/>
    <d v="2015-01-31T00:00:00"/>
    <x v="0"/>
    <s v="JH-15985"/>
    <s v="Joseph Holt"/>
    <s v="Consumer"/>
    <s v="United States"/>
    <x v="41"/>
    <x v="30"/>
    <x v="0"/>
    <s v="FUR-TA-10000198"/>
    <x v="0"/>
    <x v="2"/>
    <s v="Chromcraft Bull-Nose Wood Oval Conference Tables &amp; Bases"/>
    <n v="4297.6440000000002"/>
    <n v="13"/>
    <n v="-1862.3124"/>
    <x v="0"/>
    <x v="8"/>
  </r>
  <r>
    <s v="CA-2014-104563"/>
    <x v="600"/>
    <d v="2014-03-12T00:00:00"/>
    <x v="1"/>
    <s v="CM-12715"/>
    <s v="Craig Molinari"/>
    <s v="Corporate"/>
    <s v="United States"/>
    <x v="15"/>
    <x v="13"/>
    <x v="1"/>
    <s v="FUR-CH-10002780"/>
    <x v="0"/>
    <x v="1"/>
    <s v="Office Star - Task Chair with Contemporary Loop Arms"/>
    <n v="436.70400000000001"/>
    <n v="6"/>
    <n v="21.8352"/>
    <x v="2"/>
    <x v="9"/>
  </r>
  <r>
    <s v="CA-2014-104563"/>
    <x v="600"/>
    <d v="2014-03-12T00:00:00"/>
    <x v="1"/>
    <s v="CM-12715"/>
    <s v="Craig Molinari"/>
    <s v="Corporate"/>
    <s v="United States"/>
    <x v="15"/>
    <x v="13"/>
    <x v="1"/>
    <s v="FUR-CH-10004495"/>
    <x v="0"/>
    <x v="1"/>
    <s v="Global Leather and Oak Executive Chair, Black"/>
    <n v="481.56799999999998"/>
    <n v="2"/>
    <n v="54.176400000000001"/>
    <x v="2"/>
    <x v="9"/>
  </r>
  <r>
    <s v="CA-2016-107104"/>
    <x v="675"/>
    <d v="2016-11-30T00:00:00"/>
    <x v="1"/>
    <s v="MS-17365"/>
    <s v="Maribeth Schnelling"/>
    <s v="Consumer"/>
    <s v="United States"/>
    <x v="2"/>
    <x v="2"/>
    <x v="1"/>
    <s v="FUR-BO-10002213"/>
    <x v="0"/>
    <x v="0"/>
    <s v="DMI Eclipse Executive Suite Bookcases"/>
    <n v="3406.6640000000002"/>
    <n v="8"/>
    <n v="160.31360000000001"/>
    <x v="4"/>
    <x v="0"/>
  </r>
  <r>
    <s v="CA-2016-107104"/>
    <x v="675"/>
    <d v="2016-11-30T00:00:00"/>
    <x v="1"/>
    <s v="MS-17365"/>
    <s v="Maribeth Schnelling"/>
    <s v="Consumer"/>
    <s v="United States"/>
    <x v="2"/>
    <x v="2"/>
    <x v="1"/>
    <s v="FUR-FU-10002937"/>
    <x v="0"/>
    <x v="3"/>
    <s v="GE 48&quot; Fluorescent Tube, Cool White Energy Saver, 34 Watts, 30/Box"/>
    <n v="595.38"/>
    <n v="6"/>
    <n v="297.69"/>
    <x v="4"/>
    <x v="0"/>
  </r>
  <r>
    <s v="CA-2014-156160"/>
    <x v="875"/>
    <d v="2014-09-29T00:00:00"/>
    <x v="1"/>
    <s v="AS-10090"/>
    <s v="Adam Shillingsburg"/>
    <s v="Consumer"/>
    <s v="United States"/>
    <x v="13"/>
    <x v="7"/>
    <x v="2"/>
    <s v="FUR-FU-10001876"/>
    <x v="0"/>
    <x v="3"/>
    <s v="Computer Room Manger, 14&quot;"/>
    <n v="97.44"/>
    <n v="3"/>
    <n v="35.078400000000002"/>
    <x v="1"/>
    <x v="4"/>
  </r>
  <r>
    <s v="CA-2014-156160"/>
    <x v="875"/>
    <d v="2014-09-29T00:00:00"/>
    <x v="1"/>
    <s v="AS-10090"/>
    <s v="Adam Shillingsburg"/>
    <s v="Consumer"/>
    <s v="United States"/>
    <x v="13"/>
    <x v="7"/>
    <x v="2"/>
    <s v="FUR-CH-10004983"/>
    <x v="0"/>
    <x v="1"/>
    <s v="Office Star - Mid Back Dual function Ergonomic High Back Chair with 2-Way Adjustable Arms"/>
    <n v="579.52800000000002"/>
    <n v="4"/>
    <n v="83.709599999999995"/>
    <x v="1"/>
    <x v="4"/>
  </r>
  <r>
    <s v="CA-2017-157448"/>
    <x v="716"/>
    <d v="2017-11-20T00:00:00"/>
    <x v="1"/>
    <s v="LC-16885"/>
    <s v="Lena Creighton"/>
    <s v="Consumer"/>
    <s v="United States"/>
    <x v="2"/>
    <x v="2"/>
    <x v="1"/>
    <s v="FUR-FU-10003268"/>
    <x v="0"/>
    <x v="3"/>
    <s v="Eldon Radial Chair Mat for Low to Medium Pile Carpets"/>
    <n v="119.94"/>
    <n v="3"/>
    <n v="23.988"/>
    <x v="4"/>
    <x v="0"/>
  </r>
  <r>
    <s v="CA-2017-157448"/>
    <x v="716"/>
    <d v="2017-11-20T00:00:00"/>
    <x v="1"/>
    <s v="LC-16885"/>
    <s v="Lena Creighton"/>
    <s v="Consumer"/>
    <s v="United States"/>
    <x v="2"/>
    <x v="2"/>
    <x v="1"/>
    <s v="FUR-FU-10001847"/>
    <x v="0"/>
    <x v="3"/>
    <s v="Eldon Image Series Black Desk Accessories"/>
    <n v="12.42"/>
    <n v="3"/>
    <n v="4.4711999999999996"/>
    <x v="4"/>
    <x v="0"/>
  </r>
  <r>
    <s v="CA-2016-137393"/>
    <x v="349"/>
    <d v="2016-05-10T00:00:00"/>
    <x v="1"/>
    <s v="GM-14500"/>
    <s v="Gene McClure"/>
    <s v="Consumer"/>
    <s v="United States"/>
    <x v="175"/>
    <x v="2"/>
    <x v="1"/>
    <s v="FUR-FU-10001617"/>
    <x v="0"/>
    <x v="3"/>
    <s v="Executive Impressions 8-1/2&quot; Career Panel/Partition Cubicle Clock"/>
    <n v="41.6"/>
    <n v="4"/>
    <n v="14.144"/>
    <x v="4"/>
    <x v="7"/>
  </r>
  <r>
    <s v="CA-2017-122770"/>
    <x v="838"/>
    <d v="2017-12-18T00:00:00"/>
    <x v="1"/>
    <s v="EP-13915"/>
    <s v="Emily Phan"/>
    <s v="Consumer"/>
    <s v="United States"/>
    <x v="28"/>
    <x v="2"/>
    <x v="1"/>
    <s v="FUR-FU-10001473"/>
    <x v="0"/>
    <x v="3"/>
    <s v="Eldon Executive Woodline II Desk Accessories, Mahogany"/>
    <n v="201.04"/>
    <n v="8"/>
    <n v="54.280799999999999"/>
    <x v="2"/>
    <x v="5"/>
  </r>
  <r>
    <s v="CA-2015-130183"/>
    <x v="18"/>
    <d v="2015-11-17T00:00:00"/>
    <x v="1"/>
    <s v="PO-18850"/>
    <s v="Patrick O'Brill"/>
    <s v="Consumer"/>
    <s v="United States"/>
    <x v="6"/>
    <x v="5"/>
    <x v="3"/>
    <s v="FUR-BO-10001811"/>
    <x v="0"/>
    <x v="0"/>
    <s v="Atlantic Metals Mobile 5-Shelf Bookcases, Custom Colors"/>
    <n v="613.99919999999997"/>
    <n v="3"/>
    <n v="-18.058800000000002"/>
    <x v="4"/>
    <x v="0"/>
  </r>
  <r>
    <s v="CA-2016-122511"/>
    <x v="237"/>
    <d v="2016-03-11T00:00:00"/>
    <x v="3"/>
    <s v="BT-11485"/>
    <s v="Brad Thomas"/>
    <s v="Home Office"/>
    <s v="United States"/>
    <x v="3"/>
    <x v="3"/>
    <x v="2"/>
    <s v="FUR-FU-10001037"/>
    <x v="0"/>
    <x v="3"/>
    <s v="DAX Charcoal/Nickel-Tone Document Frame, 5 x 7"/>
    <n v="30.335999999999999"/>
    <n v="4"/>
    <n v="9.48"/>
    <x v="7"/>
    <x v="9"/>
  </r>
  <r>
    <s v="CA-2016-161746"/>
    <x v="59"/>
    <d v="2016-10-27T00:00:00"/>
    <x v="1"/>
    <s v="CS-11950"/>
    <s v="Carlos Soltero"/>
    <s v="Consumer"/>
    <s v="United States"/>
    <x v="2"/>
    <x v="2"/>
    <x v="1"/>
    <s v="FUR-CH-10004626"/>
    <x v="0"/>
    <x v="1"/>
    <s v="Office Star Flex Back Scooter Chair with Aluminum Finish Frame"/>
    <n v="242.136"/>
    <n v="3"/>
    <n v="12.1068"/>
    <x v="6"/>
    <x v="1"/>
  </r>
  <r>
    <s v="CA-2016-161746"/>
    <x v="59"/>
    <d v="2016-10-27T00:00:00"/>
    <x v="1"/>
    <s v="CS-11950"/>
    <s v="Carlos Soltero"/>
    <s v="Consumer"/>
    <s v="United States"/>
    <x v="2"/>
    <x v="2"/>
    <x v="1"/>
    <s v="FUR-FU-10003731"/>
    <x v="0"/>
    <x v="3"/>
    <s v="Eldon Expressions Wood and Plastic Desk Accessories, Oak"/>
    <n v="19.96"/>
    <n v="2"/>
    <n v="5.5888"/>
    <x v="6"/>
    <x v="1"/>
  </r>
  <r>
    <s v="CA-2014-114251"/>
    <x v="726"/>
    <d v="2014-11-10T00:00:00"/>
    <x v="1"/>
    <s v="MD-17350"/>
    <s v="Maribeth Dona"/>
    <s v="Consumer"/>
    <s v="United States"/>
    <x v="3"/>
    <x v="3"/>
    <x v="2"/>
    <s v="FUR-FU-10001468"/>
    <x v="0"/>
    <x v="3"/>
    <s v="Tenex Antistatic Computer Chair Mats"/>
    <n v="273.56799999999998"/>
    <n v="2"/>
    <n v="-34.195999999999998"/>
    <x v="2"/>
    <x v="0"/>
  </r>
  <r>
    <s v="CA-2016-119641"/>
    <x v="710"/>
    <d v="2016-09-26T00:00:00"/>
    <x v="1"/>
    <s v="CS-12250"/>
    <s v="Chris Selesnick"/>
    <s v="Corporate"/>
    <s v="United States"/>
    <x v="356"/>
    <x v="16"/>
    <x v="3"/>
    <s v="FUR-FU-10002445"/>
    <x v="0"/>
    <x v="3"/>
    <s v="DAX Two-Tone Rosewood/Black Document Frame, Desktop, 5 x 7"/>
    <n v="18.96"/>
    <n v="2"/>
    <n v="7.5839999999999996"/>
    <x v="4"/>
    <x v="4"/>
  </r>
  <r>
    <s v="CA-2016-105781"/>
    <x v="285"/>
    <d v="2016-02-20T00:00:00"/>
    <x v="1"/>
    <s v="JF-15565"/>
    <s v="Jill Fjeld"/>
    <s v="Consumer"/>
    <s v="United States"/>
    <x v="13"/>
    <x v="7"/>
    <x v="2"/>
    <s v="FUR-CH-10001802"/>
    <x v="0"/>
    <x v="1"/>
    <s v="Hon Every-Day Chair Series Swivel Task Chairs"/>
    <n v="326.64600000000002"/>
    <n v="3"/>
    <n v="39.923400000000001"/>
    <x v="4"/>
    <x v="11"/>
  </r>
  <r>
    <s v="CA-2014-114321"/>
    <x v="663"/>
    <d v="2014-08-25T00:00:00"/>
    <x v="1"/>
    <s v="NC-18535"/>
    <s v="Nick Crebassa"/>
    <s v="Corporate"/>
    <s v="United States"/>
    <x v="247"/>
    <x v="25"/>
    <x v="0"/>
    <s v="FUR-CH-10001797"/>
    <x v="0"/>
    <x v="1"/>
    <s v="Safco Chair Connectors, 6/Carton"/>
    <n v="500.24"/>
    <n v="13"/>
    <n v="145.06960000000001"/>
    <x v="2"/>
    <x v="10"/>
  </r>
  <r>
    <s v="CA-2015-117086"/>
    <x v="428"/>
    <d v="2015-11-12T00:00:00"/>
    <x v="1"/>
    <s v="QJ-19255"/>
    <s v="Quincy Jones"/>
    <s v="Corporate"/>
    <s v="United States"/>
    <x v="259"/>
    <x v="43"/>
    <x v="2"/>
    <s v="FUR-BO-10004834"/>
    <x v="0"/>
    <x v="0"/>
    <s v="Riverside Palais Royal Lawyers Bookcase, Royale Cherry Finish"/>
    <n v="4404.8999999999996"/>
    <n v="5"/>
    <n v="1013.127"/>
    <x v="4"/>
    <x v="0"/>
  </r>
  <r>
    <s v="CA-2017-137505"/>
    <x v="241"/>
    <d v="2017-11-24T00:00:00"/>
    <x v="3"/>
    <s v="BP-11290"/>
    <s v="Beth Paige"/>
    <s v="Consumer"/>
    <s v="United States"/>
    <x v="2"/>
    <x v="2"/>
    <x v="1"/>
    <s v="FUR-TA-10000617"/>
    <x v="0"/>
    <x v="2"/>
    <s v="Hon Practical Foundations 30 x 60 Training Table, Light Gray/Charcoal"/>
    <n v="364.08"/>
    <n v="2"/>
    <n v="9.1020000000000003"/>
    <x v="7"/>
    <x v="0"/>
  </r>
  <r>
    <s v="CA-2017-137505"/>
    <x v="241"/>
    <d v="2017-11-24T00:00:00"/>
    <x v="3"/>
    <s v="BP-11290"/>
    <s v="Beth Paige"/>
    <s v="Consumer"/>
    <s v="United States"/>
    <x v="2"/>
    <x v="2"/>
    <x v="1"/>
    <s v="FUR-TA-10001676"/>
    <x v="0"/>
    <x v="2"/>
    <s v="Hon 61000 Series Interactive Training Tables"/>
    <n v="71.087999999999994"/>
    <n v="2"/>
    <n v="-1.7771999999999999"/>
    <x v="7"/>
    <x v="0"/>
  </r>
  <r>
    <s v="US-2014-140914"/>
    <x v="163"/>
    <d v="2014-11-15T00:00:00"/>
    <x v="1"/>
    <s v="BH-11710"/>
    <s v="Brosina Hoffman"/>
    <s v="Consumer"/>
    <s v="United States"/>
    <x v="9"/>
    <x v="8"/>
    <x v="3"/>
    <s v="FUR-FU-10000175"/>
    <x v="0"/>
    <x v="3"/>
    <s v="DAX Wood Document Frame."/>
    <n v="10.984"/>
    <n v="2"/>
    <n v="-7.9634"/>
    <x v="4"/>
    <x v="0"/>
  </r>
  <r>
    <s v="US-2014-140914"/>
    <x v="163"/>
    <d v="2014-11-15T00:00:00"/>
    <x v="1"/>
    <s v="BH-11710"/>
    <s v="Brosina Hoffman"/>
    <s v="Consumer"/>
    <s v="United States"/>
    <x v="9"/>
    <x v="8"/>
    <x v="3"/>
    <s v="FUR-CH-10003379"/>
    <x v="0"/>
    <x v="1"/>
    <s v="Global Commerce Series High-Back Swivel/Tilt Chairs"/>
    <n v="797.94399999999996"/>
    <n v="4"/>
    <n v="-56.996000000000002"/>
    <x v="4"/>
    <x v="0"/>
  </r>
  <r>
    <s v="CA-2017-113705"/>
    <x v="582"/>
    <d v="2017-03-29T00:00:00"/>
    <x v="0"/>
    <s v="LC-16870"/>
    <s v="Lena Cacioppo"/>
    <s v="Consumer"/>
    <s v="United States"/>
    <x v="52"/>
    <x v="25"/>
    <x v="0"/>
    <s v="FUR-TA-10002533"/>
    <x v="0"/>
    <x v="2"/>
    <s v="BPI Conference Tables"/>
    <n v="292.10000000000002"/>
    <n v="2"/>
    <n v="58.42"/>
    <x v="3"/>
    <x v="9"/>
  </r>
  <r>
    <s v="CA-2016-146913"/>
    <x v="359"/>
    <d v="2016-11-05T00:00:00"/>
    <x v="1"/>
    <s v="SF-20965"/>
    <s v="Sylvia Foulston"/>
    <s v="Corporate"/>
    <s v="United States"/>
    <x v="28"/>
    <x v="2"/>
    <x v="1"/>
    <s v="FUR-CH-10001854"/>
    <x v="0"/>
    <x v="1"/>
    <s v="Office Star - Professional Matrix Back Chair with 2-to-1 Synchro Tilt and Mesh Fabric Seat"/>
    <n v="1403.92"/>
    <n v="5"/>
    <n v="70.195999999999998"/>
    <x v="2"/>
    <x v="1"/>
  </r>
  <r>
    <s v="CA-2016-123533"/>
    <x v="243"/>
    <d v="2016-11-30T00:00:00"/>
    <x v="1"/>
    <s v="SC-20050"/>
    <s v="Sample Company A"/>
    <s v="Home Office"/>
    <s v="United States"/>
    <x v="173"/>
    <x v="1"/>
    <x v="0"/>
    <s v="FUR-BO-10001619"/>
    <x v="0"/>
    <x v="0"/>
    <s v="O'Sullivan Cherrywood Estates Traditional Bookcase"/>
    <n v="339.92"/>
    <n v="5"/>
    <n v="8.4979999999999993"/>
    <x v="6"/>
    <x v="0"/>
  </r>
  <r>
    <s v="CA-2014-169019"/>
    <x v="503"/>
    <d v="2014-07-30T00:00:00"/>
    <x v="1"/>
    <s v="LF-17185"/>
    <s v="Luke Foster"/>
    <s v="Consumer"/>
    <s v="United States"/>
    <x v="21"/>
    <x v="5"/>
    <x v="3"/>
    <s v="FUR-FU-10004666"/>
    <x v="0"/>
    <x v="3"/>
    <s v="DAX Clear Channel Poster Frame"/>
    <n v="17.495999999999999"/>
    <n v="3"/>
    <n v="-10.0602"/>
    <x v="4"/>
    <x v="3"/>
  </r>
  <r>
    <s v="CA-2015-149748"/>
    <x v="151"/>
    <d v="2015-06-02T00:00:00"/>
    <x v="0"/>
    <s v="EM-13825"/>
    <s v="Elizabeth Moffitt"/>
    <s v="Corporate"/>
    <s v="United States"/>
    <x v="309"/>
    <x v="18"/>
    <x v="2"/>
    <s v="FUR-FU-10001847"/>
    <x v="0"/>
    <x v="3"/>
    <s v="Eldon Image Series Black Desk Accessories"/>
    <n v="8.2799999999999994"/>
    <n v="2"/>
    <n v="2.9807999999999999"/>
    <x v="3"/>
    <x v="7"/>
  </r>
  <r>
    <s v="US-2014-114377"/>
    <x v="726"/>
    <d v="2014-11-05T00:00:00"/>
    <x v="3"/>
    <s v="BG-11035"/>
    <s v="Barry Gonzalez"/>
    <s v="Consumer"/>
    <s v="United States"/>
    <x v="247"/>
    <x v="25"/>
    <x v="0"/>
    <s v="FUR-CH-10004754"/>
    <x v="0"/>
    <x v="1"/>
    <s v="Global Stack Chair with Arms, Black"/>
    <n v="149.9"/>
    <n v="5"/>
    <n v="40.472999999999999"/>
    <x v="7"/>
    <x v="0"/>
  </r>
  <r>
    <s v="CA-2017-144491"/>
    <x v="582"/>
    <d v="2017-04-01T00:00:00"/>
    <x v="1"/>
    <s v="CJ-12010"/>
    <s v="Caroline Jumper"/>
    <s v="Consumer"/>
    <s v="United States"/>
    <x v="6"/>
    <x v="5"/>
    <x v="3"/>
    <s v="FUR-BO-10001811"/>
    <x v="0"/>
    <x v="0"/>
    <s v="Atlantic Metals Mobile 5-Shelf Bookcases, Custom Colors"/>
    <n v="1023.332"/>
    <n v="5"/>
    <n v="-30.097999999999999"/>
    <x v="2"/>
    <x v="9"/>
  </r>
  <r>
    <s v="CA-2017-144491"/>
    <x v="582"/>
    <d v="2017-04-01T00:00:00"/>
    <x v="1"/>
    <s v="CJ-12010"/>
    <s v="Caroline Jumper"/>
    <s v="Consumer"/>
    <s v="United States"/>
    <x v="6"/>
    <x v="5"/>
    <x v="3"/>
    <s v="FUR-CH-10004063"/>
    <x v="0"/>
    <x v="1"/>
    <s v="Global Deluxe High-Back Manager's Chair"/>
    <n v="600.55799999999999"/>
    <n v="3"/>
    <n v="-8.5793999999999997"/>
    <x v="2"/>
    <x v="9"/>
  </r>
  <r>
    <s v="CA-2017-144491"/>
    <x v="582"/>
    <d v="2017-04-01T00:00:00"/>
    <x v="1"/>
    <s v="CJ-12010"/>
    <s v="Caroline Jumper"/>
    <s v="Consumer"/>
    <s v="United States"/>
    <x v="6"/>
    <x v="5"/>
    <x v="3"/>
    <s v="FUR-CH-10001714"/>
    <x v="0"/>
    <x v="1"/>
    <s v="Global Leather &amp; Oak Executive Chair, Burgundy"/>
    <n v="211.24600000000001"/>
    <n v="2"/>
    <n v="-66.391599999999997"/>
    <x v="2"/>
    <x v="9"/>
  </r>
  <r>
    <s v="CA-2014-127166"/>
    <x v="876"/>
    <d v="2014-05-23T00:00:00"/>
    <x v="0"/>
    <s v="KH-16360"/>
    <s v="Katherine Hughes"/>
    <s v="Consumer"/>
    <s v="United States"/>
    <x v="6"/>
    <x v="5"/>
    <x v="3"/>
    <s v="FUR-CH-10003396"/>
    <x v="0"/>
    <x v="1"/>
    <s v="Global Deluxe Steno Chair"/>
    <n v="107.77200000000001"/>
    <n v="2"/>
    <n v="-29.252400000000002"/>
    <x v="3"/>
    <x v="7"/>
  </r>
  <r>
    <s v="CA-2015-122973"/>
    <x v="877"/>
    <d v="2015-07-20T00:00:00"/>
    <x v="0"/>
    <s v="PJ-19015"/>
    <s v="Pauline Johnson"/>
    <s v="Consumer"/>
    <s v="United States"/>
    <x v="13"/>
    <x v="7"/>
    <x v="2"/>
    <s v="FUR-FU-10002364"/>
    <x v="0"/>
    <x v="3"/>
    <s v="Eldon Expressions Wood Desk Accessories, Oak"/>
    <n v="7.38"/>
    <n v="1"/>
    <n v="2.1402000000000001"/>
    <x v="3"/>
    <x v="3"/>
  </r>
  <r>
    <s v="CA-2016-136322"/>
    <x v="59"/>
    <d v="2016-10-26T00:00:00"/>
    <x v="1"/>
    <s v="AP-10720"/>
    <s v="Anne Pryor"/>
    <s v="Home Office"/>
    <s v="United States"/>
    <x v="1"/>
    <x v="1"/>
    <x v="0"/>
    <s v="FUR-FU-10002878"/>
    <x v="0"/>
    <x v="3"/>
    <s v="Seth Thomas 14&quot; Day/Date Wall Clock"/>
    <n v="45.567999999999998"/>
    <n v="2"/>
    <n v="9.6831999999999994"/>
    <x v="2"/>
    <x v="1"/>
  </r>
  <r>
    <s v="CA-2017-107209"/>
    <x v="534"/>
    <d v="2017-08-01T00:00:00"/>
    <x v="0"/>
    <s v="JW-15955"/>
    <s v="Joni Wasserman"/>
    <s v="Consumer"/>
    <s v="United States"/>
    <x v="168"/>
    <x v="30"/>
    <x v="0"/>
    <s v="FUR-CH-10001146"/>
    <x v="0"/>
    <x v="1"/>
    <s v="Global Value Mid-Back Manager's Chair, Gray"/>
    <n v="194.84800000000001"/>
    <n v="4"/>
    <n v="12.178000000000001"/>
    <x v="2"/>
    <x v="3"/>
  </r>
  <r>
    <s v="CA-2015-162201"/>
    <x v="878"/>
    <d v="2015-06-12T00:00:00"/>
    <x v="1"/>
    <s v="AG-10495"/>
    <s v="Andrew Gjertsen"/>
    <s v="Corporate"/>
    <s v="United States"/>
    <x v="66"/>
    <x v="1"/>
    <x v="0"/>
    <s v="FUR-FU-10001185"/>
    <x v="0"/>
    <x v="3"/>
    <s v="Advantus Employee of the Month Certificate Frame, 11 x 13-1/2"/>
    <n v="173.208"/>
    <n v="7"/>
    <n v="45.467100000000002"/>
    <x v="4"/>
    <x v="2"/>
  </r>
  <r>
    <s v="US-2014-164406"/>
    <x v="879"/>
    <d v="2014-08-19T00:00:00"/>
    <x v="1"/>
    <s v="BD-11605"/>
    <s v="Brian Dahlen"/>
    <s v="Consumer"/>
    <s v="United States"/>
    <x v="28"/>
    <x v="2"/>
    <x v="1"/>
    <s v="FUR-CH-10003833"/>
    <x v="0"/>
    <x v="1"/>
    <s v="Novimex Fabric Task Chair"/>
    <n v="195.136"/>
    <n v="4"/>
    <n v="-12.196"/>
    <x v="4"/>
    <x v="10"/>
  </r>
  <r>
    <s v="US-2017-152842"/>
    <x v="3"/>
    <d v="2017-07-23T00:00:00"/>
    <x v="1"/>
    <s v="NF-18385"/>
    <s v="Natalie Fritzler"/>
    <s v="Consumer"/>
    <s v="United States"/>
    <x v="127"/>
    <x v="30"/>
    <x v="0"/>
    <s v="FUR-CH-10004218"/>
    <x v="0"/>
    <x v="1"/>
    <s v="Global Fabric Manager's Chair, Dark Gray"/>
    <n v="242.352"/>
    <n v="3"/>
    <n v="15.147"/>
    <x v="1"/>
    <x v="3"/>
  </r>
  <r>
    <s v="CA-2014-113257"/>
    <x v="439"/>
    <d v="2014-12-18T00:00:00"/>
    <x v="0"/>
    <s v="SC-20305"/>
    <s v="Sean Christensen"/>
    <s v="Consumer"/>
    <s v="United States"/>
    <x v="365"/>
    <x v="5"/>
    <x v="3"/>
    <s v="FUR-FU-10001706"/>
    <x v="0"/>
    <x v="3"/>
    <s v="Longer-Life Soft White Bulbs"/>
    <n v="8.6240000000000006"/>
    <n v="7"/>
    <n v="-2.5872000000000002"/>
    <x v="3"/>
    <x v="5"/>
  </r>
  <r>
    <s v="CA-2016-126627"/>
    <x v="792"/>
    <d v="2016-10-12T00:00:00"/>
    <x v="2"/>
    <s v="WB-21850"/>
    <s v="William Brown"/>
    <s v="Consumer"/>
    <s v="United States"/>
    <x v="101"/>
    <x v="5"/>
    <x v="3"/>
    <s v="FUR-FU-10004963"/>
    <x v="0"/>
    <x v="3"/>
    <s v="Eldon 400 Class Desk Accessories, Black Carbon"/>
    <n v="14"/>
    <n v="4"/>
    <n v="-6.3"/>
    <x v="3"/>
    <x v="1"/>
  </r>
  <r>
    <s v="US-2016-125402"/>
    <x v="228"/>
    <d v="2016-10-01T00:00:00"/>
    <x v="1"/>
    <s v="DL-12865"/>
    <s v="Dan Lawera"/>
    <s v="Consumer"/>
    <s v="United States"/>
    <x v="62"/>
    <x v="2"/>
    <x v="1"/>
    <s v="FUR-CH-10000665"/>
    <x v="0"/>
    <x v="1"/>
    <s v="Global Airflow Leather Mesh Back Chair, Black"/>
    <n v="483.13600000000002"/>
    <n v="4"/>
    <n v="60.392000000000003"/>
    <x v="6"/>
    <x v="4"/>
  </r>
  <r>
    <s v="CA-2014-163867"/>
    <x v="270"/>
    <d v="2014-06-06T00:00:00"/>
    <x v="2"/>
    <s v="RE-19450"/>
    <s v="Richard Eichhorn"/>
    <s v="Consumer"/>
    <s v="United States"/>
    <x v="42"/>
    <x v="8"/>
    <x v="3"/>
    <s v="FUR-FU-10001475"/>
    <x v="0"/>
    <x v="3"/>
    <s v="Contract Clock, 14&quot;, Brown"/>
    <n v="61.543999999999997"/>
    <n v="7"/>
    <n v="-40.003599999999999"/>
    <x v="0"/>
    <x v="2"/>
  </r>
  <r>
    <s v="CA-2017-169327"/>
    <x v="113"/>
    <d v="2017-09-04T00:00:00"/>
    <x v="0"/>
    <s v="MH-17290"/>
    <s v="Marc Harrigan"/>
    <s v="Home Office"/>
    <s v="United States"/>
    <x v="2"/>
    <x v="2"/>
    <x v="1"/>
    <s v="FUR-FU-10004188"/>
    <x v="0"/>
    <x v="3"/>
    <s v="Luxo Professional Combination Clamp-On Lamps"/>
    <n v="511.5"/>
    <n v="5"/>
    <n v="132.99"/>
    <x v="3"/>
    <x v="4"/>
  </r>
  <r>
    <s v="CA-2016-158155"/>
    <x v="630"/>
    <d v="2016-05-06T00:00:00"/>
    <x v="1"/>
    <s v="EH-13765"/>
    <s v="Edward Hooks"/>
    <s v="Corporate"/>
    <s v="United States"/>
    <x v="13"/>
    <x v="7"/>
    <x v="2"/>
    <s v="FUR-FU-10000732"/>
    <x v="0"/>
    <x v="3"/>
    <s v="Eldon 200 Class Desk Accessories"/>
    <n v="12.56"/>
    <n v="2"/>
    <n v="4.0191999999999997"/>
    <x v="4"/>
    <x v="7"/>
  </r>
  <r>
    <s v="CA-2016-158155"/>
    <x v="630"/>
    <d v="2016-05-06T00:00:00"/>
    <x v="1"/>
    <s v="EH-13765"/>
    <s v="Edward Hooks"/>
    <s v="Corporate"/>
    <s v="United States"/>
    <x v="13"/>
    <x v="7"/>
    <x v="2"/>
    <s v="FUR-FU-10002253"/>
    <x v="0"/>
    <x v="3"/>
    <s v="Howard Miller 13&quot; Diameter Pewter Finish Round Wall Clock"/>
    <n v="214.7"/>
    <n v="5"/>
    <n v="83.733000000000004"/>
    <x v="4"/>
    <x v="7"/>
  </r>
  <r>
    <s v="CA-2017-138870"/>
    <x v="744"/>
    <d v="2017-06-23T00:00:00"/>
    <x v="1"/>
    <s v="GA-14515"/>
    <s v="George Ashbrook"/>
    <s v="Consumer"/>
    <s v="United States"/>
    <x v="28"/>
    <x v="2"/>
    <x v="1"/>
    <s v="FUR-FU-10002396"/>
    <x v="0"/>
    <x v="3"/>
    <s v="DAX Copper Panel Document Frame, 5 x 7 Size"/>
    <n v="50.32"/>
    <n v="4"/>
    <n v="21.134399999999999"/>
    <x v="4"/>
    <x v="2"/>
  </r>
  <r>
    <s v="CA-2015-164301"/>
    <x v="880"/>
    <d v="2015-03-30T00:00:00"/>
    <x v="1"/>
    <s v="EB-13840"/>
    <s v="Ellis Ballard"/>
    <s v="Corporate"/>
    <s v="United States"/>
    <x v="15"/>
    <x v="13"/>
    <x v="1"/>
    <s v="FUR-TA-10001889"/>
    <x v="0"/>
    <x v="2"/>
    <s v="Bush Advantage Collection Racetrack Conference Table"/>
    <n v="3393.68"/>
    <n v="8"/>
    <n v="610.86239999999998"/>
    <x v="4"/>
    <x v="9"/>
  </r>
  <r>
    <s v="CA-2017-113278"/>
    <x v="881"/>
    <d v="2017-01-20T00:00:00"/>
    <x v="1"/>
    <s v="HR-14770"/>
    <s v="Hallie Redmond"/>
    <s v="Home Office"/>
    <s v="United States"/>
    <x v="52"/>
    <x v="6"/>
    <x v="3"/>
    <s v="FUR-FU-10001037"/>
    <x v="0"/>
    <x v="3"/>
    <s v="DAX Charcoal/Nickel-Tone Document Frame, 5 x 7"/>
    <n v="18.96"/>
    <n v="2"/>
    <n v="8.532"/>
    <x v="6"/>
    <x v="8"/>
  </r>
  <r>
    <s v="CA-2014-114195"/>
    <x v="770"/>
    <d v="2014-11-03T00:00:00"/>
    <x v="2"/>
    <s v="EA-14035"/>
    <s v="Erin Ashbrook"/>
    <s v="Corporate"/>
    <s v="United States"/>
    <x v="366"/>
    <x v="15"/>
    <x v="2"/>
    <s v="FUR-FU-10002253"/>
    <x v="0"/>
    <x v="3"/>
    <s v="Howard Miller 13&quot; Diameter Pewter Finish Round Wall Clock"/>
    <n v="68.703999999999994"/>
    <n v="2"/>
    <n v="16.3172"/>
    <x v="3"/>
    <x v="0"/>
  </r>
  <r>
    <s v="CA-2016-122581"/>
    <x v="650"/>
    <d v="2016-08-25T00:00:00"/>
    <x v="1"/>
    <s v="JK-15370"/>
    <s v="Jay Kimmel"/>
    <s v="Consumer"/>
    <s v="United States"/>
    <x v="13"/>
    <x v="7"/>
    <x v="2"/>
    <s v="FUR-CH-10002961"/>
    <x v="0"/>
    <x v="1"/>
    <s v="Leather Task Chair, Black"/>
    <n v="573.17399999999998"/>
    <n v="7"/>
    <n v="63.686"/>
    <x v="4"/>
    <x v="10"/>
  </r>
  <r>
    <s v="US-2016-115441"/>
    <x v="81"/>
    <d v="2016-07-28T00:00:00"/>
    <x v="0"/>
    <s v="SH-19975"/>
    <s v="Sally Hughsby"/>
    <s v="Corporate"/>
    <s v="United States"/>
    <x v="79"/>
    <x v="16"/>
    <x v="3"/>
    <s v="FUR-CH-10004626"/>
    <x v="0"/>
    <x v="1"/>
    <s v="Office Star Flex Back Scooter Chair with Aluminum Finish Frame"/>
    <n v="403.56"/>
    <n v="4"/>
    <n v="96.854399999999998"/>
    <x v="0"/>
    <x v="3"/>
  </r>
  <r>
    <s v="US-2016-115441"/>
    <x v="81"/>
    <d v="2016-07-28T00:00:00"/>
    <x v="0"/>
    <s v="SH-19975"/>
    <s v="Sally Hughsby"/>
    <s v="Corporate"/>
    <s v="United States"/>
    <x v="79"/>
    <x v="16"/>
    <x v="3"/>
    <s v="FUR-FU-10001756"/>
    <x v="0"/>
    <x v="3"/>
    <s v="Eldon Expressions Desk Accessory, Wood Photo Frame, Mahogany"/>
    <n v="95.2"/>
    <n v="5"/>
    <n v="27.608000000000001"/>
    <x v="0"/>
    <x v="3"/>
  </r>
  <r>
    <s v="CA-2016-112830"/>
    <x v="882"/>
    <d v="2016-06-10T00:00:00"/>
    <x v="1"/>
    <s v="LP-17095"/>
    <s v="Liz Preis"/>
    <s v="Consumer"/>
    <s v="United States"/>
    <x v="130"/>
    <x v="15"/>
    <x v="2"/>
    <s v="FUR-FU-10004306"/>
    <x v="0"/>
    <x v="3"/>
    <s v="Electrix Halogen Magnifier Lamp"/>
    <n v="466.32"/>
    <n v="3"/>
    <n v="34.973999999999997"/>
    <x v="4"/>
    <x v="2"/>
  </r>
  <r>
    <s v="CA-2016-112830"/>
    <x v="882"/>
    <d v="2016-06-10T00:00:00"/>
    <x v="1"/>
    <s v="LP-17095"/>
    <s v="Liz Preis"/>
    <s v="Consumer"/>
    <s v="United States"/>
    <x v="130"/>
    <x v="15"/>
    <x v="2"/>
    <s v="FUR-FU-10004845"/>
    <x v="0"/>
    <x v="3"/>
    <s v="Deflect-o EconoMat Nonstudded, No Bevel Mat"/>
    <n v="82.64"/>
    <n v="2"/>
    <n v="0"/>
    <x v="4"/>
    <x v="2"/>
  </r>
  <r>
    <s v="US-2014-117380"/>
    <x v="786"/>
    <d v="2014-04-03T00:00:00"/>
    <x v="1"/>
    <s v="MP-18175"/>
    <s v="Mike Pelletier"/>
    <s v="Home Office"/>
    <s v="United States"/>
    <x v="76"/>
    <x v="15"/>
    <x v="2"/>
    <s v="FUR-TA-10000198"/>
    <x v="0"/>
    <x v="2"/>
    <s v="Chromcraft Bull-Nose Wood Oval Conference Tables &amp; Bases"/>
    <n v="330.58800000000002"/>
    <n v="1"/>
    <n v="-143.25479999999999"/>
    <x v="6"/>
    <x v="9"/>
  </r>
  <r>
    <s v="CA-2017-117646"/>
    <x v="67"/>
    <d v="2017-08-25T00:00:00"/>
    <x v="1"/>
    <s v="SC-20845"/>
    <s v="Sung Chung"/>
    <s v="Consumer"/>
    <s v="United States"/>
    <x v="74"/>
    <x v="12"/>
    <x v="1"/>
    <s v="FUR-FU-10001037"/>
    <x v="0"/>
    <x v="3"/>
    <s v="DAX Charcoal/Nickel-Tone Document Frame, 5 x 7"/>
    <n v="22.751999999999999"/>
    <n v="3"/>
    <n v="7.11"/>
    <x v="4"/>
    <x v="10"/>
  </r>
  <r>
    <s v="CA-2014-122609"/>
    <x v="352"/>
    <d v="2014-11-18T00:00:00"/>
    <x v="1"/>
    <s v="DP-13000"/>
    <s v="Darren Powers"/>
    <s v="Consumer"/>
    <s v="United States"/>
    <x v="118"/>
    <x v="5"/>
    <x v="3"/>
    <s v="FUR-FU-10004587"/>
    <x v="0"/>
    <x v="3"/>
    <s v="GE General Use Halogen Bulbs, 100 Watts, 1 Bulb per Pack"/>
    <n v="25.128"/>
    <n v="3"/>
    <n v="-6.9101999999999997"/>
    <x v="6"/>
    <x v="0"/>
  </r>
  <r>
    <s v="US-2015-129007"/>
    <x v="615"/>
    <d v="2015-09-15T00:00:00"/>
    <x v="2"/>
    <s v="KD-16615"/>
    <s v="Ken Dana"/>
    <s v="Corporate"/>
    <s v="United States"/>
    <x v="261"/>
    <x v="2"/>
    <x v="1"/>
    <s v="FUR-FU-10004973"/>
    <x v="0"/>
    <x v="3"/>
    <s v="Flat Face Poster Frame"/>
    <n v="131.88"/>
    <n v="7"/>
    <n v="55.389600000000002"/>
    <x v="3"/>
    <x v="4"/>
  </r>
  <r>
    <s v="US-2015-129007"/>
    <x v="615"/>
    <d v="2015-09-15T00:00:00"/>
    <x v="2"/>
    <s v="KD-16615"/>
    <s v="Ken Dana"/>
    <s v="Corporate"/>
    <s v="United States"/>
    <x v="261"/>
    <x v="2"/>
    <x v="1"/>
    <s v="FUR-CH-10000155"/>
    <x v="0"/>
    <x v="1"/>
    <s v="Global Comet Stacking Armless Chair"/>
    <n v="717.72"/>
    <n v="3"/>
    <n v="71.772000000000006"/>
    <x v="3"/>
    <x v="4"/>
  </r>
  <r>
    <s v="US-2015-129007"/>
    <x v="615"/>
    <d v="2015-09-15T00:00:00"/>
    <x v="2"/>
    <s v="KD-16615"/>
    <s v="Ken Dana"/>
    <s v="Corporate"/>
    <s v="United States"/>
    <x v="261"/>
    <x v="2"/>
    <x v="1"/>
    <s v="FUR-FU-10002379"/>
    <x v="0"/>
    <x v="3"/>
    <s v="Eldon Econocleat Chair Mats for Low Pile Carpets"/>
    <n v="207.35"/>
    <n v="5"/>
    <n v="24.882000000000001"/>
    <x v="3"/>
    <x v="4"/>
  </r>
  <r>
    <s v="US-2015-129007"/>
    <x v="615"/>
    <d v="2015-09-15T00:00:00"/>
    <x v="2"/>
    <s v="KD-16615"/>
    <s v="Ken Dana"/>
    <s v="Corporate"/>
    <s v="United States"/>
    <x v="261"/>
    <x v="2"/>
    <x v="1"/>
    <s v="FUR-FU-10004018"/>
    <x v="0"/>
    <x v="3"/>
    <s v="Tensor Computer Mounted Lamp"/>
    <n v="44.67"/>
    <n v="3"/>
    <n v="12.0609"/>
    <x v="3"/>
    <x v="4"/>
  </r>
  <r>
    <s v="CA-2015-132388"/>
    <x v="883"/>
    <d v="2015-10-12T00:00:00"/>
    <x v="2"/>
    <s v="KN-16390"/>
    <s v="Katherine Nockton"/>
    <s v="Corporate"/>
    <s v="United States"/>
    <x v="367"/>
    <x v="2"/>
    <x v="1"/>
    <s v="FUR-CH-10001714"/>
    <x v="0"/>
    <x v="1"/>
    <s v="Global Leather &amp; Oak Executive Chair, Burgundy"/>
    <n v="362.13600000000002"/>
    <n v="3"/>
    <n v="-54.320399999999999"/>
    <x v="3"/>
    <x v="1"/>
  </r>
  <r>
    <s v="CA-2017-160927"/>
    <x v="884"/>
    <d v="2017-01-31T00:00:00"/>
    <x v="0"/>
    <s v="TM-21010"/>
    <s v="Tamara Manning"/>
    <s v="Consumer"/>
    <s v="United States"/>
    <x v="149"/>
    <x v="26"/>
    <x v="3"/>
    <s v="FUR-FU-10000010"/>
    <x v="0"/>
    <x v="3"/>
    <s v="DAX Value U-Channel Document Frames, Easel Back"/>
    <n v="14.91"/>
    <n v="3"/>
    <n v="4.6220999999999997"/>
    <x v="3"/>
    <x v="8"/>
  </r>
  <r>
    <s v="CA-2016-149272"/>
    <x v="775"/>
    <d v="2016-03-19T00:00:00"/>
    <x v="1"/>
    <s v="MY-18295"/>
    <s v="Muhammed Yedwab"/>
    <s v="Corporate"/>
    <s v="United States"/>
    <x v="368"/>
    <x v="5"/>
    <x v="3"/>
    <s v="FUR-CH-10000863"/>
    <x v="0"/>
    <x v="1"/>
    <s v="Novimex Swivel Fabric Task Chair"/>
    <n v="528.42999999999995"/>
    <n v="5"/>
    <n v="-143.43100000000001"/>
    <x v="4"/>
    <x v="9"/>
  </r>
  <r>
    <s v="CA-2016-129630"/>
    <x v="631"/>
    <d v="2016-09-04T00:00:00"/>
    <x v="3"/>
    <s v="IM-15055"/>
    <s v="Ionia McGrath"/>
    <s v="Consumer"/>
    <s v="United States"/>
    <x v="28"/>
    <x v="2"/>
    <x v="1"/>
    <s v="FUR-FU-10000260"/>
    <x v="0"/>
    <x v="3"/>
    <s v="6&quot; Cubicle Wall Clock, Black"/>
    <n v="24.27"/>
    <n v="3"/>
    <n v="8.7371999999999996"/>
    <x v="7"/>
    <x v="4"/>
  </r>
  <r>
    <s v="CA-2015-104948"/>
    <x v="18"/>
    <d v="2015-11-17T00:00:00"/>
    <x v="1"/>
    <s v="KH-16510"/>
    <s v="Keith Herrera"/>
    <s v="Consumer"/>
    <s v="United States"/>
    <x v="369"/>
    <x v="2"/>
    <x v="1"/>
    <s v="FUR-BO-10004357"/>
    <x v="0"/>
    <x v="0"/>
    <s v="O'Sullivan Living Dimensions 3-Shelf Bookcases"/>
    <n v="683.33199999999999"/>
    <n v="4"/>
    <n v="-40.195999999999998"/>
    <x v="4"/>
    <x v="0"/>
  </r>
  <r>
    <s v="CA-2016-164889"/>
    <x v="885"/>
    <d v="2016-06-06T00:00:00"/>
    <x v="0"/>
    <s v="CP-12340"/>
    <s v="Christine Phan"/>
    <s v="Corporate"/>
    <s v="United States"/>
    <x v="2"/>
    <x v="2"/>
    <x v="1"/>
    <s v="FUR-TA-10001676"/>
    <x v="0"/>
    <x v="2"/>
    <s v="Hon 61000 Series Interactive Training Tables"/>
    <n v="71.087999999999994"/>
    <n v="2"/>
    <n v="-1.7771999999999999"/>
    <x v="0"/>
    <x v="2"/>
  </r>
  <r>
    <s v="CA-2016-169824"/>
    <x v="574"/>
    <d v="2016-12-17T00:00:00"/>
    <x v="1"/>
    <s v="NS-18640"/>
    <s v="Noel Staavos"/>
    <s v="Corporate"/>
    <s v="United States"/>
    <x v="13"/>
    <x v="7"/>
    <x v="2"/>
    <s v="FUR-FU-10004864"/>
    <x v="0"/>
    <x v="3"/>
    <s v="Eldon 500 Class Desk Accessories"/>
    <n v="60.35"/>
    <n v="5"/>
    <n v="19.915500000000002"/>
    <x v="2"/>
    <x v="5"/>
  </r>
  <r>
    <s v="CA-2017-121559"/>
    <x v="886"/>
    <d v="2017-06-03T00:00:00"/>
    <x v="0"/>
    <s v="HW-14935"/>
    <s v="Helen Wasserman"/>
    <s v="Corporate"/>
    <s v="United States"/>
    <x v="370"/>
    <x v="6"/>
    <x v="3"/>
    <s v="FUR-CH-10003746"/>
    <x v="0"/>
    <x v="1"/>
    <s v="Hon 4070 Series Pagoda Round Back Stacking Chairs"/>
    <n v="1925.88"/>
    <n v="6"/>
    <n v="539.24639999999999"/>
    <x v="3"/>
    <x v="2"/>
  </r>
  <r>
    <s v="CA-2015-141593"/>
    <x v="646"/>
    <d v="2015-12-16T00:00:00"/>
    <x v="0"/>
    <s v="DB-12970"/>
    <s v="Darren Budd"/>
    <s v="Corporate"/>
    <s v="United States"/>
    <x v="2"/>
    <x v="2"/>
    <x v="1"/>
    <s v="FUR-TA-10002622"/>
    <x v="0"/>
    <x v="2"/>
    <s v="Bush Andora Conference Table, Maple/Graphite Gray Finish"/>
    <n v="273.56799999999998"/>
    <n v="2"/>
    <n v="10.258800000000001"/>
    <x v="3"/>
    <x v="5"/>
  </r>
  <r>
    <s v="CA-2015-168088"/>
    <x v="887"/>
    <d v="2015-03-22T00:00:00"/>
    <x v="2"/>
    <s v="CM-12655"/>
    <s v="Corinna Mitchell"/>
    <s v="Home Office"/>
    <s v="United States"/>
    <x v="6"/>
    <x v="5"/>
    <x v="3"/>
    <s v="FUR-BO-10004218"/>
    <x v="0"/>
    <x v="0"/>
    <s v="Bush Heritage Pine Collection 5-Shelf Bookcase, Albany Pine Finish, *Special Order"/>
    <n v="383.46559999999999"/>
    <n v="4"/>
    <n v="-67.670400000000001"/>
    <x v="0"/>
    <x v="9"/>
  </r>
  <r>
    <s v="CA-2016-146374"/>
    <x v="28"/>
    <d v="2016-12-10T00:00:00"/>
    <x v="0"/>
    <s v="HE-14800"/>
    <s v="Harold Engle"/>
    <s v="Corporate"/>
    <s v="United States"/>
    <x v="19"/>
    <x v="14"/>
    <x v="2"/>
    <s v="FUR-FU-10002671"/>
    <x v="0"/>
    <x v="3"/>
    <s v="Electrix 20W Halogen Replacement Bulb for Zoom-In Desk Lamp"/>
    <n v="13.4"/>
    <n v="1"/>
    <n v="6.4320000000000004"/>
    <x v="2"/>
    <x v="5"/>
  </r>
  <r>
    <s v="US-2015-151435"/>
    <x v="329"/>
    <d v="2015-09-09T00:00:00"/>
    <x v="0"/>
    <s v="SW-20455"/>
    <s v="Shaun Weien"/>
    <s v="Consumer"/>
    <s v="United States"/>
    <x v="120"/>
    <x v="35"/>
    <x v="0"/>
    <s v="FUR-TA-10001039"/>
    <x v="0"/>
    <x v="2"/>
    <s v="KI Adjustable-Height Table"/>
    <n v="85.98"/>
    <n v="1"/>
    <n v="22.354800000000001"/>
    <x v="0"/>
    <x v="4"/>
  </r>
  <r>
    <s v="CA-2014-110422"/>
    <x v="888"/>
    <d v="2014-01-23T00:00:00"/>
    <x v="0"/>
    <s v="TB-21400"/>
    <s v="Tom Boeckenhauer"/>
    <s v="Consumer"/>
    <s v="United States"/>
    <x v="89"/>
    <x v="1"/>
    <x v="0"/>
    <s v="FUR-FU-10001889"/>
    <x v="0"/>
    <x v="3"/>
    <s v="Ultra Door Pull Handle"/>
    <n v="25.248000000000001"/>
    <n v="3"/>
    <n v="4.1028000000000002"/>
    <x v="3"/>
    <x v="8"/>
  </r>
  <r>
    <s v="CA-2017-121258"/>
    <x v="194"/>
    <d v="2017-03-03T00:00:00"/>
    <x v="1"/>
    <s v="DB-13060"/>
    <s v="Dave Brooks"/>
    <s v="Consumer"/>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E99922-CAC7-489B-B535-2EF2A0B1B96F}"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7:I62"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h="1"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axis="axisRow" showAll="0">
      <items count="5">
        <item x="3"/>
        <item x="2"/>
        <item x="0"/>
        <item x="1"/>
        <item t="default"/>
      </items>
    </pivotField>
    <pivotField showAll="0"/>
    <pivotField showAll="0">
      <items count="2">
        <item x="0"/>
        <item t="default"/>
      </items>
    </pivotField>
    <pivotField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5">
    <i>
      <x/>
    </i>
    <i>
      <x v="1"/>
    </i>
    <i>
      <x v="2"/>
    </i>
    <i>
      <x v="3"/>
    </i>
    <i t="grand">
      <x/>
    </i>
  </rowItems>
  <colItems count="1">
    <i/>
  </colItems>
  <dataFields count="1">
    <dataField name="Sum of Sales" fld="15" baseField="0" baseItem="0"/>
  </dataFields>
  <formats count="3">
    <format dxfId="728">
      <pivotArea grandRow="1" outline="0" collapsedLevelsAreSubtotals="1" fieldPosition="0"/>
    </format>
    <format dxfId="727">
      <pivotArea collapsedLevelsAreSubtotals="1" fieldPosition="0">
        <references count="1">
          <reference field="10" count="1">
            <x v="0"/>
          </reference>
        </references>
      </pivotArea>
    </format>
    <format dxfId="726">
      <pivotArea collapsedLevelsAreSubtotals="1" fieldPosition="0">
        <references count="1">
          <reference field="10"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5BB070-0410-4577-A704-EF9ABDDE4B99}"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27:I36"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h="1"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731">
      <pivotArea grandRow="1" outline="0" collapsedLevelsAreSubtotals="1" fieldPosition="0"/>
    </format>
    <format dxfId="730">
      <pivotArea outline="0" fieldPosition="0">
        <references count="1">
          <reference field="4294967294" count="1">
            <x v="0"/>
          </reference>
        </references>
      </pivotArea>
    </format>
    <format dxfId="729">
      <pivotArea collapsedLevelsAreSubtotals="1" fieldPosition="0">
        <references count="1">
          <reference field="18" count="0"/>
        </references>
      </pivotArea>
    </format>
  </formats>
  <chartFormats count="2">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F8BDFD-5101-44C4-B0ED-5D7DC9A443B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7:C30"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h="1" x="1"/>
        <item h="1"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dataFields>
  <formats count="2">
    <format dxfId="733">
      <pivotArea collapsedLevelsAreSubtotals="1" fieldPosition="0">
        <references count="1">
          <reference field="19" count="0"/>
        </references>
      </pivotArea>
    </format>
    <format dxfId="732">
      <pivotArea grandRow="1" outline="0" collapsedLevelsAreSubtotals="1" fieldPosition="0"/>
    </format>
  </formats>
  <chartFormats count="2">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9A146A-284F-4126-B06C-962847A96472}"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0:I55"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h="1"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3"/>
  </rowFields>
  <rowItems count="5">
    <i>
      <x/>
    </i>
    <i>
      <x v="1"/>
    </i>
    <i>
      <x v="2"/>
    </i>
    <i>
      <x v="3"/>
    </i>
    <i t="grand">
      <x/>
    </i>
  </rowItems>
  <colItems count="1">
    <i/>
  </colItems>
  <dataFields count="1">
    <dataField name="Sum of Sales" fld="15" baseField="0" baseItem="0"/>
  </dataFields>
  <formats count="2">
    <format dxfId="735">
      <pivotArea grandRow="1" outline="0" collapsedLevelsAreSubtotals="1" fieldPosition="0"/>
    </format>
    <format dxfId="734">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27C371-C4CC-4972-88B4-66B61F58D45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40:I45"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h="1"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10"/>
  </dataFields>
  <formats count="3">
    <format dxfId="738">
      <pivotArea grandRow="1" outline="0" collapsedLevelsAreSubtotals="1" fieldPosition="0"/>
    </format>
    <format dxfId="737">
      <pivotArea outline="0" fieldPosition="0">
        <references count="1">
          <reference field="4294967294" count="1">
            <x v="0"/>
          </reference>
        </references>
      </pivotArea>
    </format>
    <format dxfId="736">
      <pivotArea collapsedLevelsAreSubtotals="1" fieldPosition="0">
        <references count="1">
          <reference field="3" count="0"/>
        </references>
      </pivotArea>
    </format>
  </format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6" format="13">
      <pivotArea type="data" outline="0" fieldPosition="0">
        <references count="2">
          <reference field="4294967294" count="1" selected="0">
            <x v="0"/>
          </reference>
          <reference field="3" count="1" selected="0">
            <x v="2"/>
          </reference>
        </references>
      </pivotArea>
    </chartFormat>
    <chartFormat chart="6"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2220DB-DCA0-4691-8ECF-56EABE02588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5"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h="1" x="1"/>
        <item h="1"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396121-17F2-4918-A204-D5EDFC2FEBA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7:I23"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h="1" x="1"/>
        <item h="1"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items count="5">
        <item x="0"/>
        <item x="1"/>
        <item x="3"/>
        <item x="2"/>
        <item t="default"/>
      </items>
    </pivotField>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6">
    <i>
      <x v="184"/>
    </i>
    <i>
      <x v="232"/>
    </i>
    <i>
      <x v="264"/>
    </i>
    <i>
      <x v="307"/>
    </i>
    <i>
      <x v="316"/>
    </i>
    <i t="grand">
      <x/>
    </i>
  </rowItems>
  <colItems count="1">
    <i/>
  </colItems>
  <dataFields count="1">
    <dataField name="Sum of Sales" fld="15" baseField="0" baseItem="0"/>
  </dataFields>
  <formats count="2">
    <format dxfId="740">
      <pivotArea grandRow="1" outline="0" collapsedLevelsAreSubtotals="1" fieldPosition="0"/>
    </format>
    <format dxfId="739">
      <pivotArea collapsedLevelsAreSubtotals="1" fieldPosition="0">
        <references count="1">
          <reference field="8" count="5">
            <x v="184"/>
            <x v="232"/>
            <x v="264"/>
            <x v="307"/>
            <x v="316"/>
          </reference>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8360FF-47AC-4727-BEDE-D693E6F8919F}"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E13"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h="1" x="1"/>
        <item h="1"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7F5094-7278-4EFD-B19C-18A47256D91E}"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6:C85"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h="1" x="1"/>
        <item h="1"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6"/>
  </dataFields>
  <formats count="2">
    <format dxfId="742">
      <pivotArea grandRow="1" outline="0" collapsedLevelsAreSubtotals="1" fieldPosition="0"/>
    </format>
    <format dxfId="7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1D5E09-6973-42CF-AA3A-1F93A83BA57F}"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3099B0A-80E0-4E51-AB7D-D8D7067394AD}" sourceName="Region">
  <pivotTables>
    <pivotTable tabId="1" name="PivotTable9"/>
    <pivotTable tabId="1" name="PivotTable1"/>
    <pivotTable tabId="1" name="PivotTable2"/>
    <pivotTable tabId="1" name="PivotTable3"/>
    <pivotTable tabId="1" name="PivotTable4"/>
    <pivotTable tabId="1" name="PivotTable5"/>
    <pivotTable tabId="1" name="PivotTable6"/>
    <pivotTable tabId="1" name="PivotTable7"/>
    <pivotTable tabId="1" name="PivotTable8"/>
  </pivotTables>
  <data>
    <tabular pivotCacheId="825599972" crossFilter="none">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1D876AF-B312-4AD3-BEFD-325F444D9B5F}" cache="Slicer_Region" caption="Region" columnCount="4" showCaption="0"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EF00DD-D9AF-40C9-B37A-F96255E758BA}" name="Furniture_Data" displayName="Furniture_Data" ref="A1:T2122" tableType="queryTable" totalsRowShown="0">
  <autoFilter ref="A1:T2122" xr:uid="{7CEF00DD-D9AF-40C9-B37A-F96255E758BA}"/>
  <tableColumns count="20">
    <tableColumn id="1" xr3:uid="{3FC4D920-A5CE-406E-A6BD-D3FF4C1590D1}" uniqueName="1" name="Order ID" queryTableFieldId="1" dataDxfId="759"/>
    <tableColumn id="2" xr3:uid="{C1779FD6-C798-4A0D-B220-4D0F77926E80}" uniqueName="2" name="Order Date" queryTableFieldId="2" dataDxfId="758"/>
    <tableColumn id="3" xr3:uid="{5C722A70-77F7-45B7-9881-FD955676113E}" uniqueName="3" name="Ship Date" queryTableFieldId="3" dataDxfId="757"/>
    <tableColumn id="4" xr3:uid="{56CC0F4D-3E10-4F7F-8A6F-99DAE1C0C602}" uniqueName="4" name="Ship Mode" queryTableFieldId="4" dataDxfId="756"/>
    <tableColumn id="5" xr3:uid="{A174A077-45E1-4F66-8E5C-49763A7E936B}" uniqueName="5" name="Customer ID" queryTableFieldId="5" dataDxfId="755"/>
    <tableColumn id="6" xr3:uid="{5B1025E3-1810-4E21-8FD1-B5E4835F9DB4}" uniqueName="6" name="Customer Name" queryTableFieldId="6" dataDxfId="754"/>
    <tableColumn id="7" xr3:uid="{39731D6A-42C4-4262-B612-435A0A35FD41}" uniqueName="7" name="Segment" queryTableFieldId="7" dataDxfId="753"/>
    <tableColumn id="8" xr3:uid="{0565A84C-1C44-4C90-BF4B-545B8A394EA0}" uniqueName="8" name="Country" queryTableFieldId="8" dataDxfId="752"/>
    <tableColumn id="9" xr3:uid="{359D11CB-D029-48A6-B710-5777DE5D41BF}" uniqueName="9" name="City" queryTableFieldId="9" dataDxfId="751"/>
    <tableColumn id="10" xr3:uid="{7F19CED3-2297-45B0-8DFE-A31A6762BD02}" uniqueName="10" name="State" queryTableFieldId="10" dataDxfId="750"/>
    <tableColumn id="11" xr3:uid="{E421EFAB-83B9-4B9B-9F00-12E74C7FEF12}" uniqueName="11" name="Region" queryTableFieldId="11" dataDxfId="749"/>
    <tableColumn id="12" xr3:uid="{78C25E77-3BE1-4E93-8281-F0F17B356B6A}" uniqueName="12" name="Product ID" queryTableFieldId="12" dataDxfId="748"/>
    <tableColumn id="13" xr3:uid="{1AEEF96D-29A2-4D30-9E91-4A6A7DFBB8CA}" uniqueName="13" name="Category" queryTableFieldId="13" dataDxfId="747"/>
    <tableColumn id="14" xr3:uid="{7FB747F8-171C-40AD-9490-8DBAEC195F24}" uniqueName="14" name="Sub-Category" queryTableFieldId="14" dataDxfId="746"/>
    <tableColumn id="15" xr3:uid="{62FA4079-8739-439A-B1B5-BC2B346A6CD7}" uniqueName="15" name="Product Name" queryTableFieldId="15" dataDxfId="745"/>
    <tableColumn id="16" xr3:uid="{60B103F2-0F08-4AB9-B0B7-47F98B374F87}" uniqueName="16" name="Sales" queryTableFieldId="16"/>
    <tableColumn id="17" xr3:uid="{6F6E74BB-ADAD-4A53-8B1A-84A0BEBAF7E3}" uniqueName="17" name="Quantity" queryTableFieldId="17"/>
    <tableColumn id="18" xr3:uid="{3FF6000B-3E87-4EBC-A4EC-3B4454BBB321}" uniqueName="18" name="Profit" queryTableFieldId="18"/>
    <tableColumn id="19" xr3:uid="{12431001-68F1-421F-B972-EB19F8536A19}" uniqueName="19" name="Duration" queryTableFieldId="19" dataDxfId="744"/>
    <tableColumn id="20" xr3:uid="{E77884C3-1FC2-4486-A64B-D75865C2D5F4}" uniqueName="20" name="Month" queryTableFieldId="20" dataDxfId="74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D791-D7E4-45A8-BB5A-D0802A35CFFC}">
  <dimension ref="A1:T2122"/>
  <sheetViews>
    <sheetView workbookViewId="0">
      <selection activeCell="K6" sqref="K6"/>
    </sheetView>
  </sheetViews>
  <sheetFormatPr defaultRowHeight="14.5" x14ac:dyDescent="0.35"/>
  <cols>
    <col min="1" max="1" width="14.54296875" bestFit="1" customWidth="1"/>
    <col min="2" max="2" width="12" bestFit="1" customWidth="1"/>
    <col min="3" max="3" width="11.1796875" bestFit="1" customWidth="1"/>
    <col min="4" max="4" width="13.08984375" bestFit="1" customWidth="1"/>
    <col min="5" max="5" width="13.453125" bestFit="1" customWidth="1"/>
    <col min="6" max="6" width="20.36328125" bestFit="1" customWidth="1"/>
    <col min="7" max="7" width="10.90625" bestFit="1" customWidth="1"/>
    <col min="8" max="8" width="11.7265625" bestFit="1" customWidth="1"/>
    <col min="9" max="9" width="15" bestFit="1" customWidth="1"/>
    <col min="10" max="10" width="17" bestFit="1" customWidth="1"/>
    <col min="11" max="11" width="8.81640625" bestFit="1" customWidth="1"/>
    <col min="12" max="12" width="16.08984375" bestFit="1" customWidth="1"/>
    <col min="13" max="13" width="10.453125" bestFit="1" customWidth="1"/>
    <col min="14" max="14" width="14.36328125" bestFit="1" customWidth="1"/>
    <col min="15" max="15" width="75.90625" bestFit="1" customWidth="1"/>
    <col min="16" max="16" width="9.81640625" bestFit="1" customWidth="1"/>
    <col min="17" max="17" width="10.26953125" bestFit="1" customWidth="1"/>
    <col min="18" max="18" width="10.453125" bestFit="1" customWidth="1"/>
    <col min="19" max="19" width="10.36328125" bestFit="1" customWidth="1"/>
    <col min="20" max="20" width="8.363281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3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3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3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3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3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3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3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3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3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3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3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3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3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3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3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3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3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3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3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3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3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3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3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3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3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3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3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3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3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3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3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3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3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3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3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3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3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3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3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3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3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3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3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3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3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3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3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3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3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3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3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3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3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3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3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3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3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3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3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3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3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3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3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3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3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3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3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3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3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3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3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3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3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3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3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3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3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3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3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3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3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3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3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3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3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3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3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3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3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3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3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3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3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3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3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3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3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3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3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3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3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3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3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3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3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3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3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3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3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3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3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3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3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3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3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3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3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3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3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3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3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3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3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3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3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3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3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3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3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3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3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3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3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3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3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3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3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3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3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3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3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3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3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3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3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3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3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3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3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3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3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3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3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3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3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3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3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3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3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3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3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3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3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3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3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3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3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3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3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3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3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3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3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3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3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3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3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3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3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3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3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3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3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3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3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3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3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3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3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3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3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3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3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3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3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3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3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3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3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3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3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3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3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3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3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3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3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3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3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3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3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3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3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3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3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3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3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3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3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3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3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3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3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3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3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3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3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3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3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3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3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3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3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3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3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3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3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3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3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3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3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3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3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3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3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3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3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3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3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3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3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3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3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3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3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3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3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3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3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3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3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3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3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3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3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3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3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3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3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3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3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3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3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3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3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3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3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3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3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3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3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3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3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3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3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3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3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3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3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3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3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3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3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3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3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3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3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3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3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3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3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3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3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3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3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3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3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3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3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3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3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3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3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3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3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3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3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3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3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3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3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3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3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3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3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3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3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3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3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3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3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3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3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3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3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3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3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3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3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3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3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3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3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3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3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3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3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3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3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3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3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3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3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3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3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3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3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3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3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3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3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3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3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3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3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3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3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3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3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3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3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3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3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3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3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3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3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3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3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3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3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3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3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3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3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3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3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3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3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3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3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3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3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3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3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3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3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3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3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3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3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3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3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3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3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3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3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3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3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3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3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3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3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3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3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3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3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3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3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3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3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3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3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3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3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3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3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3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3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3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3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3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3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3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3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3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3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3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3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3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3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3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3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3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3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3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3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3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3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3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3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3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3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3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3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3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3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3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3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3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3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3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3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3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3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3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3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3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3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3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3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3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3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3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3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3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3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3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3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3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3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3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3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3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3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3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3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3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3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3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3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3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3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3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3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3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3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3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3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3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3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3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3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3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3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3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3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3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3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3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3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3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3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3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3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3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3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3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3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3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3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3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3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3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3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3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3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3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3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3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3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3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3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3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3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3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3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3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3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3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3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3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3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3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3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3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3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3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3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3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3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3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3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3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3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3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3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3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3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3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3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3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3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3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3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3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3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3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3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3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3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3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3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3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3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3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3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3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3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3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3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3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3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3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3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3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3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3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3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3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3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3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3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3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3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3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3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3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3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3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3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3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3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3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3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3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3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3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3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3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3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3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3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3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3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3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3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3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3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3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3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3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3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3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3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3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3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3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3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3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3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3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3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3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3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3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3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3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3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3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3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3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3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3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3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3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3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3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3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3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3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3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3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3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3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3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3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3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3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3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3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3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3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3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3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3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3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3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3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3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3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3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3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3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3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3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3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3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3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3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3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3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3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3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3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3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3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3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3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3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3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3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3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3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3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3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3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3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3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3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3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3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3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3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3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3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3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3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3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3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3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3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3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3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3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3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3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3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3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3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3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3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3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3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3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3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3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3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3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3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3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3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3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3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3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3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3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3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3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3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3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3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3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3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3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3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3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3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3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3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3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3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3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3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3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3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3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3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3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3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3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3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3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3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3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3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3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3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3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3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3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3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3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3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3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3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3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3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3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3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3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3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3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3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3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3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3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3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3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3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3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3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3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3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3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3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3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3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3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3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3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3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3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3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3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3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3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3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3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3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3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3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3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3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3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3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3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3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3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3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3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3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3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3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3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3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3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3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3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3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3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3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3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3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3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3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3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3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3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3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3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3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3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3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3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3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3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3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3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3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3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3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3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3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3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3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3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3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3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3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3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3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3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3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3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3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3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3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3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3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3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3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3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3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3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3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3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3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3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3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3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3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3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3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3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3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3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3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3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3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3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3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3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3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3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3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3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3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3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3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3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3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3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3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3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3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3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3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3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3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3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3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3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3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3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3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3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3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3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3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3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3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3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3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3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3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3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3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3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3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3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3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3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3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3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3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3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3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3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3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3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3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3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3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3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3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3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3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3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3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3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3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3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3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3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3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3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3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3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3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3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3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3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3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3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3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3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3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3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3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3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3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3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3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3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3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3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3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3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3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3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3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3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3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3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3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3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3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3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3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3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3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3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3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3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3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3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3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3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3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3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3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3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3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3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3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3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3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3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3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3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3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3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3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3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3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3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3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3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3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3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3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3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3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3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3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3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3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3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3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3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3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3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3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3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3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3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3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3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3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3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3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3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3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3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3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3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3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3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3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3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3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3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3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3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3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3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3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3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3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3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3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3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3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3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3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3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3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3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3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3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3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3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3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3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3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3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3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3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3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3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3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3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3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3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3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3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3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3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3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3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3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3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3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3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3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3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3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3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3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3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3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3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3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3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3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3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3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3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3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3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3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3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3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3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3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3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3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3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3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3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3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3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3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3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3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3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3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3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3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3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3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3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3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3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3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3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3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3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3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3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3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3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3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3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3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3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3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3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3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3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3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3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3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3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3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3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3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3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3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3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3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3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3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3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3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3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3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3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3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3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3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3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3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3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3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3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3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3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3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3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3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3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3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3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3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3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3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3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3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3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3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3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3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3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3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3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3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3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3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3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3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3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3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3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3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3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3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3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3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3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3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3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3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3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3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3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3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3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3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3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3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3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3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3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3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3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3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3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3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3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3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3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3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3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3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3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3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3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3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3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3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3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3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3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3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3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3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3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3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3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3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3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3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3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3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3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3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3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3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3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3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3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3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3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3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3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3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3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3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3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3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3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3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3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3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3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3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3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3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3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3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3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3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3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3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3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3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3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3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3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3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3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3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3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3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3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3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3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3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3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3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3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3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3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3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3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3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3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3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3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3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3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3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3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3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3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3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3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3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3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3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3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3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3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3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3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3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3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3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3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3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3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3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3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3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3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3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3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3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3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3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3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3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3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3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3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3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3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3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3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3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3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3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3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3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3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3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3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3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3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3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3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3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3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3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3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3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3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3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3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3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3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3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3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3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3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3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3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3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3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3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3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3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3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3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3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3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3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3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3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3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3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3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3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3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3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3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3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3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3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3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3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3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3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3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3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3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3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3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3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3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3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3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3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3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3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3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3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3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3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3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3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3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3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3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3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3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3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3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3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3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3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3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3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3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3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3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3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3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3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3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3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3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3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3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3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3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3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3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3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3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3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3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3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3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3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3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3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3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3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3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3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3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3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3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3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3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3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3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3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3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3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3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3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3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3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3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3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3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3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3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3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3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3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3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3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3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3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3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3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3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3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3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3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3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3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3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3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3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3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3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3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3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3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3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3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3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3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3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3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3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3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3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3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3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3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3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3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3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3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3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3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3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3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3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3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3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3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3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3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3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3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3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3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3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3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3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3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3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3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3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3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3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3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3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3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3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3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3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3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3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3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3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3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3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3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3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3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3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3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3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3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3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3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3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3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3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3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3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3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3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3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3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3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3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3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3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3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3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3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3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3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3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3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3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3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3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3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3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3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3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3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3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3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3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3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3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3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3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3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3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3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3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3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3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3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3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3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3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3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3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3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3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3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3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3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3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3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3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3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3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3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3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3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3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3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3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3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3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3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3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3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3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3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3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3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3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3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3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3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3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3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3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3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3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3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3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3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3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3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3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3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3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3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3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3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3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3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3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3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3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3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3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3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3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3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3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3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3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3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3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3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3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3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3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3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3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3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3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3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3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3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3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3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3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3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3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3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3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3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3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3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3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3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3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3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3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3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3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3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3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3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3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3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3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3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3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3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3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3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3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3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3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3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3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3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3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3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3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3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3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3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3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3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3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3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3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3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3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3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3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3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3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3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3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3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3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3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3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3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3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3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3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3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3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3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3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3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3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3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3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3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3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3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3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3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3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3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3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3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3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3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3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3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3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3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3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3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3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3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3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3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3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3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3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3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3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3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3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3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3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3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3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3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3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3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3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3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3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3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3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3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3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3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3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3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3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3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3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3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3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3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3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3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3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3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3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3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3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3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3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3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3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3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3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3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3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3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3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3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3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3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3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3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3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3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3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3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3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3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3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3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3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3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3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3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3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3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3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3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3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3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3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3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3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3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3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3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3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3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3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3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3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3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3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3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3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3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3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3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3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3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3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3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3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3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3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3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3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3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3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3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3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3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3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3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3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3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3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3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3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3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3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3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3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3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3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3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3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3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3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3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3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3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3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3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3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3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3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3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3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3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3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3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3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3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3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3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3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3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3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3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3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3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3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3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3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3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3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3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3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3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3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3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3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3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3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3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3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3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3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3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3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3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3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3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3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3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3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3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3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3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3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3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3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3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3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3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3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3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3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3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3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3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3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3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3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3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3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3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3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3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3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3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3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3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3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3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3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3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3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3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3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3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3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3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3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3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3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3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3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3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3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3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3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3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3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3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3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3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3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3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3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3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3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3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3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3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3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3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3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3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3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3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3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3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3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3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3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3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3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3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3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3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3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3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3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3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3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3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3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3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3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3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3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3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3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3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3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3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3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3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3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3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3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3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3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3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3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3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3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3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3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3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3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3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3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3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3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3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3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3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3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3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3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3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3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3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3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3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3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3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3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3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3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3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3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3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3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3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3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3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3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3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3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3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3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3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3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3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3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3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3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3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3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3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3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3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3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3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3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3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3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3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3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3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3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3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3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3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3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3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3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3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3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3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3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3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3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3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3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3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3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3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3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3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3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3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3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84BB-2E1B-4907-BA29-27D151379956}">
  <dimension ref="B4:M85"/>
  <sheetViews>
    <sheetView workbookViewId="0">
      <selection activeCell="H17" sqref="H17"/>
    </sheetView>
  </sheetViews>
  <sheetFormatPr defaultRowHeight="14.5" x14ac:dyDescent="0.35"/>
  <cols>
    <col min="2" max="2" width="17" bestFit="1" customWidth="1"/>
    <col min="3" max="3" width="11.54296875" bestFit="1" customWidth="1"/>
    <col min="4" max="4" width="14.26953125" bestFit="1" customWidth="1"/>
    <col min="5" max="5" width="11.54296875" bestFit="1" customWidth="1"/>
    <col min="8" max="8" width="12.453125" bestFit="1" customWidth="1"/>
    <col min="9" max="9" width="11.54296875" bestFit="1" customWidth="1"/>
    <col min="10" max="11" width="12.90625" bestFit="1" customWidth="1"/>
    <col min="12" max="12" width="10.36328125" bestFit="1" customWidth="1"/>
  </cols>
  <sheetData>
    <row r="4" spans="2:13" x14ac:dyDescent="0.35">
      <c r="B4" t="s">
        <v>4408</v>
      </c>
      <c r="C4" t="s">
        <v>4409</v>
      </c>
      <c r="D4" t="s">
        <v>4410</v>
      </c>
      <c r="H4" s="13" t="s">
        <v>4417</v>
      </c>
      <c r="I4" s="13"/>
      <c r="J4" s="13"/>
      <c r="K4" s="13"/>
      <c r="L4" s="13"/>
    </row>
    <row r="5" spans="2:13" x14ac:dyDescent="0.35">
      <c r="B5" s="14">
        <v>741999.79529999977</v>
      </c>
      <c r="C5" s="14">
        <v>8028</v>
      </c>
      <c r="D5" s="14">
        <v>18451.272799999999</v>
      </c>
      <c r="H5" t="s">
        <v>4418</v>
      </c>
      <c r="I5" t="s">
        <v>4425</v>
      </c>
      <c r="J5" t="s">
        <v>4422</v>
      </c>
      <c r="K5" t="s">
        <v>4423</v>
      </c>
      <c r="L5" t="s">
        <v>4424</v>
      </c>
    </row>
    <row r="6" spans="2:13" x14ac:dyDescent="0.35">
      <c r="H6" t="s">
        <v>4419</v>
      </c>
      <c r="I6" s="7">
        <f>GETPIVOTDATA("Sum of Sales",$B$4)</f>
        <v>741999.79529999977</v>
      </c>
      <c r="J6" s="7">
        <f>GETPIVOTDATA("Sum of Sales",$B$8,"Years (Order Date)",2017)</f>
        <v>215387.26920000004</v>
      </c>
      <c r="K6" s="7">
        <f>GETPIVOTDATA("Sum of Sales",$B$8,"Years (Order Date)",2016)</f>
        <v>198901.43600000019</v>
      </c>
      <c r="L6" s="4">
        <f>(J6-K6)/K6</f>
        <v>8.2884435283814811E-2</v>
      </c>
      <c r="M6" t="str">
        <f>IF(L6&gt;0,"⬆️","⬇️")&amp;TEXT(ABS(L6),"0%")&amp;"YoY%"</f>
        <v>⬆️8%YoY%</v>
      </c>
    </row>
    <row r="7" spans="2:13" x14ac:dyDescent="0.35">
      <c r="H7" t="s">
        <v>4420</v>
      </c>
      <c r="I7" s="6">
        <f>GETPIVOTDATA("Sum of Quantity",$B$4)</f>
        <v>8028</v>
      </c>
      <c r="J7" s="6">
        <f>GETPIVOTDATA("Sum of Quantity",$B$8,"Years (Order Date)",2017)</f>
        <v>2437</v>
      </c>
      <c r="K7" s="6">
        <f>GETPIVOTDATA("Sum of Quantity",$B$8,"Years (Order Date)",2016)</f>
        <v>2193</v>
      </c>
      <c r="L7" s="4">
        <f t="shared" ref="L7:L8" si="0">(J7-K7)/K7</f>
        <v>0.11126310989512084</v>
      </c>
      <c r="M7" t="str">
        <f t="shared" ref="M7:M8" si="1">IF(L7&gt;0,"⬆️","⬇️")&amp;TEXT(ABS(L7),"0%")&amp;"YoY%"</f>
        <v>⬆️11%YoY%</v>
      </c>
    </row>
    <row r="8" spans="2:13" x14ac:dyDescent="0.35">
      <c r="B8" s="2" t="s">
        <v>4411</v>
      </c>
      <c r="C8" t="s">
        <v>4408</v>
      </c>
      <c r="D8" t="s">
        <v>4409</v>
      </c>
      <c r="E8" t="s">
        <v>4410</v>
      </c>
      <c r="H8" t="s">
        <v>4421</v>
      </c>
      <c r="I8" s="5">
        <f>GETPIVOTDATA("Sum of Profit",$B$4)</f>
        <v>18451.272799999999</v>
      </c>
      <c r="J8" s="5">
        <f>GETPIVOTDATA("Sum of Profit",$B$8,"Years (Order Date)",2017)</f>
        <v>3018.3912999999957</v>
      </c>
      <c r="K8" s="5">
        <f>GETPIVOTDATA("Sum of Profit",$B$8,"Years (Order Date)",2016)</f>
        <v>6959.9530999999979</v>
      </c>
      <c r="L8" s="4">
        <f t="shared" si="0"/>
        <v>-0.56632016672641128</v>
      </c>
      <c r="M8" t="str">
        <f t="shared" si="1"/>
        <v>⬇️57%YoY%</v>
      </c>
    </row>
    <row r="9" spans="2:13" x14ac:dyDescent="0.35">
      <c r="B9" s="3" t="s">
        <v>4413</v>
      </c>
      <c r="C9" s="14">
        <v>157192.85310000001</v>
      </c>
      <c r="D9" s="14">
        <v>1623</v>
      </c>
      <c r="E9" s="14">
        <v>5457.7255000000059</v>
      </c>
    </row>
    <row r="10" spans="2:13" x14ac:dyDescent="0.35">
      <c r="B10" s="3" t="s">
        <v>4414</v>
      </c>
      <c r="C10" s="14">
        <v>170518.23700000011</v>
      </c>
      <c r="D10" s="14">
        <v>1775</v>
      </c>
      <c r="E10" s="14">
        <v>3015.2028999999993</v>
      </c>
    </row>
    <row r="11" spans="2:13" x14ac:dyDescent="0.35">
      <c r="B11" s="3" t="s">
        <v>4415</v>
      </c>
      <c r="C11" s="14">
        <v>198901.43600000019</v>
      </c>
      <c r="D11" s="14">
        <v>2193</v>
      </c>
      <c r="E11" s="14">
        <v>6959.9530999999979</v>
      </c>
    </row>
    <row r="12" spans="2:13" x14ac:dyDescent="0.35">
      <c r="B12" s="3" t="s">
        <v>4416</v>
      </c>
      <c r="C12" s="14">
        <v>215387.26920000004</v>
      </c>
      <c r="D12" s="14">
        <v>2437</v>
      </c>
      <c r="E12" s="14">
        <v>3018.3912999999957</v>
      </c>
    </row>
    <row r="13" spans="2:13" x14ac:dyDescent="0.35">
      <c r="B13" s="3" t="s">
        <v>4412</v>
      </c>
      <c r="C13" s="14">
        <v>741999.79530000035</v>
      </c>
      <c r="D13" s="14">
        <v>8028</v>
      </c>
      <c r="E13" s="14">
        <v>18451.272799999999</v>
      </c>
    </row>
    <row r="15" spans="2:13" x14ac:dyDescent="0.35">
      <c r="B15" s="3" t="s">
        <v>4426</v>
      </c>
      <c r="H15" t="s">
        <v>4428</v>
      </c>
    </row>
    <row r="16" spans="2:13" x14ac:dyDescent="0.35">
      <c r="B16" t="str">
        <f>"Peak Sales Month: " &amp; INDEX(B18:B29,MATCH(MAX(C18:C29),C18:C29,0)) &amp; " with " &amp; TEXT(MAX(C18:C29),"$#,##") &amp; " in sales"</f>
        <v>Peak Sales Month: Dec with $121,818 in sales</v>
      </c>
      <c r="H16" t="str">
        <f>"Top Selling City: " &amp; INDEX(H18:H22, MATCH(MAX(I18:I22),I18:I22,0)) &amp; " (" &amp; TEXT(MAX(I18:I22),"#,##") &amp; ")"</f>
        <v>Top Selling City: New York City (75,691)</v>
      </c>
    </row>
    <row r="17" spans="2:12" x14ac:dyDescent="0.35">
      <c r="B17" s="2" t="s">
        <v>4411</v>
      </c>
      <c r="C17" t="s">
        <v>4408</v>
      </c>
      <c r="H17" s="2" t="s">
        <v>4411</v>
      </c>
      <c r="I17" t="s">
        <v>4408</v>
      </c>
      <c r="L17" s="9">
        <f>MAX(K18:K22) * 1.2</f>
        <v>90829.258800000011</v>
      </c>
    </row>
    <row r="18" spans="2:12" x14ac:dyDescent="0.35">
      <c r="B18" s="3" t="s">
        <v>169</v>
      </c>
      <c r="C18" s="7">
        <v>31569.241599999998</v>
      </c>
      <c r="H18" s="3" t="s">
        <v>52</v>
      </c>
      <c r="I18" s="7">
        <v>54000.040999999976</v>
      </c>
      <c r="J18" t="str" cm="1">
        <f t="array" ref="J18:K22">H18:I22</f>
        <v>Los Angeles</v>
      </c>
      <c r="K18" s="7">
        <v>54000.040999999976</v>
      </c>
      <c r="L18" s="7">
        <f>$L$17-K18</f>
        <v>36829.217800000035</v>
      </c>
    </row>
    <row r="19" spans="2:12" x14ac:dyDescent="0.35">
      <c r="B19" s="3" t="s">
        <v>297</v>
      </c>
      <c r="C19" s="7">
        <v>15765.920399999994</v>
      </c>
      <c r="H19" s="3" t="s">
        <v>173</v>
      </c>
      <c r="I19" s="7">
        <v>75691.049000000014</v>
      </c>
      <c r="J19" t="str">
        <v>New York City</v>
      </c>
      <c r="K19" s="7">
        <v>75691.049000000014</v>
      </c>
      <c r="L19" s="7">
        <f t="shared" ref="L19:L22" si="2">$L$17-K19</f>
        <v>15138.209799999997</v>
      </c>
    </row>
    <row r="20" spans="2:12" x14ac:dyDescent="0.35">
      <c r="B20" s="3" t="s">
        <v>195</v>
      </c>
      <c r="C20" s="7">
        <v>50768.275799999996</v>
      </c>
      <c r="H20" s="3" t="s">
        <v>65</v>
      </c>
      <c r="I20" s="7">
        <v>36495.541000000012</v>
      </c>
      <c r="J20" t="str">
        <v>Philadelphia</v>
      </c>
      <c r="K20" s="7">
        <v>36495.541000000012</v>
      </c>
      <c r="L20" s="7">
        <f t="shared" si="2"/>
        <v>54333.717799999999</v>
      </c>
    </row>
    <row r="21" spans="2:12" x14ac:dyDescent="0.35">
      <c r="B21" s="3" t="s">
        <v>113</v>
      </c>
      <c r="C21" s="7">
        <v>40698.583600000013</v>
      </c>
      <c r="H21" s="3" t="s">
        <v>328</v>
      </c>
      <c r="I21" s="7">
        <v>36357.307999999997</v>
      </c>
      <c r="J21" t="str">
        <v>San Francisco</v>
      </c>
      <c r="K21" s="7">
        <v>36357.307999999997</v>
      </c>
      <c r="L21" s="7">
        <f t="shared" si="2"/>
        <v>54471.950800000013</v>
      </c>
    </row>
    <row r="22" spans="2:12" x14ac:dyDescent="0.35">
      <c r="B22" s="3" t="s">
        <v>161</v>
      </c>
      <c r="C22" s="7">
        <v>48365.130699999951</v>
      </c>
      <c r="H22" s="3" t="s">
        <v>191</v>
      </c>
      <c r="I22" s="7">
        <v>40995.877999999997</v>
      </c>
      <c r="J22" t="str">
        <v>Seattle</v>
      </c>
      <c r="K22" s="7">
        <v>40995.877999999997</v>
      </c>
      <c r="L22" s="7">
        <f t="shared" si="2"/>
        <v>49833.380800000014</v>
      </c>
    </row>
    <row r="23" spans="2:12" x14ac:dyDescent="0.35">
      <c r="B23" s="3" t="s">
        <v>59</v>
      </c>
      <c r="C23" s="7">
        <v>52999.463299999974</v>
      </c>
      <c r="H23" s="3" t="s">
        <v>4412</v>
      </c>
      <c r="I23" s="7">
        <v>243539.81699999998</v>
      </c>
      <c r="L23" s="8"/>
    </row>
    <row r="24" spans="2:12" x14ac:dyDescent="0.35">
      <c r="B24" s="3" t="s">
        <v>71</v>
      </c>
      <c r="C24" s="7">
        <v>49377.011999999966</v>
      </c>
    </row>
    <row r="25" spans="2:12" x14ac:dyDescent="0.35">
      <c r="B25" s="3" t="s">
        <v>253</v>
      </c>
      <c r="C25" s="7">
        <v>44884.044999999991</v>
      </c>
      <c r="H25" s="3" t="s">
        <v>4430</v>
      </c>
    </row>
    <row r="26" spans="2:12" x14ac:dyDescent="0.35">
      <c r="B26" s="3" t="s">
        <v>77</v>
      </c>
      <c r="C26" s="7">
        <v>106380.59069999997</v>
      </c>
      <c r="H26" t="str">
        <f>"Most Orders ("&amp;TEXT(MAX(I28:I35),"0%")&amp;") were delivered in "&amp;INDEX(H28:H35,MATCH(MAX(I28:I35),I28:I35,0))</f>
        <v>Most Orders (28%) were delivered in 4- days</v>
      </c>
    </row>
    <row r="27" spans="2:12" x14ac:dyDescent="0.35">
      <c r="B27" s="3" t="s">
        <v>48</v>
      </c>
      <c r="C27" s="7">
        <v>58087.515699999982</v>
      </c>
      <c r="H27" s="2" t="s">
        <v>4411</v>
      </c>
      <c r="I27" t="s">
        <v>4429</v>
      </c>
    </row>
    <row r="28" spans="2:12" x14ac:dyDescent="0.35">
      <c r="B28" s="3" t="s">
        <v>34</v>
      </c>
      <c r="C28" s="7">
        <v>121286.04899999996</v>
      </c>
      <c r="H28" s="3" t="s">
        <v>430</v>
      </c>
      <c r="I28" s="11">
        <v>5.469118340405469E-2</v>
      </c>
    </row>
    <row r="29" spans="2:12" x14ac:dyDescent="0.35">
      <c r="B29" s="3" t="s">
        <v>96</v>
      </c>
      <c r="C29" s="7">
        <v>121817.96749999993</v>
      </c>
      <c r="H29" s="3" t="s">
        <v>123</v>
      </c>
      <c r="I29" s="11">
        <v>3.6303630363036306E-2</v>
      </c>
    </row>
    <row r="30" spans="2:12" x14ac:dyDescent="0.35">
      <c r="B30" s="3" t="s">
        <v>4412</v>
      </c>
      <c r="C30" s="7">
        <v>741999.79529999977</v>
      </c>
      <c r="H30" s="3" t="s">
        <v>70</v>
      </c>
      <c r="I30" s="11">
        <v>0.14615747289014616</v>
      </c>
    </row>
    <row r="31" spans="2:12" x14ac:dyDescent="0.35">
      <c r="H31" s="3" t="s">
        <v>33</v>
      </c>
      <c r="I31" s="11">
        <v>8.7694483734087697E-2</v>
      </c>
    </row>
    <row r="32" spans="2:12" x14ac:dyDescent="0.35">
      <c r="H32" s="3" t="s">
        <v>83</v>
      </c>
      <c r="I32" s="11">
        <v>0.28335690711928335</v>
      </c>
    </row>
    <row r="33" spans="2:9" x14ac:dyDescent="0.35">
      <c r="H33" s="3" t="s">
        <v>58</v>
      </c>
      <c r="I33" s="11">
        <v>0.2197076850542197</v>
      </c>
    </row>
    <row r="34" spans="2:9" x14ac:dyDescent="0.35">
      <c r="H34" s="3" t="s">
        <v>129</v>
      </c>
      <c r="I34" s="11">
        <v>0.11126826968411127</v>
      </c>
    </row>
    <row r="35" spans="2:9" x14ac:dyDescent="0.35">
      <c r="B35" t="s">
        <v>4427</v>
      </c>
      <c r="H35" s="3" t="s">
        <v>47</v>
      </c>
      <c r="I35" s="11">
        <v>6.0820367751060818E-2</v>
      </c>
    </row>
    <row r="36" spans="2:9" x14ac:dyDescent="0.35">
      <c r="B36" s="2" t="s">
        <v>4411</v>
      </c>
      <c r="C36" t="s">
        <v>4408</v>
      </c>
      <c r="D36" t="s">
        <v>4433</v>
      </c>
      <c r="E36" t="s">
        <v>4419</v>
      </c>
      <c r="H36" s="3" t="s">
        <v>4412</v>
      </c>
      <c r="I36" s="10">
        <v>1</v>
      </c>
    </row>
    <row r="37" spans="2:9" x14ac:dyDescent="0.35">
      <c r="B37" s="3" t="s">
        <v>1276</v>
      </c>
      <c r="C37" s="7">
        <v>6332.48</v>
      </c>
      <c r="D37" t="str" cm="1">
        <f t="array" ref="D37:E84">B37:C84</f>
        <v>Alabama</v>
      </c>
      <c r="E37" s="7">
        <v>6332.48</v>
      </c>
    </row>
    <row r="38" spans="2:9" x14ac:dyDescent="0.35">
      <c r="B38" s="3" t="s">
        <v>520</v>
      </c>
      <c r="C38" s="7">
        <v>13525.291000000001</v>
      </c>
      <c r="D38" t="str">
        <v>Arizona</v>
      </c>
      <c r="E38" s="7">
        <v>13525.291000000001</v>
      </c>
      <c r="H38" s="3" t="s">
        <v>4431</v>
      </c>
    </row>
    <row r="39" spans="2:9" x14ac:dyDescent="0.35">
      <c r="B39" s="3" t="s">
        <v>1058</v>
      </c>
      <c r="C39" s="7">
        <v>3187.55</v>
      </c>
      <c r="D39" t="str">
        <v>Arkansas</v>
      </c>
      <c r="E39" s="7">
        <v>3187.55</v>
      </c>
      <c r="H39" t="str">
        <f>"Most Orders Used " &amp; INDEX(H41:H44,MATCH(MAX(I41:I44),I41:I44,0)) &amp; "(" &amp; TEXT(MAX(I41:I44),"0%") &amp; ")"</f>
        <v>Most Orders Used Standard Class(59%)</v>
      </c>
    </row>
    <row r="40" spans="2:9" x14ac:dyDescent="0.35">
      <c r="B40" s="3" t="s">
        <v>53</v>
      </c>
      <c r="C40" s="7">
        <v>156064.60149999999</v>
      </c>
      <c r="D40" t="str">
        <v>California</v>
      </c>
      <c r="E40" s="7">
        <v>156064.60149999999</v>
      </c>
      <c r="H40" s="2" t="s">
        <v>4411</v>
      </c>
      <c r="I40" t="s">
        <v>4429</v>
      </c>
    </row>
    <row r="41" spans="2:9" x14ac:dyDescent="0.35">
      <c r="B41" s="3" t="s">
        <v>180</v>
      </c>
      <c r="C41" s="7">
        <v>13243.037</v>
      </c>
      <c r="D41" t="str">
        <v>Colorado</v>
      </c>
      <c r="E41" s="7">
        <v>13243.037</v>
      </c>
      <c r="H41" s="3" t="s">
        <v>87</v>
      </c>
      <c r="I41" s="11">
        <v>0.15417256011315417</v>
      </c>
    </row>
    <row r="42" spans="2:9" x14ac:dyDescent="0.35">
      <c r="B42" s="3" t="s">
        <v>429</v>
      </c>
      <c r="C42" s="7">
        <v>5174.9870000000001</v>
      </c>
      <c r="D42" t="str">
        <v>Connecticut</v>
      </c>
      <c r="E42" s="7">
        <v>5174.9870000000001</v>
      </c>
      <c r="H42" s="3" t="s">
        <v>425</v>
      </c>
      <c r="I42" s="11">
        <v>5.6105610561056105E-2</v>
      </c>
    </row>
    <row r="43" spans="2:9" x14ac:dyDescent="0.35">
      <c r="B43" s="3" t="s">
        <v>200</v>
      </c>
      <c r="C43" s="7">
        <v>4759.3189999999995</v>
      </c>
      <c r="D43" t="str">
        <v>Delaware</v>
      </c>
      <c r="E43" s="7">
        <v>4759.3189999999995</v>
      </c>
      <c r="H43" s="3" t="s">
        <v>21</v>
      </c>
      <c r="I43" s="11">
        <v>0.20132013201320131</v>
      </c>
    </row>
    <row r="44" spans="2:9" x14ac:dyDescent="0.35">
      <c r="B44" s="3" t="s">
        <v>980</v>
      </c>
      <c r="C44" s="7">
        <v>1346.58</v>
      </c>
      <c r="D44" t="str">
        <v>District of Columbia</v>
      </c>
      <c r="E44" s="7">
        <v>1346.58</v>
      </c>
      <c r="H44" s="3" t="s">
        <v>39</v>
      </c>
      <c r="I44" s="11">
        <v>0.5884016973125884</v>
      </c>
    </row>
    <row r="45" spans="2:9" x14ac:dyDescent="0.35">
      <c r="B45" s="3" t="s">
        <v>43</v>
      </c>
      <c r="C45" s="7">
        <v>22987.03799999999</v>
      </c>
      <c r="D45" t="str">
        <v>Florida</v>
      </c>
      <c r="E45" s="7">
        <v>22987.03799999999</v>
      </c>
      <c r="H45" s="3" t="s">
        <v>4412</v>
      </c>
      <c r="I45" s="10">
        <v>1</v>
      </c>
    </row>
    <row r="46" spans="2:9" x14ac:dyDescent="0.35">
      <c r="B46" s="3" t="s">
        <v>667</v>
      </c>
      <c r="C46" s="7">
        <v>8321.48</v>
      </c>
      <c r="D46" t="str">
        <v>Georgia</v>
      </c>
      <c r="E46" s="7">
        <v>8321.48</v>
      </c>
    </row>
    <row r="47" spans="2:9" x14ac:dyDescent="0.35">
      <c r="B47" s="3" t="s">
        <v>2280</v>
      </c>
      <c r="C47" s="7">
        <v>2595.482</v>
      </c>
      <c r="D47" t="str">
        <v>Idaho</v>
      </c>
      <c r="E47" s="7">
        <v>2595.482</v>
      </c>
    </row>
    <row r="48" spans="2:9" x14ac:dyDescent="0.35">
      <c r="B48" s="3" t="s">
        <v>134</v>
      </c>
      <c r="C48" s="7">
        <v>28274.522000000008</v>
      </c>
      <c r="D48" t="str">
        <v>Illinois</v>
      </c>
      <c r="E48" s="7">
        <v>28274.522000000008</v>
      </c>
      <c r="H48" s="3" t="s">
        <v>4432</v>
      </c>
    </row>
    <row r="49" spans="2:12" x14ac:dyDescent="0.35">
      <c r="B49" s="3" t="s">
        <v>110</v>
      </c>
      <c r="C49" s="7">
        <v>11496.71</v>
      </c>
      <c r="D49" t="str">
        <v>Indiana</v>
      </c>
      <c r="E49" s="7">
        <v>11496.71</v>
      </c>
      <c r="H49" t="str">
        <f>"Highest Sales By Category : " &amp; INDEX(H51:H54, MATCH(MAX(I51:I54),I51:I54,0)) &amp; " (" &amp; TEXT(MAX(I51:I54), "$0,00") &amp; ")"</f>
        <v>Highest Sales By Category : Chairs ($328,449)</v>
      </c>
    </row>
    <row r="50" spans="2:12" x14ac:dyDescent="0.35">
      <c r="B50" s="3" t="s">
        <v>801</v>
      </c>
      <c r="C50" s="7">
        <v>2642.3099999999995</v>
      </c>
      <c r="D50" t="str">
        <v>Iowa</v>
      </c>
      <c r="E50" s="7">
        <v>2642.3099999999995</v>
      </c>
      <c r="H50" s="2" t="s">
        <v>4411</v>
      </c>
      <c r="I50" t="s">
        <v>4408</v>
      </c>
      <c r="L50" s="7">
        <f>MAX(K51:K54)*1.2</f>
        <v>394138.92360000091</v>
      </c>
    </row>
    <row r="51" spans="2:12" x14ac:dyDescent="0.35">
      <c r="B51" s="3" t="s">
        <v>3135</v>
      </c>
      <c r="C51" s="7">
        <v>111.12</v>
      </c>
      <c r="D51" t="str">
        <v>Kansas</v>
      </c>
      <c r="E51" s="7">
        <v>111.12</v>
      </c>
      <c r="H51" s="3" t="s">
        <v>31</v>
      </c>
      <c r="I51" s="7">
        <v>114879.99629999997</v>
      </c>
      <c r="J51" t="str" cm="1">
        <f t="array" ref="J51:K54">H51:I54</f>
        <v>Bookcases</v>
      </c>
      <c r="K51" s="7">
        <v>114879.99629999997</v>
      </c>
      <c r="L51" s="7">
        <f>$L$50-K51</f>
        <v>279258.92730000091</v>
      </c>
    </row>
    <row r="52" spans="2:12" x14ac:dyDescent="0.35">
      <c r="B52" s="3" t="s">
        <v>27</v>
      </c>
      <c r="C52" s="7">
        <v>12126.84</v>
      </c>
      <c r="D52" t="str">
        <v>Kentucky</v>
      </c>
      <c r="E52" s="7">
        <v>12126.84</v>
      </c>
      <c r="H52" s="3" t="s">
        <v>36</v>
      </c>
      <c r="I52" s="7">
        <v>328449.10300000076</v>
      </c>
      <c r="J52" t="str">
        <v>Chairs</v>
      </c>
      <c r="K52" s="7">
        <v>328449.10300000076</v>
      </c>
      <c r="L52" s="7">
        <f t="shared" ref="L52:L54" si="3">$L$50-K52</f>
        <v>65689.820600000152</v>
      </c>
    </row>
    <row r="53" spans="2:12" x14ac:dyDescent="0.35">
      <c r="B53" s="3" t="s">
        <v>1406</v>
      </c>
      <c r="C53" s="7">
        <v>2963.03</v>
      </c>
      <c r="D53" t="str">
        <v>Louisiana</v>
      </c>
      <c r="E53" s="7">
        <v>2963.03</v>
      </c>
      <c r="H53" s="3" t="s">
        <v>56</v>
      </c>
      <c r="I53" s="7">
        <v>91705.164000000048</v>
      </c>
      <c r="J53" t="str">
        <v>Furnishings</v>
      </c>
      <c r="K53" s="7">
        <v>91705.164000000048</v>
      </c>
      <c r="L53" s="7">
        <f t="shared" si="3"/>
        <v>302433.75960000086</v>
      </c>
    </row>
    <row r="54" spans="2:12" x14ac:dyDescent="0.35">
      <c r="B54" s="3" t="s">
        <v>1788</v>
      </c>
      <c r="C54" s="7">
        <v>109.48</v>
      </c>
      <c r="D54" t="str">
        <v>Maine</v>
      </c>
      <c r="E54" s="7">
        <v>109.48</v>
      </c>
      <c r="H54" s="3" t="s">
        <v>45</v>
      </c>
      <c r="I54" s="7">
        <v>206965.53200000009</v>
      </c>
      <c r="J54" t="str">
        <v>Tables</v>
      </c>
      <c r="K54" s="7">
        <v>206965.53200000009</v>
      </c>
      <c r="L54" s="7">
        <f t="shared" si="3"/>
        <v>187173.39160000082</v>
      </c>
    </row>
    <row r="55" spans="2:12" x14ac:dyDescent="0.35">
      <c r="B55" s="3" t="s">
        <v>1089</v>
      </c>
      <c r="C55" s="7">
        <v>9149.2529999999988</v>
      </c>
      <c r="D55" t="str">
        <v>Maryland</v>
      </c>
      <c r="E55" s="7">
        <v>9149.2529999999988</v>
      </c>
      <c r="H55" s="3" t="s">
        <v>4412</v>
      </c>
      <c r="I55" s="7">
        <v>741999.79530000081</v>
      </c>
      <c r="L55" s="12"/>
    </row>
    <row r="56" spans="2:12" x14ac:dyDescent="0.35">
      <c r="B56" s="3" t="s">
        <v>434</v>
      </c>
      <c r="C56" s="7">
        <v>10919.063999999997</v>
      </c>
      <c r="D56" t="str">
        <v>Massachusetts</v>
      </c>
      <c r="E56" s="7">
        <v>10919.063999999997</v>
      </c>
    </row>
    <row r="57" spans="2:12" x14ac:dyDescent="0.35">
      <c r="B57" s="3" t="s">
        <v>289</v>
      </c>
      <c r="C57" s="7">
        <v>22321.099999999995</v>
      </c>
      <c r="D57" t="str">
        <v>Michigan</v>
      </c>
      <c r="E57" s="7">
        <v>22321.099999999995</v>
      </c>
      <c r="H57" s="2" t="s">
        <v>4411</v>
      </c>
      <c r="I57" t="s">
        <v>4408</v>
      </c>
    </row>
    <row r="58" spans="2:12" x14ac:dyDescent="0.35">
      <c r="B58" s="3" t="s">
        <v>166</v>
      </c>
      <c r="C58" s="7">
        <v>7611.35</v>
      </c>
      <c r="D58" t="str">
        <v>Minnesota</v>
      </c>
      <c r="E58" s="7">
        <v>7611.35</v>
      </c>
      <c r="H58" s="3" t="s">
        <v>93</v>
      </c>
      <c r="I58" s="7">
        <v>163797.16380000004</v>
      </c>
    </row>
    <row r="59" spans="2:12" x14ac:dyDescent="0.35">
      <c r="B59" s="3" t="s">
        <v>478</v>
      </c>
      <c r="C59" s="7">
        <v>4317.8499999999995</v>
      </c>
      <c r="D59" t="str">
        <v>Mississippi</v>
      </c>
      <c r="E59" s="7">
        <v>4317.8499999999995</v>
      </c>
      <c r="H59" s="3" t="s">
        <v>67</v>
      </c>
      <c r="I59" s="7">
        <v>208291.20400000009</v>
      </c>
    </row>
    <row r="60" spans="2:12" x14ac:dyDescent="0.35">
      <c r="B60" s="3" t="s">
        <v>565</v>
      </c>
      <c r="C60" s="7">
        <v>2936.45</v>
      </c>
      <c r="D60" t="str">
        <v>Missouri</v>
      </c>
      <c r="E60" s="7">
        <v>2936.45</v>
      </c>
      <c r="H60" s="3" t="s">
        <v>28</v>
      </c>
      <c r="I60" s="7">
        <v>117298.6840000001</v>
      </c>
    </row>
    <row r="61" spans="2:12" x14ac:dyDescent="0.35">
      <c r="B61" s="3" t="s">
        <v>3701</v>
      </c>
      <c r="C61" s="7">
        <v>63.98</v>
      </c>
      <c r="D61" t="str">
        <v>Montana</v>
      </c>
      <c r="E61" s="7">
        <v>63.98</v>
      </c>
      <c r="H61" s="3" t="s">
        <v>54</v>
      </c>
      <c r="I61" s="7">
        <v>252612.7435000003</v>
      </c>
    </row>
    <row r="62" spans="2:12" x14ac:dyDescent="0.35">
      <c r="B62" s="3" t="s">
        <v>841</v>
      </c>
      <c r="C62" s="7">
        <v>1944.7</v>
      </c>
      <c r="D62" t="str">
        <v>Nebraska</v>
      </c>
      <c r="E62" s="7">
        <v>1944.7</v>
      </c>
      <c r="H62" s="3" t="s">
        <v>4412</v>
      </c>
      <c r="I62" s="7">
        <v>741999.79530000058</v>
      </c>
    </row>
    <row r="63" spans="2:12" x14ac:dyDescent="0.35">
      <c r="B63" s="3" t="s">
        <v>1340</v>
      </c>
      <c r="C63" s="7">
        <v>4635.1720000000005</v>
      </c>
      <c r="D63" t="str">
        <v>Nevada</v>
      </c>
      <c r="E63" s="7">
        <v>4635.1720000000005</v>
      </c>
    </row>
    <row r="64" spans="2:12" x14ac:dyDescent="0.35">
      <c r="B64" s="3" t="s">
        <v>884</v>
      </c>
      <c r="C64" s="7">
        <v>1886.4739999999999</v>
      </c>
      <c r="D64" t="str">
        <v>New Hampshire</v>
      </c>
      <c r="E64" s="7">
        <v>1886.4739999999999</v>
      </c>
    </row>
    <row r="65" spans="2:5" x14ac:dyDescent="0.35">
      <c r="B65" s="3" t="s">
        <v>362</v>
      </c>
      <c r="C65" s="7">
        <v>6307.0419999999995</v>
      </c>
      <c r="D65" t="str">
        <v>New Jersey</v>
      </c>
      <c r="E65" s="7">
        <v>6307.0419999999995</v>
      </c>
    </row>
    <row r="66" spans="2:5" x14ac:dyDescent="0.35">
      <c r="B66" s="3" t="s">
        <v>1896</v>
      </c>
      <c r="C66" s="7">
        <v>1701.412</v>
      </c>
      <c r="D66" t="str">
        <v>New Mexico</v>
      </c>
      <c r="E66" s="7">
        <v>1701.412</v>
      </c>
    </row>
    <row r="67" spans="2:5" x14ac:dyDescent="0.35">
      <c r="B67" s="3" t="s">
        <v>120</v>
      </c>
      <c r="C67" s="7">
        <v>93372.728999999978</v>
      </c>
      <c r="D67" t="str">
        <v>New York</v>
      </c>
      <c r="E67" s="7">
        <v>93372.728999999978</v>
      </c>
    </row>
    <row r="68" spans="2:5" x14ac:dyDescent="0.35">
      <c r="B68" s="3" t="s">
        <v>1036</v>
      </c>
      <c r="C68" s="7">
        <v>15155.483999999999</v>
      </c>
      <c r="D68" t="str">
        <v>North Carolina</v>
      </c>
      <c r="E68" s="7">
        <v>15155.483999999999</v>
      </c>
    </row>
    <row r="69" spans="2:5" x14ac:dyDescent="0.35">
      <c r="B69" s="3" t="s">
        <v>231</v>
      </c>
      <c r="C69" s="7">
        <v>24199.144999999993</v>
      </c>
      <c r="D69" t="str">
        <v>Ohio</v>
      </c>
      <c r="E69" s="7">
        <v>24199.144999999993</v>
      </c>
    </row>
    <row r="70" spans="2:5" x14ac:dyDescent="0.35">
      <c r="B70" s="3" t="s">
        <v>1522</v>
      </c>
      <c r="C70" s="7">
        <v>8284.1</v>
      </c>
      <c r="D70" t="str">
        <v>Oklahoma</v>
      </c>
      <c r="E70" s="7">
        <v>8284.1</v>
      </c>
    </row>
    <row r="71" spans="2:5" x14ac:dyDescent="0.35">
      <c r="B71" s="3" t="s">
        <v>1517</v>
      </c>
      <c r="C71" s="7">
        <v>6338.1299999999992</v>
      </c>
      <c r="D71" t="str">
        <v>Oregon</v>
      </c>
      <c r="E71" s="7">
        <v>6338.1299999999992</v>
      </c>
    </row>
    <row r="72" spans="2:5" x14ac:dyDescent="0.35">
      <c r="B72" s="3" t="s">
        <v>66</v>
      </c>
      <c r="C72" s="7">
        <v>39354.931000000004</v>
      </c>
      <c r="D72" t="str">
        <v>Pennsylvania</v>
      </c>
      <c r="E72" s="7">
        <v>39354.931000000004</v>
      </c>
    </row>
    <row r="73" spans="2:5" x14ac:dyDescent="0.35">
      <c r="B73" s="3" t="s">
        <v>1645</v>
      </c>
      <c r="C73" s="7">
        <v>5918.7560000000003</v>
      </c>
      <c r="D73" t="str">
        <v>Rhode Island</v>
      </c>
      <c r="E73" s="7">
        <v>5918.7560000000003</v>
      </c>
    </row>
    <row r="74" spans="2:5" x14ac:dyDescent="0.35">
      <c r="B74" s="3" t="s">
        <v>158</v>
      </c>
      <c r="C74" s="7">
        <v>3078.25</v>
      </c>
      <c r="D74" t="str">
        <v>South Carolina</v>
      </c>
      <c r="E74" s="7">
        <v>3078.25</v>
      </c>
    </row>
    <row r="75" spans="2:5" x14ac:dyDescent="0.35">
      <c r="B75" s="3" t="s">
        <v>1826</v>
      </c>
      <c r="C75" s="7">
        <v>324.89999999999998</v>
      </c>
      <c r="D75" t="str">
        <v>South Dakota</v>
      </c>
      <c r="E75" s="7">
        <v>324.89999999999998</v>
      </c>
    </row>
    <row r="76" spans="2:5" x14ac:dyDescent="0.35">
      <c r="B76" s="3" t="s">
        <v>141</v>
      </c>
      <c r="C76" s="7">
        <v>13506.732</v>
      </c>
      <c r="D76" t="str">
        <v>Tennessee</v>
      </c>
      <c r="E76" s="7">
        <v>13506.732</v>
      </c>
    </row>
    <row r="77" spans="2:5" x14ac:dyDescent="0.35">
      <c r="B77" s="3" t="s">
        <v>92</v>
      </c>
      <c r="C77" s="7">
        <v>60593.291799999992</v>
      </c>
      <c r="D77" t="str">
        <v>Texas</v>
      </c>
      <c r="E77" s="7">
        <v>60593.291799999992</v>
      </c>
    </row>
    <row r="78" spans="2:5" x14ac:dyDescent="0.35">
      <c r="B78" s="3" t="s">
        <v>76</v>
      </c>
      <c r="C78" s="7">
        <v>4822.3499999999995</v>
      </c>
      <c r="D78" t="str">
        <v>Utah</v>
      </c>
      <c r="E78" s="7">
        <v>4822.3499999999995</v>
      </c>
    </row>
    <row r="79" spans="2:5" x14ac:dyDescent="0.35">
      <c r="B79" s="3" t="s">
        <v>3106</v>
      </c>
      <c r="C79" s="7">
        <v>5120.0999999999995</v>
      </c>
      <c r="D79" t="str">
        <v>Vermont</v>
      </c>
      <c r="E79" s="7">
        <v>5120.0999999999995</v>
      </c>
    </row>
    <row r="80" spans="2:5" x14ac:dyDescent="0.35">
      <c r="B80" s="3" t="s">
        <v>716</v>
      </c>
      <c r="C80" s="7">
        <v>25321.949999999993</v>
      </c>
      <c r="D80" t="str">
        <v>Virginia</v>
      </c>
      <c r="E80" s="7">
        <v>25321.949999999993</v>
      </c>
    </row>
    <row r="81" spans="2:5" x14ac:dyDescent="0.35">
      <c r="B81" s="3" t="s">
        <v>192</v>
      </c>
      <c r="C81" s="7">
        <v>48020.151999999973</v>
      </c>
      <c r="D81" t="str">
        <v>Washington</v>
      </c>
      <c r="E81" s="7">
        <v>48020.151999999973</v>
      </c>
    </row>
    <row r="82" spans="2:5" x14ac:dyDescent="0.35">
      <c r="B82" s="3" t="s">
        <v>4286</v>
      </c>
      <c r="C82" s="7">
        <v>673.34400000000005</v>
      </c>
      <c r="D82" t="str">
        <v>West Virginia</v>
      </c>
      <c r="E82" s="7">
        <v>673.34400000000005</v>
      </c>
    </row>
    <row r="83" spans="2:5" x14ac:dyDescent="0.35">
      <c r="B83" s="3" t="s">
        <v>238</v>
      </c>
      <c r="C83" s="7">
        <v>17256.609999999997</v>
      </c>
      <c r="D83" t="str">
        <v>Wisconsin</v>
      </c>
      <c r="E83" s="7">
        <v>17256.609999999997</v>
      </c>
    </row>
    <row r="84" spans="2:5" x14ac:dyDescent="0.35">
      <c r="B84" s="3" t="s">
        <v>3311</v>
      </c>
      <c r="C84" s="7">
        <v>1603.136</v>
      </c>
      <c r="D84" t="str">
        <v>Wyoming</v>
      </c>
      <c r="E84" s="7">
        <v>1603.136</v>
      </c>
    </row>
    <row r="85" spans="2:5" x14ac:dyDescent="0.35">
      <c r="B85" s="3" t="s">
        <v>4412</v>
      </c>
      <c r="C85" s="7">
        <v>741999.79530000011</v>
      </c>
    </row>
  </sheetData>
  <mergeCells count="1">
    <mergeCell ref="H4: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DF256-BD0F-409E-ACBF-ED6A48F23E9D}">
  <dimension ref="A1"/>
  <sheetViews>
    <sheetView tabSelected="1" topLeftCell="E1" zoomScale="75" zoomScaleNormal="75" workbookViewId="0">
      <selection activeCell="N41" sqref="N4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39E8EC-CF85-4FB7-9AE8-C4F5FFA55A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Furniture_Data</vt:lpstr>
      <vt:lpstr>Calculations</vt:lpstr>
      <vt:lpstr>Dashboard</vt:lpstr>
      <vt:lpstr>duration</vt:lpstr>
      <vt:lpstr>highestcategory</vt:lpstr>
      <vt:lpstr>highestsalecategory</vt:lpstr>
      <vt:lpstr>profit</vt:lpstr>
      <vt:lpstr>profityoy</vt:lpstr>
      <vt:lpstr>quantity</vt:lpstr>
      <vt:lpstr>quantityyoy</vt:lpstr>
      <vt:lpstr>sales</vt:lpstr>
      <vt:lpstr>salestrend</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Visalakshi Radhakrishnan</dc:creator>
  <cp:lastModifiedBy>Visalakshi Radhakrishnan</cp:lastModifiedBy>
  <dcterms:created xsi:type="dcterms:W3CDTF">2025-06-22T09:40:53Z</dcterms:created>
  <dcterms:modified xsi:type="dcterms:W3CDTF">2025-06-25T06:30:28Z</dcterms:modified>
</cp:coreProperties>
</file>