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IS - Sem 1\BDA\"/>
    </mc:Choice>
  </mc:AlternateContent>
  <xr:revisionPtr revIDLastSave="0" documentId="13_ncr:1_{3F87B521-A398-4366-AD3D-C2D00DEFDA39}" xr6:coauthVersionLast="47" xr6:coauthVersionMax="47" xr10:uidLastSave="{00000000-0000-0000-0000-000000000000}"/>
  <bookViews>
    <workbookView xWindow="-110" yWindow="-110" windowWidth="19420" windowHeight="10300" xr2:uid="{D5F04C2E-7CDA-4F88-ABC5-5C48CC43801E}"/>
  </bookViews>
  <sheets>
    <sheet name="Chase Strategy" sheetId="1" r:id="rId1"/>
    <sheet name="Level Strategy" sheetId="2" r:id="rId2"/>
    <sheet name="Level Strategy No shiiping Cap" sheetId="4" r:id="rId3"/>
    <sheet name="Optimal Strategy" sheetId="3" r:id="rId4"/>
    <sheet name="Optimal Strategy NoShipping Cap" sheetId="5" r:id="rId5"/>
  </sheets>
  <definedNames>
    <definedName name="solver_adj" localSheetId="0" hidden="1">'Chase Strategy'!$B$27:$M$28,'Chase Strategy'!$B$36:$M$36</definedName>
    <definedName name="solver_adj" localSheetId="1" hidden="1">'Level Strategy'!$B$33:$M$33,'Level Strategy'!$B$39:$M$39,'Level Strategy'!$B$43:$M$43,'Level Strategy'!$B$52:$M$52</definedName>
    <definedName name="solver_adj" localSheetId="2" hidden="1">'Level Strategy No shiiping Cap'!$B$33:$M$33,'Level Strategy No shiiping Cap'!$B$39:$M$39,'Level Strategy No shiiping Cap'!$B$43:$M$43,'Level Strategy No shiiping Cap'!$B$49:$M$49</definedName>
    <definedName name="solver_adj" localSheetId="3" hidden="1">'Optimal Strategy'!$B$27:$M$28,'Optimal Strategy'!$B$33:$M$33,'Optimal Strategy'!$B$39:$M$39,'Optimal Strategy'!$B$43:$M$43,'Optimal Strategy'!$B$52:$M$52</definedName>
    <definedName name="solver_adj" localSheetId="4" hidden="1">'Optimal Strategy NoShipping Cap'!$B$27:$M$28,'Optimal Strategy NoShipping Cap'!$B$33:$M$33,'Optimal Strategy NoShipping Cap'!$B$39:$M$39,'Optimal Strategy NoShipping Cap'!$B$43:$M$43,'Optimal Strategy NoShipping Cap'!$B$49:$M$49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'Chase Strategy'!$B$27:$M$28</definedName>
    <definedName name="solver_lhs1" localSheetId="1" hidden="1">'Level Strategy'!$B$27:$M$28</definedName>
    <definedName name="solver_lhs1" localSheetId="2" hidden="1">'Level Strategy No shiiping Cap'!$B$27:$M$28</definedName>
    <definedName name="solver_lhs1" localSheetId="3" hidden="1">'Optimal Strategy'!$B$27:$M$28</definedName>
    <definedName name="solver_lhs1" localSheetId="4" hidden="1">'Optimal Strategy NoShipping Cap'!$B$27:$M$28</definedName>
    <definedName name="solver_lhs2" localSheetId="0" hidden="1">'Chase Strategy'!$B$32:$M$32</definedName>
    <definedName name="solver_lhs2" localSheetId="1" hidden="1">'Level Strategy'!$B$33:$M$33</definedName>
    <definedName name="solver_lhs2" localSheetId="2" hidden="1">'Level Strategy No shiiping Cap'!$B$33:$M$33</definedName>
    <definedName name="solver_lhs2" localSheetId="3" hidden="1">'Optimal Strategy'!$B$33:$M$33</definedName>
    <definedName name="solver_lhs2" localSheetId="4" hidden="1">'Optimal Strategy NoShipping Cap'!$B$33:$M$33</definedName>
    <definedName name="solver_lhs3" localSheetId="0" hidden="1">'Chase Strategy'!$B$36:$M$36</definedName>
    <definedName name="solver_lhs3" localSheetId="1" hidden="1">'Level Strategy'!$B$39:$M$39</definedName>
    <definedName name="solver_lhs3" localSheetId="2" hidden="1">'Level Strategy No shiiping Cap'!$B$39:$M$39</definedName>
    <definedName name="solver_lhs3" localSheetId="3" hidden="1">'Optimal Strategy'!$B$39:$M$39</definedName>
    <definedName name="solver_lhs3" localSheetId="4" hidden="1">'Optimal Strategy NoShipping Cap'!$B$39:$M$39</definedName>
    <definedName name="solver_lhs4" localSheetId="1" hidden="1">'Level Strategy'!$B$43:$M$43</definedName>
    <definedName name="solver_lhs4" localSheetId="2" hidden="1">'Level Strategy No shiiping Cap'!$B$43:$M$43</definedName>
    <definedName name="solver_lhs4" localSheetId="3" hidden="1">'Optimal Strategy'!$B$43:$M$43</definedName>
    <definedName name="solver_lhs4" localSheetId="4" hidden="1">'Optimal Strategy NoShipping Cap'!$B$43:$M$43</definedName>
    <definedName name="solver_lhs5" localSheetId="1" hidden="1">'Level Strategy'!$B$47:$M$47</definedName>
    <definedName name="solver_lhs5" localSheetId="2" hidden="1">'Level Strategy No shiiping Cap'!$B$50:$M$50</definedName>
    <definedName name="solver_lhs5" localSheetId="3" hidden="1">'Optimal Strategy'!$B$47:$M$47</definedName>
    <definedName name="solver_lhs5" localSheetId="4" hidden="1">'Optimal Strategy NoShipping Cap'!$B$50:$M$50</definedName>
    <definedName name="solver_lhs6" localSheetId="1" hidden="1">'Level Strategy'!$B$53:$M$53</definedName>
    <definedName name="solver_lhs6" localSheetId="2" hidden="1">'Level Strategy No shiiping Cap'!$B$54:$M$54</definedName>
    <definedName name="solver_lhs6" localSheetId="3" hidden="1">'Optimal Strategy'!$B$53:$M$53</definedName>
    <definedName name="solver_lhs6" localSheetId="4" hidden="1">'Optimal Strategy NoShipping Cap'!$B$54:$M$54</definedName>
    <definedName name="solver_lhs7" localSheetId="1" hidden="1">'Level Strategy'!$B$57:$M$57</definedName>
    <definedName name="solver_lhs7" localSheetId="3" hidden="1">'Optimal Strategy'!$B$57:$M$57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7</definedName>
    <definedName name="solver_num" localSheetId="2" hidden="1">6</definedName>
    <definedName name="solver_num" localSheetId="3" hidden="1">7</definedName>
    <definedName name="solver_num" localSheetId="4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'Chase Strategy'!$N$46</definedName>
    <definedName name="solver_opt" localSheetId="1" hidden="1">'Level Strategy'!$N$68</definedName>
    <definedName name="solver_opt" localSheetId="2" hidden="1">'Level Strategy No shiiping Cap'!$N$65</definedName>
    <definedName name="solver_opt" localSheetId="3" hidden="1">'Optimal Strategy'!$N$68</definedName>
    <definedName name="solver_opt" localSheetId="4" hidden="1">'Optimal Strategy NoShipping Cap'!$N$65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2</definedName>
    <definedName name="solver_rel1" localSheetId="2" hidden="1">2</definedName>
    <definedName name="solver_rel1" localSheetId="3" hidden="1">4</definedName>
    <definedName name="solver_rel1" localSheetId="4" hidden="1">4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0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5" localSheetId="1" hidden="1">1</definedName>
    <definedName name="solver_rel5" localSheetId="2" hidden="1">3</definedName>
    <definedName name="solver_rel5" localSheetId="3" hidden="1">1</definedName>
    <definedName name="solver_rel5" localSheetId="4" hidden="1">3</definedName>
    <definedName name="solver_rel6" localSheetId="1" hidden="1">3</definedName>
    <definedName name="solver_rel6" localSheetId="2" hidden="1">1</definedName>
    <definedName name="solver_rel6" localSheetId="3" hidden="1">3</definedName>
    <definedName name="solver_rel6" localSheetId="4" hidden="1">1</definedName>
    <definedName name="solver_rel7" localSheetId="1" hidden="1">1</definedName>
    <definedName name="solver_rel7" localSheetId="3" hidden="1">1</definedName>
    <definedName name="solver_rhs1" localSheetId="0" hidden="1">"integer"</definedName>
    <definedName name="solver_rhs1" localSheetId="1" hidden="1">0</definedName>
    <definedName name="solver_rhs1" localSheetId="2" hidden="1">0</definedName>
    <definedName name="solver_rhs1" localSheetId="3" hidden="1">"integer"</definedName>
    <definedName name="solver_rhs1" localSheetId="4" hidden="1">"integer"</definedName>
    <definedName name="solver_rhs2" localSheetId="0" hidden="1">'Chase Strategy'!$B$34:$M$34</definedName>
    <definedName name="solver_rhs2" localSheetId="1" hidden="1">'Level Strategy'!$B$35:$M$35</definedName>
    <definedName name="solver_rhs2" localSheetId="2" hidden="1">'Level Strategy No shiiping Cap'!$B$35:$M$35</definedName>
    <definedName name="solver_rhs2" localSheetId="3" hidden="1">'Optimal Strategy'!$B$35:$M$35</definedName>
    <definedName name="solver_rhs2" localSheetId="4" hidden="1">'Optimal Strategy NoShipping Cap'!$B$35:$M$35</definedName>
    <definedName name="solver_rhs3" localSheetId="0" hidden="1">'Chase Strategy'!$B$38:$M$38</definedName>
    <definedName name="solver_rhs3" localSheetId="1" hidden="1">'Level Strategy'!$B$41:$M$41</definedName>
    <definedName name="solver_rhs3" localSheetId="2" hidden="1">'Level Strategy No shiiping Cap'!$B$41:$M$41</definedName>
    <definedName name="solver_rhs3" localSheetId="3" hidden="1">'Optimal Strategy'!$B$41:$M$41</definedName>
    <definedName name="solver_rhs3" localSheetId="4" hidden="1">'Optimal Strategy NoShipping Cap'!$B$41:$M$41</definedName>
    <definedName name="solver_rhs4" localSheetId="1" hidden="1">'Level Strategy'!$B$45:$M$45</definedName>
    <definedName name="solver_rhs4" localSheetId="2" hidden="1">'Level Strategy No shiiping Cap'!$B$45:$M$45</definedName>
    <definedName name="solver_rhs4" localSheetId="3" hidden="1">'Optimal Strategy'!$B$45:$M$45</definedName>
    <definedName name="solver_rhs4" localSheetId="4" hidden="1">'Optimal Strategy NoShipping Cap'!$B$45:$M$45</definedName>
    <definedName name="solver_rhs5" localSheetId="1" hidden="1">'Level Strategy'!$B$49:$M$49</definedName>
    <definedName name="solver_rhs5" localSheetId="2" hidden="1">'Level Strategy No shiiping Cap'!$B$52:$M$52</definedName>
    <definedName name="solver_rhs5" localSheetId="3" hidden="1">'Optimal Strategy'!$B$49:$M$49</definedName>
    <definedName name="solver_rhs5" localSheetId="4" hidden="1">'Optimal Strategy NoShipping Cap'!$B$52:$M$52</definedName>
    <definedName name="solver_rhs6" localSheetId="1" hidden="1">'Level Strategy'!$B$55:$M$55</definedName>
    <definedName name="solver_rhs6" localSheetId="2" hidden="1">'Level Strategy No shiiping Cap'!$B$56:$M$56</definedName>
    <definedName name="solver_rhs6" localSheetId="3" hidden="1">'Optimal Strategy'!$B$55:$M$55</definedName>
    <definedName name="solver_rhs6" localSheetId="4" hidden="1">'Optimal Strategy NoShipping Cap'!$B$56:$M$56</definedName>
    <definedName name="solver_rhs7" localSheetId="1" hidden="1">'Level Strategy'!$B$59:$M$59</definedName>
    <definedName name="solver_rhs7" localSheetId="3" hidden="1">'Optimal Strategy'!$B$59:$M$59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5" l="1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1" i="5"/>
  <c r="L61" i="5"/>
  <c r="K61" i="5"/>
  <c r="J61" i="5"/>
  <c r="I61" i="5"/>
  <c r="H61" i="5"/>
  <c r="G61" i="5"/>
  <c r="F61" i="5"/>
  <c r="E61" i="5"/>
  <c r="D61" i="5"/>
  <c r="C61" i="5"/>
  <c r="B61" i="5"/>
  <c r="M56" i="5"/>
  <c r="L56" i="5"/>
  <c r="K56" i="5"/>
  <c r="J56" i="5"/>
  <c r="I56" i="5"/>
  <c r="H56" i="5"/>
  <c r="G56" i="5"/>
  <c r="F56" i="5"/>
  <c r="E56" i="5"/>
  <c r="D56" i="5"/>
  <c r="C56" i="5"/>
  <c r="B56" i="5"/>
  <c r="B54" i="5"/>
  <c r="B64" i="5" s="1"/>
  <c r="M50" i="5"/>
  <c r="L50" i="5"/>
  <c r="K50" i="5"/>
  <c r="J50" i="5"/>
  <c r="I50" i="5"/>
  <c r="H50" i="5"/>
  <c r="G50" i="5"/>
  <c r="F50" i="5"/>
  <c r="E50" i="5"/>
  <c r="D50" i="5"/>
  <c r="C50" i="5"/>
  <c r="B50" i="5"/>
  <c r="B45" i="5"/>
  <c r="B29" i="5"/>
  <c r="B31" i="5" s="1"/>
  <c r="Q15" i="5"/>
  <c r="M52" i="5" s="1"/>
  <c r="Q14" i="5"/>
  <c r="L52" i="5" s="1"/>
  <c r="Q13" i="5"/>
  <c r="K52" i="5" s="1"/>
  <c r="Q12" i="5"/>
  <c r="J52" i="5" s="1"/>
  <c r="B12" i="5"/>
  <c r="Q11" i="5"/>
  <c r="I52" i="5" s="1"/>
  <c r="Q10" i="5"/>
  <c r="H52" i="5" s="1"/>
  <c r="Q9" i="5"/>
  <c r="G52" i="5" s="1"/>
  <c r="Q8" i="5"/>
  <c r="F52" i="5" s="1"/>
  <c r="Q7" i="5"/>
  <c r="E52" i="5" s="1"/>
  <c r="Q6" i="5"/>
  <c r="D52" i="5" s="1"/>
  <c r="Q5" i="5"/>
  <c r="C52" i="5" s="1"/>
  <c r="Q4" i="5"/>
  <c r="B52" i="5" s="1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J62" i="4"/>
  <c r="I62" i="4"/>
  <c r="H62" i="4"/>
  <c r="G62" i="4"/>
  <c r="F62" i="4"/>
  <c r="E62" i="4"/>
  <c r="D62" i="4"/>
  <c r="C62" i="4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56" i="4"/>
  <c r="L56" i="4"/>
  <c r="K56" i="4"/>
  <c r="J56" i="4"/>
  <c r="I56" i="4"/>
  <c r="H56" i="4"/>
  <c r="G56" i="4"/>
  <c r="F56" i="4"/>
  <c r="E56" i="4"/>
  <c r="D56" i="4"/>
  <c r="C56" i="4"/>
  <c r="B56" i="4"/>
  <c r="B54" i="4"/>
  <c r="C37" i="4" s="1"/>
  <c r="M50" i="4"/>
  <c r="L50" i="4"/>
  <c r="K50" i="4"/>
  <c r="J50" i="4"/>
  <c r="I50" i="4"/>
  <c r="H50" i="4"/>
  <c r="G50" i="4"/>
  <c r="F50" i="4"/>
  <c r="E50" i="4"/>
  <c r="D50" i="4"/>
  <c r="C50" i="4"/>
  <c r="B50" i="4"/>
  <c r="B45" i="4"/>
  <c r="B29" i="4"/>
  <c r="B31" i="4" s="1"/>
  <c r="Q15" i="4"/>
  <c r="M52" i="4" s="1"/>
  <c r="Q14" i="4"/>
  <c r="L52" i="4" s="1"/>
  <c r="Q13" i="4"/>
  <c r="K52" i="4" s="1"/>
  <c r="Q12" i="4"/>
  <c r="J52" i="4" s="1"/>
  <c r="B12" i="4"/>
  <c r="Q11" i="4"/>
  <c r="I52" i="4" s="1"/>
  <c r="Q10" i="4"/>
  <c r="H52" i="4" s="1"/>
  <c r="Q9" i="4"/>
  <c r="G52" i="4" s="1"/>
  <c r="Q8" i="4"/>
  <c r="F52" i="4" s="1"/>
  <c r="Q7" i="4"/>
  <c r="E52" i="4" s="1"/>
  <c r="Q6" i="4"/>
  <c r="D52" i="4" s="1"/>
  <c r="Q5" i="4"/>
  <c r="C52" i="4" s="1"/>
  <c r="Q4" i="4"/>
  <c r="B52" i="4" s="1"/>
  <c r="M66" i="3"/>
  <c r="L66" i="3"/>
  <c r="K66" i="3"/>
  <c r="J66" i="3"/>
  <c r="I66" i="3"/>
  <c r="H66" i="3"/>
  <c r="G66" i="3"/>
  <c r="F66" i="3"/>
  <c r="E66" i="3"/>
  <c r="D66" i="3"/>
  <c r="C66" i="3"/>
  <c r="B66" i="3"/>
  <c r="M65" i="3"/>
  <c r="L65" i="3"/>
  <c r="K65" i="3"/>
  <c r="J65" i="3"/>
  <c r="I65" i="3"/>
  <c r="H65" i="3"/>
  <c r="G65" i="3"/>
  <c r="F65" i="3"/>
  <c r="E65" i="3"/>
  <c r="D65" i="3"/>
  <c r="C65" i="3"/>
  <c r="B65" i="3"/>
  <c r="M64" i="3"/>
  <c r="L64" i="3"/>
  <c r="K64" i="3"/>
  <c r="J64" i="3"/>
  <c r="I64" i="3"/>
  <c r="H64" i="3"/>
  <c r="G64" i="3"/>
  <c r="F64" i="3"/>
  <c r="E64" i="3"/>
  <c r="D64" i="3"/>
  <c r="C64" i="3"/>
  <c r="B64" i="3"/>
  <c r="M59" i="3"/>
  <c r="L59" i="3"/>
  <c r="K59" i="3"/>
  <c r="J59" i="3"/>
  <c r="I59" i="3"/>
  <c r="H59" i="3"/>
  <c r="G59" i="3"/>
  <c r="F59" i="3"/>
  <c r="E59" i="3"/>
  <c r="D59" i="3"/>
  <c r="C59" i="3"/>
  <c r="B59" i="3"/>
  <c r="B57" i="3"/>
  <c r="C37" i="3" s="1"/>
  <c r="L55" i="3"/>
  <c r="E55" i="3"/>
  <c r="M53" i="3"/>
  <c r="L53" i="3"/>
  <c r="K53" i="3"/>
  <c r="J53" i="3"/>
  <c r="I53" i="3"/>
  <c r="H53" i="3"/>
  <c r="G53" i="3"/>
  <c r="F53" i="3"/>
  <c r="E53" i="3"/>
  <c r="D53" i="3"/>
  <c r="C53" i="3"/>
  <c r="B53" i="3"/>
  <c r="M49" i="3"/>
  <c r="L49" i="3"/>
  <c r="K49" i="3"/>
  <c r="J49" i="3"/>
  <c r="I49" i="3"/>
  <c r="H49" i="3"/>
  <c r="G49" i="3"/>
  <c r="F49" i="3"/>
  <c r="E49" i="3"/>
  <c r="D49" i="3"/>
  <c r="C49" i="3"/>
  <c r="B49" i="3"/>
  <c r="M47" i="3"/>
  <c r="L47" i="3"/>
  <c r="K47" i="3"/>
  <c r="J47" i="3"/>
  <c r="I47" i="3"/>
  <c r="H47" i="3"/>
  <c r="G47" i="3"/>
  <c r="F47" i="3"/>
  <c r="E47" i="3"/>
  <c r="D47" i="3"/>
  <c r="C47" i="3"/>
  <c r="B47" i="3"/>
  <c r="B45" i="3"/>
  <c r="B29" i="3"/>
  <c r="B31" i="3" s="1"/>
  <c r="Q15" i="3"/>
  <c r="M55" i="3" s="1"/>
  <c r="Q14" i="3"/>
  <c r="Q13" i="3"/>
  <c r="K55" i="3" s="1"/>
  <c r="Q12" i="3"/>
  <c r="J55" i="3" s="1"/>
  <c r="B12" i="3"/>
  <c r="Q11" i="3"/>
  <c r="I55" i="3" s="1"/>
  <c r="Q10" i="3"/>
  <c r="H55" i="3" s="1"/>
  <c r="Q9" i="3"/>
  <c r="G55" i="3" s="1"/>
  <c r="Q8" i="3"/>
  <c r="F55" i="3" s="1"/>
  <c r="Q7" i="3"/>
  <c r="Q6" i="3"/>
  <c r="D55" i="3" s="1"/>
  <c r="Q5" i="3"/>
  <c r="C55" i="3" s="1"/>
  <c r="Q4" i="3"/>
  <c r="B55" i="3" s="1"/>
  <c r="M47" i="2"/>
  <c r="C47" i="2"/>
  <c r="D47" i="2"/>
  <c r="E47" i="2"/>
  <c r="F47" i="2"/>
  <c r="G47" i="2"/>
  <c r="H47" i="2"/>
  <c r="I47" i="2"/>
  <c r="J47" i="2"/>
  <c r="K47" i="2"/>
  <c r="L47" i="2"/>
  <c r="B47" i="2"/>
  <c r="C65" i="2"/>
  <c r="D65" i="2"/>
  <c r="E65" i="2"/>
  <c r="F65" i="2"/>
  <c r="G65" i="2"/>
  <c r="H65" i="2"/>
  <c r="I65" i="2"/>
  <c r="J65" i="2"/>
  <c r="K65" i="2"/>
  <c r="L65" i="2"/>
  <c r="M65" i="2"/>
  <c r="B65" i="2"/>
  <c r="C53" i="2"/>
  <c r="D53" i="2"/>
  <c r="E53" i="2"/>
  <c r="F53" i="2"/>
  <c r="G53" i="2"/>
  <c r="H53" i="2"/>
  <c r="I53" i="2"/>
  <c r="J53" i="2"/>
  <c r="K53" i="2"/>
  <c r="L53" i="2"/>
  <c r="M53" i="2"/>
  <c r="B53" i="2"/>
  <c r="B57" i="2"/>
  <c r="C37" i="2" s="1"/>
  <c r="B45" i="2"/>
  <c r="C37" i="5" l="1"/>
  <c r="C54" i="5" s="1"/>
  <c r="D37" i="5" s="1"/>
  <c r="C26" i="5"/>
  <c r="C29" i="5" s="1"/>
  <c r="C31" i="5" s="1"/>
  <c r="N61" i="5"/>
  <c r="N62" i="5"/>
  <c r="N63" i="5"/>
  <c r="B35" i="5"/>
  <c r="B60" i="5"/>
  <c r="B41" i="5"/>
  <c r="N63" i="4"/>
  <c r="N62" i="4"/>
  <c r="N61" i="4"/>
  <c r="B35" i="4"/>
  <c r="B60" i="4"/>
  <c r="B41" i="4"/>
  <c r="C54" i="4"/>
  <c r="C45" i="4"/>
  <c r="C26" i="4"/>
  <c r="C29" i="4" s="1"/>
  <c r="B64" i="4"/>
  <c r="N65" i="3"/>
  <c r="N64" i="3"/>
  <c r="C26" i="3"/>
  <c r="C29" i="3" s="1"/>
  <c r="C31" i="3" s="1"/>
  <c r="C41" i="3" s="1"/>
  <c r="B35" i="3"/>
  <c r="B63" i="3"/>
  <c r="B41" i="3"/>
  <c r="N66" i="3"/>
  <c r="C57" i="3"/>
  <c r="C45" i="3"/>
  <c r="B67" i="3"/>
  <c r="C45" i="2"/>
  <c r="C57" i="2"/>
  <c r="D37" i="2" s="1"/>
  <c r="C45" i="5" l="1"/>
  <c r="C64" i="5"/>
  <c r="D26" i="5"/>
  <c r="D29" i="5" s="1"/>
  <c r="E26" i="5" s="1"/>
  <c r="E29" i="5" s="1"/>
  <c r="B65" i="5"/>
  <c r="D54" i="5"/>
  <c r="D45" i="5"/>
  <c r="C60" i="5"/>
  <c r="C65" i="5" s="1"/>
  <c r="C41" i="5"/>
  <c r="C35" i="5"/>
  <c r="C64" i="4"/>
  <c r="D37" i="4"/>
  <c r="B65" i="4"/>
  <c r="C31" i="4"/>
  <c r="D26" i="4"/>
  <c r="D29" i="4" s="1"/>
  <c r="D26" i="3"/>
  <c r="D29" i="3" s="1"/>
  <c r="E26" i="3" s="1"/>
  <c r="E29" i="3" s="1"/>
  <c r="C35" i="3"/>
  <c r="C63" i="3"/>
  <c r="B68" i="3"/>
  <c r="C67" i="3"/>
  <c r="D37" i="3"/>
  <c r="D45" i="2"/>
  <c r="D57" i="2"/>
  <c r="E37" i="2" s="1"/>
  <c r="D31" i="5" l="1"/>
  <c r="D60" i="5" s="1"/>
  <c r="F26" i="5"/>
  <c r="F29" i="5" s="1"/>
  <c r="E31" i="5"/>
  <c r="E37" i="5"/>
  <c r="D64" i="5"/>
  <c r="D31" i="3"/>
  <c r="D41" i="3" s="1"/>
  <c r="E26" i="4"/>
  <c r="E29" i="4" s="1"/>
  <c r="D31" i="4"/>
  <c r="D54" i="4"/>
  <c r="D45" i="4"/>
  <c r="C60" i="4"/>
  <c r="C41" i="4"/>
  <c r="C35" i="4"/>
  <c r="C68" i="3"/>
  <c r="F26" i="3"/>
  <c r="F29" i="3" s="1"/>
  <c r="E31" i="3"/>
  <c r="D57" i="3"/>
  <c r="D45" i="3"/>
  <c r="E45" i="2"/>
  <c r="E57" i="2"/>
  <c r="F37" i="2" s="1"/>
  <c r="D35" i="5" l="1"/>
  <c r="D41" i="5"/>
  <c r="D65" i="5"/>
  <c r="E54" i="5"/>
  <c r="E45" i="5"/>
  <c r="F31" i="5"/>
  <c r="G26" i="5"/>
  <c r="G29" i="5" s="1"/>
  <c r="E35" i="5"/>
  <c r="E60" i="5"/>
  <c r="E41" i="5"/>
  <c r="D35" i="3"/>
  <c r="D63" i="3"/>
  <c r="D64" i="4"/>
  <c r="E37" i="4"/>
  <c r="C65" i="4"/>
  <c r="D60" i="4"/>
  <c r="D41" i="4"/>
  <c r="D35" i="4"/>
  <c r="F26" i="4"/>
  <c r="F29" i="4" s="1"/>
  <c r="E31" i="4"/>
  <c r="F31" i="3"/>
  <c r="G26" i="3"/>
  <c r="G29" i="3" s="1"/>
  <c r="D67" i="3"/>
  <c r="E37" i="3"/>
  <c r="E35" i="3"/>
  <c r="E63" i="3"/>
  <c r="E41" i="3"/>
  <c r="F45" i="2"/>
  <c r="F57" i="2"/>
  <c r="G37" i="2" s="1"/>
  <c r="H26" i="5" l="1"/>
  <c r="H29" i="5" s="1"/>
  <c r="G31" i="5"/>
  <c r="F35" i="5"/>
  <c r="F60" i="5"/>
  <c r="F41" i="5"/>
  <c r="F37" i="5"/>
  <c r="E64" i="5"/>
  <c r="E65" i="5" s="1"/>
  <c r="D65" i="4"/>
  <c r="E54" i="4"/>
  <c r="E45" i="4"/>
  <c r="F31" i="4"/>
  <c r="G26" i="4"/>
  <c r="G29" i="4" s="1"/>
  <c r="E35" i="4"/>
  <c r="E60" i="4"/>
  <c r="E41" i="4"/>
  <c r="E57" i="3"/>
  <c r="E45" i="3"/>
  <c r="G31" i="3"/>
  <c r="H26" i="3"/>
  <c r="H29" i="3" s="1"/>
  <c r="F35" i="3"/>
  <c r="F63" i="3"/>
  <c r="F41" i="3"/>
  <c r="D68" i="3"/>
  <c r="G57" i="2"/>
  <c r="H37" i="2" s="1"/>
  <c r="G45" i="2"/>
  <c r="F54" i="5" l="1"/>
  <c r="F45" i="5"/>
  <c r="I26" i="5"/>
  <c r="I29" i="5" s="1"/>
  <c r="H31" i="5"/>
  <c r="G60" i="5"/>
  <c r="G41" i="5"/>
  <c r="G35" i="5"/>
  <c r="F35" i="4"/>
  <c r="F60" i="4"/>
  <c r="F41" i="4"/>
  <c r="F37" i="4"/>
  <c r="E64" i="4"/>
  <c r="E65" i="4" s="1"/>
  <c r="G31" i="4"/>
  <c r="H26" i="4"/>
  <c r="H29" i="4" s="1"/>
  <c r="I26" i="3"/>
  <c r="I29" i="3" s="1"/>
  <c r="H31" i="3"/>
  <c r="G63" i="3"/>
  <c r="G41" i="3"/>
  <c r="G35" i="3"/>
  <c r="F37" i="3"/>
  <c r="E67" i="3"/>
  <c r="E68" i="3" s="1"/>
  <c r="H57" i="2"/>
  <c r="I37" i="2" s="1"/>
  <c r="H45" i="2"/>
  <c r="H35" i="5" l="1"/>
  <c r="H60" i="5"/>
  <c r="H41" i="5"/>
  <c r="J26" i="5"/>
  <c r="J29" i="5" s="1"/>
  <c r="I31" i="5"/>
  <c r="G37" i="5"/>
  <c r="F64" i="5"/>
  <c r="F65" i="5" s="1"/>
  <c r="G60" i="4"/>
  <c r="G41" i="4"/>
  <c r="G35" i="4"/>
  <c r="F54" i="4"/>
  <c r="F45" i="4"/>
  <c r="I26" i="4"/>
  <c r="I29" i="4" s="1"/>
  <c r="H31" i="4"/>
  <c r="F57" i="3"/>
  <c r="F45" i="3"/>
  <c r="H63" i="3"/>
  <c r="H41" i="3"/>
  <c r="H35" i="3"/>
  <c r="J26" i="3"/>
  <c r="J29" i="3" s="1"/>
  <c r="I31" i="3"/>
  <c r="I57" i="2"/>
  <c r="J37" i="2" s="1"/>
  <c r="I45" i="2"/>
  <c r="J31" i="5" l="1"/>
  <c r="K26" i="5"/>
  <c r="K29" i="5" s="1"/>
  <c r="G54" i="5"/>
  <c r="G45" i="5"/>
  <c r="I35" i="5"/>
  <c r="I60" i="5"/>
  <c r="I41" i="5"/>
  <c r="J26" i="4"/>
  <c r="J29" i="4" s="1"/>
  <c r="I31" i="4"/>
  <c r="H60" i="4"/>
  <c r="H41" i="4"/>
  <c r="H35" i="4"/>
  <c r="G37" i="4"/>
  <c r="F64" i="4"/>
  <c r="F65" i="4" s="1"/>
  <c r="I35" i="3"/>
  <c r="I63" i="3"/>
  <c r="I41" i="3"/>
  <c r="G37" i="3"/>
  <c r="F67" i="3"/>
  <c r="F68" i="3" s="1"/>
  <c r="J31" i="3"/>
  <c r="K26" i="3"/>
  <c r="K29" i="3" s="1"/>
  <c r="J45" i="2"/>
  <c r="J57" i="2"/>
  <c r="K37" i="2" s="1"/>
  <c r="G64" i="5" l="1"/>
  <c r="G65" i="5" s="1"/>
  <c r="H37" i="5"/>
  <c r="J35" i="5"/>
  <c r="J60" i="5"/>
  <c r="J41" i="5"/>
  <c r="L26" i="5"/>
  <c r="L29" i="5" s="1"/>
  <c r="K31" i="5"/>
  <c r="I35" i="4"/>
  <c r="I60" i="4"/>
  <c r="I41" i="4"/>
  <c r="J31" i="4"/>
  <c r="K26" i="4"/>
  <c r="K29" i="4" s="1"/>
  <c r="G54" i="4"/>
  <c r="G45" i="4"/>
  <c r="J35" i="3"/>
  <c r="J63" i="3"/>
  <c r="J41" i="3"/>
  <c r="G57" i="3"/>
  <c r="G45" i="3"/>
  <c r="K31" i="3"/>
  <c r="L26" i="3"/>
  <c r="L29" i="3" s="1"/>
  <c r="K45" i="2"/>
  <c r="K57" i="2"/>
  <c r="L37" i="2" s="1"/>
  <c r="H54" i="5" l="1"/>
  <c r="H45" i="5"/>
  <c r="K60" i="5"/>
  <c r="K41" i="5"/>
  <c r="K35" i="5"/>
  <c r="M26" i="5"/>
  <c r="M29" i="5" s="1"/>
  <c r="M31" i="5" s="1"/>
  <c r="L31" i="5"/>
  <c r="K31" i="4"/>
  <c r="L26" i="4"/>
  <c r="L29" i="4" s="1"/>
  <c r="G64" i="4"/>
  <c r="G65" i="4" s="1"/>
  <c r="H37" i="4"/>
  <c r="J35" i="4"/>
  <c r="J60" i="4"/>
  <c r="J41" i="4"/>
  <c r="K63" i="3"/>
  <c r="K41" i="3"/>
  <c r="K35" i="3"/>
  <c r="G67" i="3"/>
  <c r="G68" i="3" s="1"/>
  <c r="H37" i="3"/>
  <c r="M26" i="3"/>
  <c r="M29" i="3" s="1"/>
  <c r="M31" i="3" s="1"/>
  <c r="L31" i="3"/>
  <c r="L57" i="2"/>
  <c r="M37" i="2" s="1"/>
  <c r="L45" i="2"/>
  <c r="L35" i="5" l="1"/>
  <c r="L60" i="5"/>
  <c r="L41" i="5"/>
  <c r="M35" i="5"/>
  <c r="M60" i="5"/>
  <c r="M41" i="5"/>
  <c r="I37" i="5"/>
  <c r="H64" i="5"/>
  <c r="H65" i="5" s="1"/>
  <c r="M26" i="4"/>
  <c r="M29" i="4" s="1"/>
  <c r="M31" i="4" s="1"/>
  <c r="L31" i="4"/>
  <c r="K60" i="4"/>
  <c r="K41" i="4"/>
  <c r="K35" i="4"/>
  <c r="H54" i="4"/>
  <c r="H45" i="4"/>
  <c r="L35" i="3"/>
  <c r="L41" i="3"/>
  <c r="L63" i="3"/>
  <c r="M35" i="3"/>
  <c r="M63" i="3"/>
  <c r="M41" i="3"/>
  <c r="H45" i="3"/>
  <c r="H57" i="3"/>
  <c r="M57" i="2"/>
  <c r="M45" i="2"/>
  <c r="N60" i="5" l="1"/>
  <c r="I54" i="5"/>
  <c r="I45" i="5"/>
  <c r="H64" i="4"/>
  <c r="H65" i="4" s="1"/>
  <c r="I37" i="4"/>
  <c r="L60" i="4"/>
  <c r="L41" i="4"/>
  <c r="L35" i="4"/>
  <c r="M35" i="4"/>
  <c r="M60" i="4"/>
  <c r="M41" i="4"/>
  <c r="H67" i="3"/>
  <c r="H68" i="3" s="1"/>
  <c r="I37" i="3"/>
  <c r="N63" i="3"/>
  <c r="J37" i="5" l="1"/>
  <c r="I64" i="5"/>
  <c r="I65" i="5" s="1"/>
  <c r="N60" i="4"/>
  <c r="I54" i="4"/>
  <c r="I45" i="4"/>
  <c r="I57" i="3"/>
  <c r="I45" i="3"/>
  <c r="J54" i="5" l="1"/>
  <c r="J45" i="5"/>
  <c r="J37" i="4"/>
  <c r="I64" i="4"/>
  <c r="I65" i="4" s="1"/>
  <c r="J37" i="3"/>
  <c r="I67" i="3"/>
  <c r="I68" i="3" s="1"/>
  <c r="K37" i="5" l="1"/>
  <c r="J64" i="5"/>
  <c r="J65" i="5" s="1"/>
  <c r="J54" i="4"/>
  <c r="J45" i="4"/>
  <c r="J57" i="3"/>
  <c r="J67" i="3" s="1"/>
  <c r="J45" i="3"/>
  <c r="K54" i="5" l="1"/>
  <c r="K45" i="5"/>
  <c r="K37" i="4"/>
  <c r="J64" i="4"/>
  <c r="J65" i="4" s="1"/>
  <c r="K37" i="3"/>
  <c r="J68" i="3"/>
  <c r="K64" i="5" l="1"/>
  <c r="K65" i="5" s="1"/>
  <c r="L37" i="5"/>
  <c r="K54" i="4"/>
  <c r="K45" i="4"/>
  <c r="K57" i="3"/>
  <c r="K45" i="3"/>
  <c r="L54" i="5" l="1"/>
  <c r="L45" i="5"/>
  <c r="K64" i="4"/>
  <c r="K65" i="4" s="1"/>
  <c r="L37" i="4"/>
  <c r="K67" i="3"/>
  <c r="K68" i="3" s="1"/>
  <c r="L37" i="3"/>
  <c r="M37" i="5" l="1"/>
  <c r="L64" i="5"/>
  <c r="L65" i="5" s="1"/>
  <c r="L54" i="4"/>
  <c r="L45" i="4"/>
  <c r="L57" i="3"/>
  <c r="L45" i="3"/>
  <c r="M54" i="5" l="1"/>
  <c r="M64" i="5" s="1"/>
  <c r="M45" i="5"/>
  <c r="L64" i="4"/>
  <c r="L65" i="4" s="1"/>
  <c r="M37" i="4"/>
  <c r="L67" i="3"/>
  <c r="L68" i="3" s="1"/>
  <c r="M37" i="3"/>
  <c r="N64" i="5" l="1"/>
  <c r="M65" i="5"/>
  <c r="N65" i="5" s="1"/>
  <c r="M54" i="4"/>
  <c r="M64" i="4" s="1"/>
  <c r="M45" i="4"/>
  <c r="M57" i="3"/>
  <c r="M67" i="3" s="1"/>
  <c r="M45" i="3"/>
  <c r="N64" i="4" l="1"/>
  <c r="M65" i="4"/>
  <c r="N65" i="4" s="1"/>
  <c r="N67" i="3"/>
  <c r="M68" i="3"/>
  <c r="N68" i="3" s="1"/>
  <c r="C66" i="2" l="1"/>
  <c r="D66" i="2"/>
  <c r="E66" i="2"/>
  <c r="F66" i="2"/>
  <c r="G66" i="2"/>
  <c r="H66" i="2"/>
  <c r="I66" i="2"/>
  <c r="J66" i="2"/>
  <c r="K66" i="2"/>
  <c r="L66" i="2"/>
  <c r="M66" i="2"/>
  <c r="B66" i="2"/>
  <c r="C64" i="2"/>
  <c r="D64" i="2"/>
  <c r="E64" i="2"/>
  <c r="F64" i="2"/>
  <c r="G64" i="2"/>
  <c r="H64" i="2"/>
  <c r="I64" i="2"/>
  <c r="J64" i="2"/>
  <c r="K64" i="2"/>
  <c r="L64" i="2"/>
  <c r="M64" i="2"/>
  <c r="B64" i="2"/>
  <c r="C49" i="2"/>
  <c r="D49" i="2"/>
  <c r="E49" i="2"/>
  <c r="F49" i="2"/>
  <c r="G49" i="2"/>
  <c r="H49" i="2"/>
  <c r="I49" i="2"/>
  <c r="J49" i="2"/>
  <c r="K49" i="2"/>
  <c r="L49" i="2"/>
  <c r="M49" i="2"/>
  <c r="B49" i="2"/>
  <c r="C59" i="2"/>
  <c r="D59" i="2"/>
  <c r="E59" i="2"/>
  <c r="F59" i="2"/>
  <c r="G59" i="2"/>
  <c r="H59" i="2"/>
  <c r="I59" i="2"/>
  <c r="J59" i="2"/>
  <c r="K59" i="2"/>
  <c r="L59" i="2"/>
  <c r="M59" i="2"/>
  <c r="B59" i="2"/>
  <c r="Q15" i="2"/>
  <c r="M55" i="2" s="1"/>
  <c r="Q14" i="2"/>
  <c r="L55" i="2" s="1"/>
  <c r="Q13" i="2"/>
  <c r="K55" i="2" s="1"/>
  <c r="Q12" i="2"/>
  <c r="J55" i="2" s="1"/>
  <c r="Q11" i="2"/>
  <c r="I55" i="2" s="1"/>
  <c r="Q10" i="2"/>
  <c r="H55" i="2" s="1"/>
  <c r="Q9" i="2"/>
  <c r="G55" i="2" s="1"/>
  <c r="Q8" i="2"/>
  <c r="F55" i="2" s="1"/>
  <c r="Q7" i="2"/>
  <c r="E55" i="2" s="1"/>
  <c r="Q6" i="2"/>
  <c r="D55" i="2" s="1"/>
  <c r="Q5" i="2"/>
  <c r="C55" i="2" s="1"/>
  <c r="Q4" i="2"/>
  <c r="B55" i="2" s="1"/>
  <c r="B29" i="2"/>
  <c r="C26" i="2" s="1"/>
  <c r="C29" i="2" s="1"/>
  <c r="B12" i="2"/>
  <c r="C45" i="1"/>
  <c r="D45" i="1"/>
  <c r="E45" i="1"/>
  <c r="F45" i="1"/>
  <c r="G45" i="1"/>
  <c r="H45" i="1"/>
  <c r="I45" i="1"/>
  <c r="J45" i="1"/>
  <c r="K45" i="1"/>
  <c r="L45" i="1"/>
  <c r="M45" i="1"/>
  <c r="B45" i="1"/>
  <c r="C44" i="1"/>
  <c r="D44" i="1"/>
  <c r="E44" i="1"/>
  <c r="F44" i="1"/>
  <c r="G44" i="1"/>
  <c r="H44" i="1"/>
  <c r="I44" i="1"/>
  <c r="J44" i="1"/>
  <c r="K44" i="1"/>
  <c r="L44" i="1"/>
  <c r="M44" i="1"/>
  <c r="B44" i="1"/>
  <c r="C43" i="1"/>
  <c r="D43" i="1"/>
  <c r="E43" i="1"/>
  <c r="F43" i="1"/>
  <c r="G43" i="1"/>
  <c r="H43" i="1"/>
  <c r="I43" i="1"/>
  <c r="J43" i="1"/>
  <c r="K43" i="1"/>
  <c r="L43" i="1"/>
  <c r="M43" i="1"/>
  <c r="B43" i="1"/>
  <c r="Q15" i="1"/>
  <c r="M38" i="1" s="1"/>
  <c r="M34" i="1" s="1"/>
  <c r="Q14" i="1"/>
  <c r="L38" i="1" s="1"/>
  <c r="L34" i="1" s="1"/>
  <c r="Q13" i="1"/>
  <c r="K38" i="1" s="1"/>
  <c r="K34" i="1" s="1"/>
  <c r="Q12" i="1"/>
  <c r="J38" i="1" s="1"/>
  <c r="J34" i="1" s="1"/>
  <c r="Q11" i="1"/>
  <c r="I38" i="1" s="1"/>
  <c r="I34" i="1" s="1"/>
  <c r="Q10" i="1"/>
  <c r="H38" i="1" s="1"/>
  <c r="H34" i="1" s="1"/>
  <c r="Q9" i="1"/>
  <c r="G38" i="1" s="1"/>
  <c r="G34" i="1" s="1"/>
  <c r="Q8" i="1"/>
  <c r="F38" i="1" s="1"/>
  <c r="F34" i="1" s="1"/>
  <c r="Q7" i="1"/>
  <c r="E38" i="1" s="1"/>
  <c r="E34" i="1" s="1"/>
  <c r="Q6" i="1"/>
  <c r="D38" i="1" s="1"/>
  <c r="D34" i="1" s="1"/>
  <c r="Q5" i="1"/>
  <c r="C38" i="1" s="1"/>
  <c r="C34" i="1" s="1"/>
  <c r="Q4" i="1"/>
  <c r="B38" i="1" s="1"/>
  <c r="B34" i="1" s="1"/>
  <c r="B29" i="1"/>
  <c r="B32" i="1" s="1"/>
  <c r="B42" i="1" s="1"/>
  <c r="B12" i="1"/>
  <c r="N43" i="1" l="1"/>
  <c r="N45" i="1"/>
  <c r="N44" i="1"/>
  <c r="N65" i="2"/>
  <c r="N66" i="2"/>
  <c r="N64" i="2"/>
  <c r="B31" i="2"/>
  <c r="B41" i="2" s="1"/>
  <c r="C31" i="2"/>
  <c r="D26" i="2"/>
  <c r="D29" i="2" s="1"/>
  <c r="B46" i="1"/>
  <c r="C26" i="1"/>
  <c r="C29" i="1" s="1"/>
  <c r="C63" i="2" l="1"/>
  <c r="C41" i="2"/>
  <c r="B63" i="2"/>
  <c r="C35" i="2"/>
  <c r="B35" i="2"/>
  <c r="E26" i="2"/>
  <c r="E29" i="2" s="1"/>
  <c r="D31" i="2"/>
  <c r="D26" i="1"/>
  <c r="D29" i="1" s="1"/>
  <c r="C32" i="1"/>
  <c r="C42" i="1" s="1"/>
  <c r="C46" i="1" l="1"/>
  <c r="D63" i="2"/>
  <c r="D41" i="2"/>
  <c r="D35" i="2"/>
  <c r="F26" i="2"/>
  <c r="F29" i="2" s="1"/>
  <c r="E31" i="2"/>
  <c r="D32" i="1"/>
  <c r="D42" i="1" s="1"/>
  <c r="D46" i="1" s="1"/>
  <c r="E26" i="1"/>
  <c r="E29" i="1" s="1"/>
  <c r="E63" i="2" l="1"/>
  <c r="E41" i="2"/>
  <c r="B67" i="2"/>
  <c r="E35" i="2"/>
  <c r="G26" i="2"/>
  <c r="G29" i="2" s="1"/>
  <c r="F31" i="2"/>
  <c r="F26" i="1"/>
  <c r="F29" i="1" s="1"/>
  <c r="E32" i="1"/>
  <c r="E42" i="1" s="1"/>
  <c r="E46" i="1" l="1"/>
  <c r="F63" i="2"/>
  <c r="F41" i="2"/>
  <c r="C67" i="2"/>
  <c r="C68" i="2" s="1"/>
  <c r="B68" i="2"/>
  <c r="F35" i="2"/>
  <c r="H26" i="2"/>
  <c r="H29" i="2" s="1"/>
  <c r="G31" i="2"/>
  <c r="F32" i="1"/>
  <c r="F42" i="1" s="1"/>
  <c r="F46" i="1" s="1"/>
  <c r="G26" i="1"/>
  <c r="G29" i="1" s="1"/>
  <c r="G63" i="2" l="1"/>
  <c r="G41" i="2"/>
  <c r="D67" i="2"/>
  <c r="G35" i="2"/>
  <c r="I26" i="2"/>
  <c r="I29" i="2" s="1"/>
  <c r="H31" i="2"/>
  <c r="H26" i="1"/>
  <c r="H29" i="1" s="1"/>
  <c r="G32" i="1"/>
  <c r="G42" i="1" s="1"/>
  <c r="G46" i="1" s="1"/>
  <c r="H63" i="2" l="1"/>
  <c r="H41" i="2"/>
  <c r="E67" i="2"/>
  <c r="E68" i="2" s="1"/>
  <c r="D68" i="2"/>
  <c r="H35" i="2"/>
  <c r="J26" i="2"/>
  <c r="J29" i="2" s="1"/>
  <c r="I31" i="2"/>
  <c r="I26" i="1"/>
  <c r="I29" i="1" s="1"/>
  <c r="H32" i="1"/>
  <c r="H42" i="1" s="1"/>
  <c r="H46" i="1" s="1"/>
  <c r="I63" i="2" l="1"/>
  <c r="I41" i="2"/>
  <c r="F67" i="2"/>
  <c r="I35" i="2"/>
  <c r="K26" i="2"/>
  <c r="K29" i="2" s="1"/>
  <c r="J31" i="2"/>
  <c r="J26" i="1"/>
  <c r="J29" i="1" s="1"/>
  <c r="I32" i="1"/>
  <c r="I42" i="1" s="1"/>
  <c r="I46" i="1" s="1"/>
  <c r="J63" i="2" l="1"/>
  <c r="J41" i="2"/>
  <c r="G67" i="2"/>
  <c r="G68" i="2" s="1"/>
  <c r="F68" i="2"/>
  <c r="J35" i="2"/>
  <c r="L26" i="2"/>
  <c r="L29" i="2" s="1"/>
  <c r="K31" i="2"/>
  <c r="K26" i="1"/>
  <c r="K29" i="1" s="1"/>
  <c r="J32" i="1"/>
  <c r="J42" i="1" s="1"/>
  <c r="J46" i="1" s="1"/>
  <c r="K63" i="2" l="1"/>
  <c r="K41" i="2"/>
  <c r="H67" i="2"/>
  <c r="K35" i="2"/>
  <c r="M26" i="2"/>
  <c r="M29" i="2" s="1"/>
  <c r="M31" i="2" s="1"/>
  <c r="L31" i="2"/>
  <c r="L26" i="1"/>
  <c r="L29" i="1" s="1"/>
  <c r="K32" i="1"/>
  <c r="K42" i="1" s="1"/>
  <c r="K46" i="1" s="1"/>
  <c r="M63" i="2" l="1"/>
  <c r="M41" i="2"/>
  <c r="L63" i="2"/>
  <c r="N63" i="2" s="1"/>
  <c r="L41" i="2"/>
  <c r="H68" i="2"/>
  <c r="I67" i="2"/>
  <c r="I68" i="2" s="1"/>
  <c r="L35" i="2"/>
  <c r="M35" i="2"/>
  <c r="M26" i="1"/>
  <c r="M29" i="1" s="1"/>
  <c r="M32" i="1" s="1"/>
  <c r="M42" i="1" s="1"/>
  <c r="L32" i="1"/>
  <c r="L42" i="1" s="1"/>
  <c r="L46" i="1" s="1"/>
  <c r="M46" i="1" l="1"/>
  <c r="N46" i="1" s="1"/>
  <c r="N42" i="1"/>
  <c r="J67" i="2"/>
  <c r="J68" i="2" s="1"/>
  <c r="K67" i="2" l="1"/>
  <c r="K68" i="2" s="1"/>
  <c r="L67" i="2" l="1"/>
  <c r="L68" i="2" s="1"/>
  <c r="M67" i="2" l="1"/>
  <c r="N67" i="2" l="1"/>
  <c r="M68" i="2"/>
  <c r="N68" i="2" s="1"/>
</calcChain>
</file>

<file path=xl/sharedStrings.xml><?xml version="1.0" encoding="utf-8"?>
<sst xmlns="http://schemas.openxmlformats.org/spreadsheetml/2006/main" count="755" uniqueCount="77">
  <si>
    <t>Green Mills Aggregate Planning Model</t>
  </si>
  <si>
    <t>Input Data</t>
  </si>
  <si>
    <t>Initial Employees</t>
  </si>
  <si>
    <t>Maximum Inventory Capacity</t>
  </si>
  <si>
    <t>Max Overtime hours allowed</t>
  </si>
  <si>
    <t xml:space="preserve">Hiring Cost </t>
  </si>
  <si>
    <t>Laying Off cost</t>
  </si>
  <si>
    <t>Cost Summary - per 1000 boards</t>
  </si>
  <si>
    <t>Cost Factor</t>
  </si>
  <si>
    <t>Cost</t>
  </si>
  <si>
    <t>Regular Time</t>
  </si>
  <si>
    <t>Overtime</t>
  </si>
  <si>
    <t>Holding</t>
  </si>
  <si>
    <t>Shipping</t>
  </si>
  <si>
    <t>U.S. Spot Market</t>
  </si>
  <si>
    <t>Employees</t>
  </si>
  <si>
    <t>Hired</t>
  </si>
  <si>
    <t>Fired</t>
  </si>
  <si>
    <t>Total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</si>
  <si>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</si>
  <si>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</si>
  <si>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</si>
  <si>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</si>
  <si>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</si>
  <si>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</si>
  <si>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</si>
  <si>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</si>
  <si>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</si>
  <si>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</si>
  <si>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</si>
  <si>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</si>
  <si>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</si>
  <si>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Raw softwood produced</t>
  </si>
  <si>
    <t>&gt;=</t>
  </si>
  <si>
    <t>Demand</t>
  </si>
  <si>
    <t>=</t>
  </si>
  <si>
    <t>Month</t>
  </si>
  <si>
    <t>Cost Plan</t>
  </si>
  <si>
    <t>Hiring Cost</t>
  </si>
  <si>
    <t>Production Plan</t>
  </si>
  <si>
    <t>Overtime boards available</t>
  </si>
  <si>
    <t>&lt;=</t>
  </si>
  <si>
    <t>Regular Boards Production</t>
  </si>
  <si>
    <t>Overtime boards production</t>
  </si>
  <si>
    <t>Total boards available</t>
  </si>
  <si>
    <t>Inventory</t>
  </si>
  <si>
    <t>U.S. Spot Market + Boards Shipped</t>
  </si>
  <si>
    <t>Final Inventory</t>
  </si>
  <si>
    <t>Maximum Capacity</t>
  </si>
  <si>
    <t>Boards for shipping</t>
  </si>
  <si>
    <t>Shipping Capacity</t>
  </si>
  <si>
    <t>Regular Cost</t>
  </si>
  <si>
    <t>Overtime Cost</t>
  </si>
  <si>
    <t>Shipping Cost</t>
  </si>
  <si>
    <t>Holding Cost</t>
  </si>
  <si>
    <t>Board Production</t>
  </si>
  <si>
    <t>Board production availability</t>
  </si>
  <si>
    <t xml:space="preserve">Raw softwood per 1000 board feet </t>
  </si>
  <si>
    <t xml:space="preserve">Chile raw soft wood per 1000 board feet </t>
  </si>
  <si>
    <t>Chile production cost per 1000 board ft.</t>
  </si>
  <si>
    <t>Maximum Shipping Capacity per month</t>
  </si>
  <si>
    <t>Worker board feet produced per hour</t>
  </si>
  <si>
    <t>Boards per month</t>
  </si>
  <si>
    <t>Laying off</t>
  </si>
  <si>
    <t>Laying off Cost</t>
  </si>
  <si>
    <t>Wood Shipped</t>
  </si>
  <si>
    <t>Chile production cost per 1000 board feet</t>
  </si>
  <si>
    <t>Maximum Overtime hours allowed</t>
  </si>
  <si>
    <t>Demand (000)</t>
  </si>
  <si>
    <t>Transport cost</t>
  </si>
  <si>
    <t>Local</t>
  </si>
  <si>
    <t>chile</t>
  </si>
  <si>
    <t>chile prod cost</t>
  </si>
  <si>
    <t xml:space="preserve">1 worker </t>
  </si>
  <si>
    <t>local/chile</t>
  </si>
  <si>
    <t>quantiy</t>
  </si>
  <si>
    <t>5000 divide by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</si>
</sst>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#,##0;[Red]#,##0"/>
    <numFmt numFmtId="167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2" fillId="2" borderId="3" xfId="0" applyFont="1" applyFill="1" applyBorder="1"/>
    <xf numFmtId="0" fontId="0" fillId="0" borderId="5" xfId="0" applyBorder="1"/>
    <xf numFmtId="0" fontId="6" fillId="0" borderId="6" xfId="0" applyFont="1" applyBorder="1"/>
    <xf numFmtId="0" fontId="3" fillId="0" borderId="4" xfId="0" applyFont="1" applyBorder="1"/>
    <xf numFmtId="0" fontId="6" fillId="0" borderId="5" xfId="0" applyFont="1" applyBorder="1"/>
    <xf numFmtId="0" fontId="3" fillId="0" borderId="7" xfId="0" applyFont="1" applyBorder="1"/>
    <xf numFmtId="0" fontId="6" fillId="0" borderId="0" xfId="0" applyFont="1"/>
    <xf numFmtId="0" fontId="6" fillId="0" borderId="8" xfId="0" applyFont="1" applyBorder="1"/>
    <xf numFmtId="0" fontId="3" fillId="3" borderId="7" xfId="0" applyFont="1" applyFill="1" applyBorder="1"/>
    <xf numFmtId="0" fontId="6" fillId="3" borderId="0" xfId="0" applyFont="1" applyFill="1"/>
    <xf numFmtId="0" fontId="6" fillId="3" borderId="8" xfId="0" applyFont="1" applyFill="1" applyBorder="1"/>
    <xf numFmtId="0" fontId="3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0" borderId="7" xfId="0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3" borderId="4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/>
    <xf numFmtId="164" fontId="5" fillId="0" borderId="0" xfId="0" applyNumberFormat="1" applyFont="1"/>
    <xf numFmtId="164" fontId="5" fillId="0" borderId="8" xfId="0" applyNumberFormat="1" applyFont="1" applyBorder="1"/>
    <xf numFmtId="0" fontId="5" fillId="3" borderId="7" xfId="0" applyFont="1" applyFill="1" applyBorder="1"/>
    <xf numFmtId="43" fontId="5" fillId="0" borderId="0" xfId="0" applyNumberFormat="1" applyFont="1"/>
    <xf numFmtId="43" fontId="5" fillId="0" borderId="8" xfId="0" applyNumberFormat="1" applyFont="1" applyBorder="1"/>
    <xf numFmtId="0" fontId="5" fillId="0" borderId="8" xfId="0" applyFont="1" applyBorder="1"/>
    <xf numFmtId="0" fontId="5" fillId="3" borderId="7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5" fillId="6" borderId="7" xfId="0" applyFont="1" applyFill="1" applyBorder="1"/>
    <xf numFmtId="0" fontId="5" fillId="6" borderId="0" xfId="0" applyFont="1" applyFill="1"/>
    <xf numFmtId="0" fontId="5" fillId="6" borderId="8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7" borderId="7" xfId="0" applyFont="1" applyFill="1" applyBorder="1"/>
    <xf numFmtId="0" fontId="5" fillId="7" borderId="0" xfId="0" applyFont="1" applyFill="1"/>
    <xf numFmtId="0" fontId="5" fillId="7" borderId="8" xfId="0" applyFont="1" applyFill="1" applyBorder="1"/>
    <xf numFmtId="0" fontId="5" fillId="8" borderId="7" xfId="0" applyFont="1" applyFill="1" applyBorder="1"/>
    <xf numFmtId="0" fontId="5" fillId="8" borderId="0" xfId="0" applyFont="1" applyFill="1"/>
    <xf numFmtId="0" fontId="5" fillId="8" borderId="8" xfId="0" applyFont="1" applyFill="1" applyBorder="1"/>
    <xf numFmtId="165" fontId="5" fillId="8" borderId="0" xfId="0" applyNumberFormat="1" applyFont="1" applyFill="1" applyAlignment="1">
      <alignment vertical="top"/>
    </xf>
    <xf numFmtId="165" fontId="5" fillId="8" borderId="8" xfId="0" applyNumberFormat="1" applyFont="1" applyFill="1" applyBorder="1"/>
    <xf numFmtId="165" fontId="5" fillId="8" borderId="0" xfId="0" applyNumberFormat="1" applyFont="1" applyFill="1"/>
    <xf numFmtId="0" fontId="5" fillId="8" borderId="9" xfId="0" applyFont="1" applyFill="1" applyBorder="1"/>
    <xf numFmtId="0" fontId="6" fillId="8" borderId="0" xfId="0" applyFont="1" applyFill="1"/>
    <xf numFmtId="0" fontId="0" fillId="8" borderId="8" xfId="0" applyFill="1" applyBorder="1"/>
    <xf numFmtId="165" fontId="6" fillId="8" borderId="0" xfId="0" applyNumberFormat="1" applyFont="1" applyFill="1"/>
    <xf numFmtId="165" fontId="6" fillId="8" borderId="8" xfId="0" applyNumberFormat="1" applyFont="1" applyFill="1" applyBorder="1"/>
    <xf numFmtId="165" fontId="6" fillId="8" borderId="10" xfId="0" applyNumberFormat="1" applyFont="1" applyFill="1" applyBorder="1"/>
    <xf numFmtId="0" fontId="3" fillId="8" borderId="7" xfId="0" applyFont="1" applyFill="1" applyBorder="1"/>
    <xf numFmtId="0" fontId="3" fillId="8" borderId="9" xfId="0" applyFont="1" applyFill="1" applyBorder="1"/>
    <xf numFmtId="0" fontId="8" fillId="5" borderId="0" xfId="0" applyFont="1" applyFill="1"/>
    <xf numFmtId="8" fontId="8" fillId="5" borderId="0" xfId="0" applyNumberFormat="1" applyFont="1" applyFill="1"/>
    <xf numFmtId="164" fontId="8" fillId="5" borderId="0" xfId="1" applyNumberFormat="1" applyFont="1" applyFill="1"/>
    <xf numFmtId="43" fontId="8" fillId="5" borderId="0" xfId="1" applyFont="1" applyFill="1"/>
    <xf numFmtId="43" fontId="8" fillId="5" borderId="0" xfId="0" applyNumberFormat="1" applyFont="1" applyFill="1"/>
    <xf numFmtId="165" fontId="8" fillId="5" borderId="0" xfId="2" applyNumberFormat="1" applyFont="1" applyFill="1"/>
    <xf numFmtId="165" fontId="8" fillId="5" borderId="0" xfId="0" applyNumberFormat="1" applyFont="1" applyFill="1"/>
    <xf numFmtId="0" fontId="7" fillId="2" borderId="3" xfId="0" applyFont="1" applyFill="1" applyBorder="1"/>
    <xf numFmtId="1" fontId="5" fillId="3" borderId="0" xfId="0" applyNumberFormat="1" applyFont="1" applyFill="1"/>
    <xf numFmtId="1" fontId="5" fillId="3" borderId="8" xfId="0" applyNumberFormat="1" applyFont="1" applyFill="1" applyBorder="1"/>
    <xf numFmtId="1" fontId="5" fillId="0" borderId="5" xfId="0" applyNumberFormat="1" applyFont="1" applyBorder="1"/>
    <xf numFmtId="1" fontId="5" fillId="0" borderId="6" xfId="0" applyNumberFormat="1" applyFont="1" applyBorder="1"/>
    <xf numFmtId="37" fontId="5" fillId="0" borderId="0" xfId="0" applyNumberFormat="1" applyFont="1"/>
    <xf numFmtId="37" fontId="5" fillId="0" borderId="8" xfId="0" applyNumberFormat="1" applyFont="1" applyBorder="1"/>
    <xf numFmtId="37" fontId="5" fillId="3" borderId="0" xfId="0" applyNumberFormat="1" applyFont="1" applyFill="1"/>
    <xf numFmtId="37" fontId="5" fillId="3" borderId="8" xfId="0" applyNumberFormat="1" applyFont="1" applyFill="1" applyBorder="1"/>
    <xf numFmtId="1" fontId="5" fillId="0" borderId="0" xfId="0" applyNumberFormat="1" applyFont="1"/>
    <xf numFmtId="1" fontId="5" fillId="0" borderId="8" xfId="0" applyNumberFormat="1" applyFont="1" applyBorder="1"/>
    <xf numFmtId="1" fontId="5" fillId="0" borderId="0" xfId="0" applyNumberFormat="1" applyFont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0" xfId="0" applyNumberFormat="1" applyFont="1" applyBorder="1"/>
    <xf numFmtId="1" fontId="5" fillId="0" borderId="11" xfId="0" applyNumberFormat="1" applyFont="1" applyBorder="1"/>
    <xf numFmtId="1" fontId="5" fillId="0" borderId="0" xfId="0" applyNumberFormat="1" applyFont="1" applyAlignment="1">
      <alignment horizontal="right"/>
    </xf>
    <xf numFmtId="1" fontId="8" fillId="5" borderId="0" xfId="0" applyNumberFormat="1" applyFont="1" applyFill="1"/>
    <xf numFmtId="1" fontId="5" fillId="3" borderId="5" xfId="0" applyNumberFormat="1" applyFont="1" applyFill="1" applyBorder="1" applyAlignment="1">
      <alignment horizontal="right"/>
    </xf>
    <xf numFmtId="1" fontId="5" fillId="3" borderId="6" xfId="0" applyNumberFormat="1" applyFont="1" applyFill="1" applyBorder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0" borderId="10" xfId="0" applyNumberFormat="1" applyFont="1" applyBorder="1" applyAlignment="1">
      <alignment horizontal="right"/>
    </xf>
    <xf numFmtId="1" fontId="5" fillId="0" borderId="11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6" fillId="0" borderId="5" xfId="0" applyNumberFormat="1" applyFont="1" applyBorder="1"/>
    <xf numFmtId="167" fontId="6" fillId="0" borderId="6" xfId="0" applyNumberFormat="1" applyFont="1" applyBorder="1"/>
    <xf numFmtId="167" fontId="3" fillId="0" borderId="0" xfId="0" applyNumberFormat="1" applyFont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167" fontId="6" fillId="0" borderId="0" xfId="0" applyNumberFormat="1" applyFont="1"/>
    <xf numFmtId="167" fontId="6" fillId="0" borderId="8" xfId="0" applyNumberFormat="1" applyFont="1" applyBorder="1"/>
    <xf numFmtId="167" fontId="0" fillId="0" borderId="0" xfId="0" applyNumberFormat="1"/>
    <xf numFmtId="167" fontId="0" fillId="0" borderId="8" xfId="0" applyNumberFormat="1" applyBorder="1"/>
    <xf numFmtId="167" fontId="6" fillId="3" borderId="0" xfId="0" applyNumberFormat="1" applyFont="1" applyFill="1"/>
    <xf numFmtId="167" fontId="6" fillId="3" borderId="8" xfId="0" applyNumberFormat="1" applyFont="1" applyFill="1" applyBorder="1"/>
    <xf numFmtId="167" fontId="0" fillId="0" borderId="0" xfId="0" applyNumberFormat="1" applyAlignment="1">
      <alignment horizontal="center"/>
    </xf>
    <xf numFmtId="167" fontId="0" fillId="0" borderId="8" xfId="0" applyNumberFormat="1" applyBorder="1" applyAlignment="1">
      <alignment horizontal="center"/>
    </xf>
    <xf numFmtId="167" fontId="6" fillId="0" borderId="10" xfId="0" applyNumberFormat="1" applyFont="1" applyBorder="1"/>
    <xf numFmtId="167" fontId="6" fillId="0" borderId="11" xfId="0" applyNumberFormat="1" applyFont="1" applyBorder="1"/>
    <xf numFmtId="167" fontId="8" fillId="5" borderId="0" xfId="0" applyNumberFormat="1" applyFont="1" applyFill="1"/>
    <xf numFmtId="165" fontId="5" fillId="8" borderId="10" xfId="0" applyNumberFormat="1" applyFont="1" applyFill="1" applyBorder="1"/>
    <xf numFmtId="1" fontId="5" fillId="0" borderId="8" xfId="0" applyNumberFormat="1" applyFont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65" fontId="13" fillId="4" borderId="11" xfId="0" applyNumberFormat="1" applyFont="1" applyFill="1" applyBorder="1"/>
    <xf numFmtId="165" fontId="12" fillId="4" borderId="11" xfId="0" applyNumberFormat="1" applyFont="1" applyFill="1" applyBorder="1"/>
    <xf numFmtId="166" fontId="5" fillId="0" borderId="8" xfId="0" applyNumberFormat="1" applyFont="1" applyBorder="1" applyAlignment="1">
      <alignment horizontal="right"/>
    </xf>
    <xf numFmtId="1" fontId="5" fillId="0" borderId="10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4C0B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49A7-7859-401B-8ED1-6C7BD4057DC1}">
  <dimension ref="A1:Q47"/>
  <sheetViews>
    <sheetView tabSelected="1" topLeftCell="A17" zoomScale="90" zoomScaleNormal="90" workbookViewId="0">
      <selection activeCell="B20" sqref="B20"/>
    </sheetView>
  </sheetViews>
  <sheetFormatPr defaultRowHeight="14.5" x14ac:dyDescent="0.35"/>
  <cols>
    <col min="1" max="1" width="40" bestFit="1" customWidth="1"/>
    <col min="2" max="2" width="12.26953125" bestFit="1" customWidth="1"/>
    <col min="3" max="13" width="11" bestFit="1" customWidth="1"/>
    <col min="14" max="14" width="12.81640625" bestFit="1" customWidth="1"/>
    <col min="15" max="15" width="10.81640625" bestFit="1" customWidth="1"/>
    <col min="16" max="16" width="14.26953125" bestFit="1" customWidth="1"/>
    <col min="17" max="17" width="9" bestFit="1" customWidth="1"/>
  </cols>
  <sheetData>
    <row r="1" spans="1:17" ht="25.5" customHeight="1" x14ac:dyDescent="0.3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7" ht="15" thickBot="1" x14ac:dyDescent="0.4">
      <c r="A2" s="1"/>
      <c r="B2" s="1"/>
    </row>
    <row r="3" spans="1:17" ht="16" thickBot="1" x14ac:dyDescent="0.4">
      <c r="A3" s="115" t="s">
        <v>1</v>
      </c>
      <c r="B3" s="116"/>
      <c r="O3" s="62" t="s">
        <v>36</v>
      </c>
      <c r="P3" s="62" t="s">
        <v>68</v>
      </c>
      <c r="Q3" s="62" t="s">
        <v>34</v>
      </c>
    </row>
    <row r="4" spans="1:17" ht="15.5" x14ac:dyDescent="0.35">
      <c r="A4" s="62" t="s">
        <v>57</v>
      </c>
      <c r="B4" s="63">
        <v>400</v>
      </c>
      <c r="C4" t="s">
        <v>70</v>
      </c>
      <c r="O4" s="62" t="s">
        <v>20</v>
      </c>
      <c r="P4" s="106">
        <v>1000</v>
      </c>
      <c r="Q4" s="106">
        <f>1000*P4</f>
        <v>1000000</v>
      </c>
    </row>
    <row r="5" spans="1:17" ht="15.5" x14ac:dyDescent="0.35">
      <c r="A5" s="62" t="s">
        <v>58</v>
      </c>
      <c r="B5" s="63">
        <v>50</v>
      </c>
      <c r="C5" t="s">
        <v>69</v>
      </c>
      <c r="D5" t="s">
        <v>71</v>
      </c>
      <c r="O5" s="62" t="s">
        <v>21</v>
      </c>
      <c r="P5" s="106">
        <v>1100</v>
      </c>
      <c r="Q5" s="106">
        <f t="shared" ref="Q5:Q15" si="0">1000*P5</f>
        <v>1100000</v>
      </c>
    </row>
    <row r="6" spans="1:17" ht="15.5" x14ac:dyDescent="0.35">
      <c r="A6" s="62" t="s">
        <v>66</v>
      </c>
      <c r="B6" s="63">
        <v>150</v>
      </c>
      <c r="C6" t="s">
        <v>72</v>
      </c>
      <c r="O6" s="62" t="s">
        <v>22</v>
      </c>
      <c r="P6" s="106">
        <v>1300</v>
      </c>
      <c r="Q6" s="106">
        <f t="shared" si="0"/>
        <v>1300000</v>
      </c>
    </row>
    <row r="7" spans="1:17" ht="15.5" x14ac:dyDescent="0.35">
      <c r="A7" s="62" t="s">
        <v>60</v>
      </c>
      <c r="B7" s="64">
        <v>1500000</v>
      </c>
      <c r="C7" t="s">
        <v>74</v>
      </c>
      <c r="O7" s="62" t="s">
        <v>23</v>
      </c>
      <c r="P7" s="106">
        <v>1500</v>
      </c>
      <c r="Q7" s="106">
        <f t="shared" si="0"/>
        <v>1500000</v>
      </c>
    </row>
    <row r="8" spans="1:17" ht="15.5" x14ac:dyDescent="0.35">
      <c r="A8" s="62" t="s">
        <v>61</v>
      </c>
      <c r="B8" s="65">
        <v>312.5</v>
      </c>
      <c r="C8" t="s">
        <v>72</v>
      </c>
      <c r="O8" s="62" t="s">
        <v>24</v>
      </c>
      <c r="P8" s="106">
        <v>1800</v>
      </c>
      <c r="Q8" s="106">
        <f t="shared" si="0"/>
        <v>1800000</v>
      </c>
    </row>
    <row r="9" spans="1:17" ht="15.5" x14ac:dyDescent="0.35">
      <c r="A9" s="62" t="s">
        <v>62</v>
      </c>
      <c r="B9" s="64">
        <v>50000</v>
      </c>
      <c r="C9" t="s">
        <v>73</v>
      </c>
      <c r="O9" s="62" t="s">
        <v>25</v>
      </c>
      <c r="P9" s="106">
        <v>2200</v>
      </c>
      <c r="Q9" s="106">
        <f t="shared" si="0"/>
        <v>2200000</v>
      </c>
    </row>
    <row r="10" spans="1:17" ht="15.5" x14ac:dyDescent="0.35">
      <c r="A10" s="62" t="s">
        <v>2</v>
      </c>
      <c r="B10" s="64">
        <v>20</v>
      </c>
      <c r="C10" t="s">
        <v>75</v>
      </c>
      <c r="D10" t="s">
        <v>76</v>
      </c>
      <c r="O10" s="62" t="s">
        <v>26</v>
      </c>
      <c r="P10" s="106">
        <v>2500</v>
      </c>
      <c r="Q10" s="106">
        <f t="shared" si="0"/>
        <v>2500000</v>
      </c>
    </row>
    <row r="11" spans="1:17" ht="15.5" x14ac:dyDescent="0.35">
      <c r="A11" s="62" t="s">
        <v>3</v>
      </c>
      <c r="B11" s="64">
        <v>3000000</v>
      </c>
      <c r="O11" s="62" t="s">
        <v>27</v>
      </c>
      <c r="P11" s="106">
        <v>2400</v>
      </c>
      <c r="Q11" s="106">
        <f t="shared" si="0"/>
        <v>2400000</v>
      </c>
    </row>
    <row r="12" spans="1:17" ht="15.5" x14ac:dyDescent="0.35">
      <c r="A12" s="62" t="s">
        <v>4</v>
      </c>
      <c r="B12" s="66">
        <f>B9*0.25</f>
        <v>12500</v>
      </c>
      <c r="O12" s="62" t="s">
        <v>28</v>
      </c>
      <c r="P12" s="106">
        <v>2000</v>
      </c>
      <c r="Q12" s="106">
        <f t="shared" si="0"/>
        <v>2000000</v>
      </c>
    </row>
    <row r="13" spans="1:17" ht="15.5" x14ac:dyDescent="0.35">
      <c r="A13" s="62" t="s">
        <v>5</v>
      </c>
      <c r="B13" s="67">
        <v>4000</v>
      </c>
      <c r="O13" s="62" t="s">
        <v>29</v>
      </c>
      <c r="P13" s="106">
        <v>1600</v>
      </c>
      <c r="Q13" s="106">
        <f t="shared" si="0"/>
        <v>1600000</v>
      </c>
    </row>
    <row r="14" spans="1:17" ht="15.5" x14ac:dyDescent="0.35">
      <c r="A14" s="62" t="s">
        <v>6</v>
      </c>
      <c r="B14" s="67">
        <v>2000</v>
      </c>
      <c r="O14" s="62" t="s">
        <v>30</v>
      </c>
      <c r="P14" s="106">
        <v>1200</v>
      </c>
      <c r="Q14" s="106">
        <f t="shared" si="0"/>
        <v>1200000</v>
      </c>
    </row>
    <row r="15" spans="1:17" ht="15.5" x14ac:dyDescent="0.35">
      <c r="A15" s="1"/>
      <c r="B15" s="1"/>
      <c r="O15" s="62" t="s">
        <v>31</v>
      </c>
      <c r="P15" s="106">
        <v>800</v>
      </c>
      <c r="Q15" s="106">
        <f t="shared" si="0"/>
        <v>800000</v>
      </c>
    </row>
    <row r="16" spans="1:17" ht="16" thickBot="1" x14ac:dyDescent="0.4">
      <c r="A16" s="124" t="s">
        <v>7</v>
      </c>
      <c r="B16" s="124"/>
    </row>
    <row r="17" spans="1:14" ht="16" thickBot="1" x14ac:dyDescent="0.4">
      <c r="A17" s="69" t="s">
        <v>8</v>
      </c>
      <c r="B17" s="69" t="s">
        <v>9</v>
      </c>
    </row>
    <row r="18" spans="1:14" ht="15.5" x14ac:dyDescent="0.35">
      <c r="A18" s="62" t="s">
        <v>10</v>
      </c>
      <c r="B18" s="68">
        <v>200</v>
      </c>
    </row>
    <row r="19" spans="1:14" ht="15.5" x14ac:dyDescent="0.35">
      <c r="A19" s="62" t="s">
        <v>11</v>
      </c>
      <c r="B19" s="68">
        <v>250</v>
      </c>
    </row>
    <row r="20" spans="1:14" ht="15.5" x14ac:dyDescent="0.35">
      <c r="A20" s="62" t="s">
        <v>12</v>
      </c>
      <c r="B20" s="68">
        <v>25</v>
      </c>
    </row>
    <row r="21" spans="1:14" ht="15.5" x14ac:dyDescent="0.35">
      <c r="A21" s="62" t="s">
        <v>13</v>
      </c>
      <c r="B21" s="68">
        <v>50</v>
      </c>
    </row>
    <row r="22" spans="1:14" ht="15.5" x14ac:dyDescent="0.35">
      <c r="A22" s="62" t="s">
        <v>14</v>
      </c>
      <c r="B22" s="68">
        <v>350</v>
      </c>
    </row>
    <row r="23" spans="1:14" ht="15" thickBot="1" x14ac:dyDescent="0.4"/>
    <row r="24" spans="1:14" ht="20.5" thickBot="1" x14ac:dyDescent="0.45">
      <c r="A24" s="120" t="s">
        <v>39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2"/>
    </row>
    <row r="25" spans="1:14" x14ac:dyDescent="0.3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23</v>
      </c>
      <c r="F25" s="6" t="s">
        <v>24</v>
      </c>
      <c r="G25" s="6" t="s">
        <v>25</v>
      </c>
      <c r="H25" s="6" t="s">
        <v>26</v>
      </c>
      <c r="I25" s="6" t="s">
        <v>27</v>
      </c>
      <c r="J25" s="6" t="s">
        <v>28</v>
      </c>
      <c r="K25" s="6" t="s">
        <v>29</v>
      </c>
      <c r="L25" s="6" t="s">
        <v>30</v>
      </c>
      <c r="M25" s="4" t="s">
        <v>31</v>
      </c>
      <c r="N25" s="18"/>
    </row>
    <row r="26" spans="1:14" x14ac:dyDescent="0.35">
      <c r="A26" s="7" t="s">
        <v>15</v>
      </c>
      <c r="B26" s="8">
        <v>20</v>
      </c>
      <c r="C26" s="8">
        <f>B29</f>
        <v>20</v>
      </c>
      <c r="D26" s="8">
        <f>C29</f>
        <v>22</v>
      </c>
      <c r="E26" s="8">
        <f t="shared" ref="E26:M26" si="1">D29</f>
        <v>26</v>
      </c>
      <c r="F26" s="8">
        <f t="shared" si="1"/>
        <v>30</v>
      </c>
      <c r="G26" s="8">
        <f t="shared" si="1"/>
        <v>36</v>
      </c>
      <c r="H26" s="8">
        <f t="shared" si="1"/>
        <v>44</v>
      </c>
      <c r="I26" s="8">
        <f t="shared" si="1"/>
        <v>50</v>
      </c>
      <c r="J26" s="8">
        <f t="shared" si="1"/>
        <v>48</v>
      </c>
      <c r="K26" s="8">
        <f t="shared" si="1"/>
        <v>40</v>
      </c>
      <c r="L26" s="8">
        <f t="shared" si="1"/>
        <v>32</v>
      </c>
      <c r="M26" s="9">
        <f t="shared" si="1"/>
        <v>24</v>
      </c>
      <c r="N26" s="18"/>
    </row>
    <row r="27" spans="1:14" x14ac:dyDescent="0.35">
      <c r="A27" s="10" t="s">
        <v>16</v>
      </c>
      <c r="B27" s="11">
        <v>0</v>
      </c>
      <c r="C27" s="11">
        <v>2</v>
      </c>
      <c r="D27" s="11">
        <v>4</v>
      </c>
      <c r="E27" s="11">
        <v>4</v>
      </c>
      <c r="F27" s="11">
        <v>6</v>
      </c>
      <c r="G27" s="11">
        <v>8</v>
      </c>
      <c r="H27" s="11">
        <v>6</v>
      </c>
      <c r="I27" s="11">
        <v>0</v>
      </c>
      <c r="J27" s="11">
        <v>0</v>
      </c>
      <c r="K27" s="11">
        <v>0</v>
      </c>
      <c r="L27" s="11">
        <v>0</v>
      </c>
      <c r="M27" s="12">
        <v>0</v>
      </c>
      <c r="N27" s="18"/>
    </row>
    <row r="28" spans="1:14" x14ac:dyDescent="0.35">
      <c r="A28" s="10" t="s">
        <v>63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2</v>
      </c>
      <c r="J28" s="11">
        <v>8</v>
      </c>
      <c r="K28" s="11">
        <v>8</v>
      </c>
      <c r="L28" s="11">
        <v>8</v>
      </c>
      <c r="M28" s="12">
        <v>8</v>
      </c>
      <c r="N28" s="18"/>
    </row>
    <row r="29" spans="1:14" ht="15" thickBot="1" x14ac:dyDescent="0.4">
      <c r="A29" s="13" t="s">
        <v>18</v>
      </c>
      <c r="B29" s="14">
        <f>B26+B27-B28</f>
        <v>20</v>
      </c>
      <c r="C29" s="14">
        <f>C26+C27-C28</f>
        <v>22</v>
      </c>
      <c r="D29" s="14">
        <f>D26+D27-D28</f>
        <v>26</v>
      </c>
      <c r="E29" s="14">
        <f t="shared" ref="E29:M29" si="2">E26+E27-E28</f>
        <v>30</v>
      </c>
      <c r="F29" s="14">
        <f t="shared" si="2"/>
        <v>36</v>
      </c>
      <c r="G29" s="14">
        <f t="shared" si="2"/>
        <v>44</v>
      </c>
      <c r="H29" s="14">
        <f t="shared" si="2"/>
        <v>50</v>
      </c>
      <c r="I29" s="14">
        <f t="shared" si="2"/>
        <v>48</v>
      </c>
      <c r="J29" s="14">
        <f t="shared" si="2"/>
        <v>40</v>
      </c>
      <c r="K29" s="14">
        <f t="shared" si="2"/>
        <v>32</v>
      </c>
      <c r="L29" s="14">
        <f t="shared" si="2"/>
        <v>24</v>
      </c>
      <c r="M29" s="15">
        <f t="shared" si="2"/>
        <v>16</v>
      </c>
      <c r="N29" s="18"/>
    </row>
    <row r="30" spans="1:14" x14ac:dyDescent="0.35">
      <c r="A30" s="17"/>
      <c r="N30" s="18"/>
    </row>
    <row r="31" spans="1:14" ht="15" thickBot="1" x14ac:dyDescent="0.4">
      <c r="A31" s="17"/>
      <c r="N31" s="18"/>
    </row>
    <row r="32" spans="1:14" x14ac:dyDescent="0.35">
      <c r="A32" s="5" t="s">
        <v>32</v>
      </c>
      <c r="B32" s="92">
        <f>B29*$B$9</f>
        <v>1000000</v>
      </c>
      <c r="C32" s="92">
        <f t="shared" ref="C32:M32" si="3">C29*$B$9</f>
        <v>1100000</v>
      </c>
      <c r="D32" s="92">
        <f t="shared" si="3"/>
        <v>1300000</v>
      </c>
      <c r="E32" s="92">
        <f t="shared" si="3"/>
        <v>1500000</v>
      </c>
      <c r="F32" s="92">
        <f t="shared" si="3"/>
        <v>1800000</v>
      </c>
      <c r="G32" s="92">
        <f t="shared" si="3"/>
        <v>2200000</v>
      </c>
      <c r="H32" s="92">
        <f t="shared" si="3"/>
        <v>2500000</v>
      </c>
      <c r="I32" s="92">
        <f t="shared" si="3"/>
        <v>2400000</v>
      </c>
      <c r="J32" s="92">
        <f t="shared" si="3"/>
        <v>2000000</v>
      </c>
      <c r="K32" s="92">
        <f t="shared" si="3"/>
        <v>1600000</v>
      </c>
      <c r="L32" s="92">
        <f t="shared" si="3"/>
        <v>1200000</v>
      </c>
      <c r="M32" s="93">
        <f t="shared" si="3"/>
        <v>800000</v>
      </c>
      <c r="N32" s="18"/>
    </row>
    <row r="33" spans="1:14" x14ac:dyDescent="0.35">
      <c r="A33" s="16" t="s">
        <v>33</v>
      </c>
      <c r="B33" s="94" t="s">
        <v>33</v>
      </c>
      <c r="C33" s="94" t="s">
        <v>33</v>
      </c>
      <c r="D33" s="94" t="s">
        <v>33</v>
      </c>
      <c r="E33" s="94" t="s">
        <v>33</v>
      </c>
      <c r="F33" s="94" t="s">
        <v>33</v>
      </c>
      <c r="G33" s="94" t="s">
        <v>33</v>
      </c>
      <c r="H33" s="94" t="s">
        <v>33</v>
      </c>
      <c r="I33" s="94" t="s">
        <v>33</v>
      </c>
      <c r="J33" s="94" t="s">
        <v>33</v>
      </c>
      <c r="K33" s="94" t="s">
        <v>33</v>
      </c>
      <c r="L33" s="94" t="s">
        <v>33</v>
      </c>
      <c r="M33" s="95" t="s">
        <v>33</v>
      </c>
      <c r="N33" s="18"/>
    </row>
    <row r="34" spans="1:14" x14ac:dyDescent="0.35">
      <c r="A34" s="7" t="s">
        <v>34</v>
      </c>
      <c r="B34" s="96">
        <f>B38</f>
        <v>1000000</v>
      </c>
      <c r="C34" s="96">
        <f t="shared" ref="C34:M34" si="4">C38</f>
        <v>1100000</v>
      </c>
      <c r="D34" s="96">
        <f t="shared" si="4"/>
        <v>1300000</v>
      </c>
      <c r="E34" s="96">
        <f t="shared" si="4"/>
        <v>1500000</v>
      </c>
      <c r="F34" s="96">
        <f t="shared" si="4"/>
        <v>1800000</v>
      </c>
      <c r="G34" s="96">
        <f t="shared" si="4"/>
        <v>2200000</v>
      </c>
      <c r="H34" s="96">
        <f t="shared" si="4"/>
        <v>2500000</v>
      </c>
      <c r="I34" s="96">
        <f t="shared" si="4"/>
        <v>2400000</v>
      </c>
      <c r="J34" s="96">
        <f t="shared" si="4"/>
        <v>2000000</v>
      </c>
      <c r="K34" s="96">
        <f t="shared" si="4"/>
        <v>1600000</v>
      </c>
      <c r="L34" s="96">
        <f t="shared" si="4"/>
        <v>1200000</v>
      </c>
      <c r="M34" s="97">
        <f t="shared" si="4"/>
        <v>800000</v>
      </c>
      <c r="N34" s="18"/>
    </row>
    <row r="35" spans="1:14" x14ac:dyDescent="0.35">
      <c r="A35" s="1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9"/>
      <c r="N35" s="18"/>
    </row>
    <row r="36" spans="1:14" x14ac:dyDescent="0.35">
      <c r="A36" s="19" t="s">
        <v>65</v>
      </c>
      <c r="B36" s="100">
        <v>1000000</v>
      </c>
      <c r="C36" s="100">
        <v>1100000</v>
      </c>
      <c r="D36" s="100">
        <v>1300000</v>
      </c>
      <c r="E36" s="100">
        <v>1500000</v>
      </c>
      <c r="F36" s="100">
        <v>1800000</v>
      </c>
      <c r="G36" s="100">
        <v>2200000</v>
      </c>
      <c r="H36" s="100">
        <v>2500000</v>
      </c>
      <c r="I36" s="100">
        <v>2400000</v>
      </c>
      <c r="J36" s="100">
        <v>2000000</v>
      </c>
      <c r="K36" s="100">
        <v>1600000</v>
      </c>
      <c r="L36" s="100">
        <v>1200000</v>
      </c>
      <c r="M36" s="101">
        <v>800000</v>
      </c>
      <c r="N36" s="18"/>
    </row>
    <row r="37" spans="1:14" x14ac:dyDescent="0.35">
      <c r="A37" s="20" t="s">
        <v>35</v>
      </c>
      <c r="B37" s="102" t="s">
        <v>35</v>
      </c>
      <c r="C37" s="102" t="s">
        <v>35</v>
      </c>
      <c r="D37" s="102" t="s">
        <v>35</v>
      </c>
      <c r="E37" s="102" t="s">
        <v>35</v>
      </c>
      <c r="F37" s="102" t="s">
        <v>35</v>
      </c>
      <c r="G37" s="102" t="s">
        <v>35</v>
      </c>
      <c r="H37" s="102" t="s">
        <v>35</v>
      </c>
      <c r="I37" s="102" t="s">
        <v>35</v>
      </c>
      <c r="J37" s="102" t="s">
        <v>35</v>
      </c>
      <c r="K37" s="102" t="s">
        <v>35</v>
      </c>
      <c r="L37" s="102" t="s">
        <v>35</v>
      </c>
      <c r="M37" s="103" t="s">
        <v>35</v>
      </c>
      <c r="N37" s="18"/>
    </row>
    <row r="38" spans="1:14" ht="15" thickBot="1" x14ac:dyDescent="0.4">
      <c r="A38" s="13" t="s">
        <v>34</v>
      </c>
      <c r="B38" s="104">
        <f>Q4</f>
        <v>1000000</v>
      </c>
      <c r="C38" s="104">
        <f>Q5</f>
        <v>1100000</v>
      </c>
      <c r="D38" s="104">
        <f>Q6</f>
        <v>1300000</v>
      </c>
      <c r="E38" s="104">
        <f>Q7</f>
        <v>1500000</v>
      </c>
      <c r="F38" s="104">
        <f>Q8</f>
        <v>1800000</v>
      </c>
      <c r="G38" s="104">
        <f>Q9</f>
        <v>2200000</v>
      </c>
      <c r="H38" s="104">
        <f>Q10</f>
        <v>2500000</v>
      </c>
      <c r="I38" s="104">
        <f>Q11</f>
        <v>2400000</v>
      </c>
      <c r="J38" s="104">
        <f>Q12</f>
        <v>2000000</v>
      </c>
      <c r="K38" s="104">
        <f>Q13</f>
        <v>1600000</v>
      </c>
      <c r="L38" s="104">
        <f>Q14</f>
        <v>1200000</v>
      </c>
      <c r="M38" s="105">
        <f>Q15</f>
        <v>800000</v>
      </c>
      <c r="N38" s="18"/>
    </row>
    <row r="39" spans="1:14" ht="15" thickBot="1" x14ac:dyDescent="0.4">
      <c r="A39" s="17"/>
      <c r="N39" s="18"/>
    </row>
    <row r="40" spans="1:14" ht="20" x14ac:dyDescent="0.4">
      <c r="A40" s="117" t="s">
        <v>37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9"/>
    </row>
    <row r="41" spans="1:14" x14ac:dyDescent="0.35">
      <c r="A41" s="60" t="s">
        <v>19</v>
      </c>
      <c r="B41" s="55" t="s">
        <v>20</v>
      </c>
      <c r="C41" s="55" t="s">
        <v>21</v>
      </c>
      <c r="D41" s="55" t="s">
        <v>22</v>
      </c>
      <c r="E41" s="55" t="s">
        <v>23</v>
      </c>
      <c r="F41" s="55" t="s">
        <v>24</v>
      </c>
      <c r="G41" s="55" t="s">
        <v>25</v>
      </c>
      <c r="H41" s="55" t="s">
        <v>26</v>
      </c>
      <c r="I41" s="55" t="s">
        <v>27</v>
      </c>
      <c r="J41" s="55" t="s">
        <v>28</v>
      </c>
      <c r="K41" s="55" t="s">
        <v>29</v>
      </c>
      <c r="L41" s="55" t="s">
        <v>30</v>
      </c>
      <c r="M41" s="55" t="s">
        <v>31</v>
      </c>
      <c r="N41" s="56" t="s">
        <v>18</v>
      </c>
    </row>
    <row r="42" spans="1:14" x14ac:dyDescent="0.35">
      <c r="A42" s="60" t="s">
        <v>51</v>
      </c>
      <c r="B42" s="57">
        <f>(B32/1000)*$B$18</f>
        <v>200000</v>
      </c>
      <c r="C42" s="57">
        <f t="shared" ref="C42:M42" si="5">(C32/1000)*$B$18</f>
        <v>220000</v>
      </c>
      <c r="D42" s="57">
        <f t="shared" si="5"/>
        <v>260000</v>
      </c>
      <c r="E42" s="57">
        <f t="shared" si="5"/>
        <v>300000</v>
      </c>
      <c r="F42" s="57">
        <f t="shared" si="5"/>
        <v>360000</v>
      </c>
      <c r="G42" s="57">
        <f t="shared" si="5"/>
        <v>440000</v>
      </c>
      <c r="H42" s="57">
        <f t="shared" si="5"/>
        <v>500000</v>
      </c>
      <c r="I42" s="57">
        <f t="shared" si="5"/>
        <v>480000</v>
      </c>
      <c r="J42" s="57">
        <f t="shared" si="5"/>
        <v>400000</v>
      </c>
      <c r="K42" s="57">
        <f t="shared" si="5"/>
        <v>320000</v>
      </c>
      <c r="L42" s="57">
        <f t="shared" si="5"/>
        <v>240000</v>
      </c>
      <c r="M42" s="57">
        <f t="shared" si="5"/>
        <v>160000</v>
      </c>
      <c r="N42" s="58">
        <f>SUM(B42:M42)</f>
        <v>3880000</v>
      </c>
    </row>
    <row r="43" spans="1:14" x14ac:dyDescent="0.35">
      <c r="A43" s="60" t="s">
        <v>53</v>
      </c>
      <c r="B43" s="57">
        <f>(B36/1000)*$B$21</f>
        <v>50000</v>
      </c>
      <c r="C43" s="57">
        <f t="shared" ref="C43:M43" si="6">(C36/1000)*$B$21</f>
        <v>55000</v>
      </c>
      <c r="D43" s="57">
        <f t="shared" si="6"/>
        <v>65000</v>
      </c>
      <c r="E43" s="57">
        <f t="shared" si="6"/>
        <v>75000</v>
      </c>
      <c r="F43" s="57">
        <f t="shared" si="6"/>
        <v>90000</v>
      </c>
      <c r="G43" s="57">
        <f t="shared" si="6"/>
        <v>110000</v>
      </c>
      <c r="H43" s="57">
        <f t="shared" si="6"/>
        <v>125000</v>
      </c>
      <c r="I43" s="57">
        <f t="shared" si="6"/>
        <v>120000</v>
      </c>
      <c r="J43" s="57">
        <f t="shared" si="6"/>
        <v>100000</v>
      </c>
      <c r="K43" s="57">
        <f t="shared" si="6"/>
        <v>80000</v>
      </c>
      <c r="L43" s="57">
        <f t="shared" si="6"/>
        <v>60000</v>
      </c>
      <c r="M43" s="57">
        <f t="shared" si="6"/>
        <v>40000</v>
      </c>
      <c r="N43" s="58">
        <f t="shared" ref="N43:N45" si="7">SUM(B43:M43)</f>
        <v>970000</v>
      </c>
    </row>
    <row r="44" spans="1:14" x14ac:dyDescent="0.35">
      <c r="A44" s="60" t="s">
        <v>38</v>
      </c>
      <c r="B44" s="57">
        <f>B27*$B$13</f>
        <v>0</v>
      </c>
      <c r="C44" s="57">
        <f t="shared" ref="C44:M44" si="8">C27*$B$13</f>
        <v>8000</v>
      </c>
      <c r="D44" s="57">
        <f t="shared" si="8"/>
        <v>16000</v>
      </c>
      <c r="E44" s="57">
        <f t="shared" si="8"/>
        <v>16000</v>
      </c>
      <c r="F44" s="57">
        <f t="shared" si="8"/>
        <v>24000</v>
      </c>
      <c r="G44" s="57">
        <f t="shared" si="8"/>
        <v>32000</v>
      </c>
      <c r="H44" s="57">
        <f t="shared" si="8"/>
        <v>24000</v>
      </c>
      <c r="I44" s="57">
        <f t="shared" si="8"/>
        <v>0</v>
      </c>
      <c r="J44" s="57">
        <f t="shared" si="8"/>
        <v>0</v>
      </c>
      <c r="K44" s="57">
        <f t="shared" si="8"/>
        <v>0</v>
      </c>
      <c r="L44" s="57">
        <f t="shared" si="8"/>
        <v>0</v>
      </c>
      <c r="M44" s="57">
        <f t="shared" si="8"/>
        <v>0</v>
      </c>
      <c r="N44" s="58">
        <f t="shared" si="7"/>
        <v>120000</v>
      </c>
    </row>
    <row r="45" spans="1:14" x14ac:dyDescent="0.35">
      <c r="A45" s="60" t="s">
        <v>64</v>
      </c>
      <c r="B45" s="57">
        <f>B28*$B$14</f>
        <v>0</v>
      </c>
      <c r="C45" s="57">
        <f t="shared" ref="C45:M45" si="9">C28*$B$14</f>
        <v>0</v>
      </c>
      <c r="D45" s="57">
        <f t="shared" si="9"/>
        <v>0</v>
      </c>
      <c r="E45" s="57">
        <f t="shared" si="9"/>
        <v>0</v>
      </c>
      <c r="F45" s="57">
        <f t="shared" si="9"/>
        <v>0</v>
      </c>
      <c r="G45" s="57">
        <f t="shared" si="9"/>
        <v>0</v>
      </c>
      <c r="H45" s="57">
        <f t="shared" si="9"/>
        <v>0</v>
      </c>
      <c r="I45" s="57">
        <f t="shared" si="9"/>
        <v>4000</v>
      </c>
      <c r="J45" s="57">
        <f t="shared" si="9"/>
        <v>16000</v>
      </c>
      <c r="K45" s="57">
        <f t="shared" si="9"/>
        <v>16000</v>
      </c>
      <c r="L45" s="57">
        <f t="shared" si="9"/>
        <v>16000</v>
      </c>
      <c r="M45" s="57">
        <f t="shared" si="9"/>
        <v>16000</v>
      </c>
      <c r="N45" s="58">
        <f t="shared" si="7"/>
        <v>68000</v>
      </c>
    </row>
    <row r="46" spans="1:14" ht="15" thickBot="1" x14ac:dyDescent="0.4">
      <c r="A46" s="61" t="s">
        <v>18</v>
      </c>
      <c r="B46" s="59">
        <f>SUM(B42:B45)</f>
        <v>250000</v>
      </c>
      <c r="C46" s="59">
        <f t="shared" ref="C46:M46" si="10">SUM(C42:C45)</f>
        <v>283000</v>
      </c>
      <c r="D46" s="59">
        <f t="shared" si="10"/>
        <v>341000</v>
      </c>
      <c r="E46" s="59">
        <f t="shared" si="10"/>
        <v>391000</v>
      </c>
      <c r="F46" s="59">
        <f t="shared" si="10"/>
        <v>474000</v>
      </c>
      <c r="G46" s="59">
        <f t="shared" si="10"/>
        <v>582000</v>
      </c>
      <c r="H46" s="59">
        <f t="shared" si="10"/>
        <v>649000</v>
      </c>
      <c r="I46" s="59">
        <f t="shared" si="10"/>
        <v>604000</v>
      </c>
      <c r="J46" s="59">
        <f t="shared" si="10"/>
        <v>516000</v>
      </c>
      <c r="K46" s="59">
        <f t="shared" si="10"/>
        <v>416000</v>
      </c>
      <c r="L46" s="59">
        <f t="shared" si="10"/>
        <v>316000</v>
      </c>
      <c r="M46" s="59">
        <f t="shared" si="10"/>
        <v>216000</v>
      </c>
      <c r="N46" s="110">
        <f>SUM(B46:M46)</f>
        <v>5038000</v>
      </c>
    </row>
    <row r="47" spans="1:14" x14ac:dyDescent="0.35">
      <c r="B47" s="3"/>
    </row>
  </sheetData>
  <mergeCells count="5">
    <mergeCell ref="A3:B3"/>
    <mergeCell ref="A40:N40"/>
    <mergeCell ref="A24:N24"/>
    <mergeCell ref="A1:L1"/>
    <mergeCell ref="A16:B1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CCE4-AE5B-4AD9-B272-12F48C6B1977}">
  <dimension ref="A1:Q68"/>
  <sheetViews>
    <sheetView topLeftCell="A46" zoomScaleNormal="100" workbookViewId="0">
      <selection activeCell="B47" sqref="B47"/>
    </sheetView>
  </sheetViews>
  <sheetFormatPr defaultColWidth="9.1796875" defaultRowHeight="14" x14ac:dyDescent="0.3"/>
  <cols>
    <col min="1" max="1" width="39.81640625" style="21" bestFit="1" customWidth="1"/>
    <col min="2" max="13" width="13.7265625" style="21" bestFit="1" customWidth="1"/>
    <col min="14" max="14" width="14.26953125" style="21" bestFit="1" customWidth="1"/>
    <col min="15" max="15" width="11.1796875" style="21" bestFit="1" customWidth="1"/>
    <col min="16" max="16" width="14.26953125" style="21" bestFit="1" customWidth="1"/>
    <col min="17" max="17" width="9" style="21" bestFit="1" customWidth="1"/>
    <col min="18" max="16384" width="9.1796875" style="21"/>
  </cols>
  <sheetData>
    <row r="1" spans="1:17" ht="37.5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7" ht="14.5" thickBot="1" x14ac:dyDescent="0.35">
      <c r="A2" s="1"/>
      <c r="B2" s="1"/>
    </row>
    <row r="3" spans="1:17" ht="16" thickBot="1" x14ac:dyDescent="0.4">
      <c r="A3" s="115" t="s">
        <v>1</v>
      </c>
      <c r="B3" s="116"/>
      <c r="O3" s="62" t="s">
        <v>36</v>
      </c>
      <c r="P3" s="62" t="s">
        <v>68</v>
      </c>
      <c r="Q3" s="62" t="s">
        <v>34</v>
      </c>
    </row>
    <row r="4" spans="1:17" ht="15.5" x14ac:dyDescent="0.35">
      <c r="A4" s="62" t="s">
        <v>57</v>
      </c>
      <c r="B4" s="63">
        <v>400</v>
      </c>
      <c r="O4" s="62" t="s">
        <v>20</v>
      </c>
      <c r="P4" s="106">
        <v>1000</v>
      </c>
      <c r="Q4" s="106">
        <f>1000*P4</f>
        <v>1000000</v>
      </c>
    </row>
    <row r="5" spans="1:17" ht="15.5" x14ac:dyDescent="0.35">
      <c r="A5" s="62" t="s">
        <v>58</v>
      </c>
      <c r="B5" s="63">
        <v>50</v>
      </c>
      <c r="O5" s="62" t="s">
        <v>21</v>
      </c>
      <c r="P5" s="106">
        <v>1100</v>
      </c>
      <c r="Q5" s="106">
        <f t="shared" ref="Q5:Q15" si="0">1000*P5</f>
        <v>1100000</v>
      </c>
    </row>
    <row r="6" spans="1:17" ht="15.5" x14ac:dyDescent="0.35">
      <c r="A6" s="62" t="s">
        <v>59</v>
      </c>
      <c r="B6" s="63">
        <v>150</v>
      </c>
      <c r="O6" s="62" t="s">
        <v>22</v>
      </c>
      <c r="P6" s="106">
        <v>1300</v>
      </c>
      <c r="Q6" s="106">
        <f t="shared" si="0"/>
        <v>1300000</v>
      </c>
    </row>
    <row r="7" spans="1:17" ht="15.5" x14ac:dyDescent="0.35">
      <c r="A7" s="62" t="s">
        <v>60</v>
      </c>
      <c r="B7" s="64">
        <v>1500000</v>
      </c>
      <c r="O7" s="62" t="s">
        <v>23</v>
      </c>
      <c r="P7" s="106">
        <v>1500</v>
      </c>
      <c r="Q7" s="106">
        <f t="shared" si="0"/>
        <v>1500000</v>
      </c>
    </row>
    <row r="8" spans="1:17" ht="15.5" x14ac:dyDescent="0.35">
      <c r="A8" s="62" t="s">
        <v>61</v>
      </c>
      <c r="B8" s="65">
        <v>312.5</v>
      </c>
      <c r="O8" s="62" t="s">
        <v>24</v>
      </c>
      <c r="P8" s="106">
        <v>1800</v>
      </c>
      <c r="Q8" s="106">
        <f t="shared" si="0"/>
        <v>1800000</v>
      </c>
    </row>
    <row r="9" spans="1:17" ht="15.5" x14ac:dyDescent="0.35">
      <c r="A9" s="62" t="s">
        <v>62</v>
      </c>
      <c r="B9" s="64">
        <v>50000</v>
      </c>
      <c r="O9" s="62" t="s">
        <v>25</v>
      </c>
      <c r="P9" s="106">
        <v>2200</v>
      </c>
      <c r="Q9" s="106">
        <f t="shared" si="0"/>
        <v>2200000</v>
      </c>
    </row>
    <row r="10" spans="1:17" ht="15.5" x14ac:dyDescent="0.35">
      <c r="A10" s="62" t="s">
        <v>2</v>
      </c>
      <c r="B10" s="64">
        <v>20</v>
      </c>
      <c r="O10" s="62" t="s">
        <v>26</v>
      </c>
      <c r="P10" s="106">
        <v>2500</v>
      </c>
      <c r="Q10" s="106">
        <f t="shared" si="0"/>
        <v>2500000</v>
      </c>
    </row>
    <row r="11" spans="1:17" ht="15.5" x14ac:dyDescent="0.35">
      <c r="A11" s="62" t="s">
        <v>3</v>
      </c>
      <c r="B11" s="64">
        <v>3000000</v>
      </c>
      <c r="O11" s="62" t="s">
        <v>27</v>
      </c>
      <c r="P11" s="106">
        <v>2400</v>
      </c>
      <c r="Q11" s="106">
        <f t="shared" si="0"/>
        <v>2400000</v>
      </c>
    </row>
    <row r="12" spans="1:17" ht="15.5" x14ac:dyDescent="0.35">
      <c r="A12" s="62" t="s">
        <v>4</v>
      </c>
      <c r="B12" s="66">
        <f>B9*0.25</f>
        <v>12500</v>
      </c>
      <c r="O12" s="62" t="s">
        <v>28</v>
      </c>
      <c r="P12" s="106">
        <v>2000</v>
      </c>
      <c r="Q12" s="106">
        <f t="shared" si="0"/>
        <v>2000000</v>
      </c>
    </row>
    <row r="13" spans="1:17" ht="15.5" x14ac:dyDescent="0.35">
      <c r="A13" s="62" t="s">
        <v>5</v>
      </c>
      <c r="B13" s="67">
        <v>4000</v>
      </c>
      <c r="O13" s="62" t="s">
        <v>29</v>
      </c>
      <c r="P13" s="106">
        <v>1600</v>
      </c>
      <c r="Q13" s="106">
        <f t="shared" si="0"/>
        <v>1600000</v>
      </c>
    </row>
    <row r="14" spans="1:17" ht="15.5" x14ac:dyDescent="0.35">
      <c r="A14" s="62" t="s">
        <v>6</v>
      </c>
      <c r="B14" s="67">
        <v>2000</v>
      </c>
      <c r="O14" s="62" t="s">
        <v>30</v>
      </c>
      <c r="P14" s="106">
        <v>1200</v>
      </c>
      <c r="Q14" s="106">
        <f t="shared" si="0"/>
        <v>1200000</v>
      </c>
    </row>
    <row r="15" spans="1:17" ht="15.5" x14ac:dyDescent="0.35">
      <c r="A15" s="1"/>
      <c r="B15" s="1"/>
      <c r="O15" s="62" t="s">
        <v>31</v>
      </c>
      <c r="P15" s="106">
        <v>800</v>
      </c>
      <c r="Q15" s="106">
        <f t="shared" si="0"/>
        <v>800000</v>
      </c>
    </row>
    <row r="16" spans="1:17" ht="15.5" thickBot="1" x14ac:dyDescent="0.35">
      <c r="A16" s="124" t="s">
        <v>7</v>
      </c>
      <c r="B16" s="124"/>
    </row>
    <row r="17" spans="1:14" ht="15.5" thickBot="1" x14ac:dyDescent="0.35">
      <c r="A17" s="69" t="s">
        <v>8</v>
      </c>
      <c r="B17" s="69" t="s">
        <v>9</v>
      </c>
    </row>
    <row r="18" spans="1:14" ht="15.5" x14ac:dyDescent="0.35">
      <c r="A18" s="62" t="s">
        <v>10</v>
      </c>
      <c r="B18" s="68">
        <v>200</v>
      </c>
    </row>
    <row r="19" spans="1:14" ht="15.5" x14ac:dyDescent="0.35">
      <c r="A19" s="62" t="s">
        <v>11</v>
      </c>
      <c r="B19" s="68">
        <v>250</v>
      </c>
    </row>
    <row r="20" spans="1:14" ht="15.5" x14ac:dyDescent="0.35">
      <c r="A20" s="62" t="s">
        <v>12</v>
      </c>
      <c r="B20" s="68">
        <v>25</v>
      </c>
    </row>
    <row r="21" spans="1:14" ht="15.5" x14ac:dyDescent="0.35">
      <c r="A21" s="62" t="s">
        <v>13</v>
      </c>
      <c r="B21" s="68">
        <v>50</v>
      </c>
    </row>
    <row r="22" spans="1:14" ht="15.5" x14ac:dyDescent="0.35">
      <c r="A22" s="62" t="s">
        <v>14</v>
      </c>
      <c r="B22" s="68">
        <v>350</v>
      </c>
    </row>
    <row r="23" spans="1:14" ht="14.5" thickBot="1" x14ac:dyDescent="0.35"/>
    <row r="24" spans="1:14" ht="20.5" thickBot="1" x14ac:dyDescent="0.45">
      <c r="A24" s="125" t="s">
        <v>39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39"/>
    </row>
    <row r="25" spans="1:14" x14ac:dyDescent="0.3">
      <c r="A25" s="22" t="s">
        <v>19</v>
      </c>
      <c r="B25" s="38" t="s">
        <v>20</v>
      </c>
      <c r="C25" s="38" t="s">
        <v>21</v>
      </c>
      <c r="D25" s="38" t="s">
        <v>22</v>
      </c>
      <c r="E25" s="38" t="s">
        <v>23</v>
      </c>
      <c r="F25" s="38" t="s">
        <v>24</v>
      </c>
      <c r="G25" s="38" t="s">
        <v>25</v>
      </c>
      <c r="H25" s="38" t="s">
        <v>26</v>
      </c>
      <c r="I25" s="38" t="s">
        <v>27</v>
      </c>
      <c r="J25" s="38" t="s">
        <v>28</v>
      </c>
      <c r="K25" s="38" t="s">
        <v>29</v>
      </c>
      <c r="L25" s="38" t="s">
        <v>30</v>
      </c>
      <c r="M25" s="39" t="s">
        <v>31</v>
      </c>
      <c r="N25" s="35"/>
    </row>
    <row r="26" spans="1:14" x14ac:dyDescent="0.3">
      <c r="A26" s="29" t="s">
        <v>2</v>
      </c>
      <c r="B26" s="21">
        <v>20</v>
      </c>
      <c r="C26" s="21">
        <f>B29</f>
        <v>20</v>
      </c>
      <c r="D26" s="21">
        <f t="shared" ref="D26:M26" si="1">C29</f>
        <v>20</v>
      </c>
      <c r="E26" s="21">
        <f t="shared" si="1"/>
        <v>20</v>
      </c>
      <c r="F26" s="21">
        <f t="shared" si="1"/>
        <v>20</v>
      </c>
      <c r="G26" s="21">
        <f t="shared" si="1"/>
        <v>20</v>
      </c>
      <c r="H26" s="21">
        <f t="shared" si="1"/>
        <v>20</v>
      </c>
      <c r="I26" s="21">
        <f t="shared" si="1"/>
        <v>20</v>
      </c>
      <c r="J26" s="21">
        <f t="shared" si="1"/>
        <v>20</v>
      </c>
      <c r="K26" s="21">
        <f t="shared" si="1"/>
        <v>20</v>
      </c>
      <c r="L26" s="21">
        <f t="shared" si="1"/>
        <v>20</v>
      </c>
      <c r="M26" s="35">
        <f t="shared" si="1"/>
        <v>20</v>
      </c>
      <c r="N26" s="35"/>
    </row>
    <row r="27" spans="1:14" x14ac:dyDescent="0.3">
      <c r="A27" s="45" t="s">
        <v>16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7">
        <v>0</v>
      </c>
      <c r="N27" s="35"/>
    </row>
    <row r="28" spans="1:14" x14ac:dyDescent="0.3">
      <c r="A28" s="45" t="s">
        <v>17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7">
        <v>0</v>
      </c>
      <c r="N28" s="35"/>
    </row>
    <row r="29" spans="1:14" ht="14.5" thickBot="1" x14ac:dyDescent="0.35">
      <c r="A29" s="26" t="s">
        <v>18</v>
      </c>
      <c r="B29" s="43">
        <f>B26+B27-B28</f>
        <v>20</v>
      </c>
      <c r="C29" s="43">
        <f>C26+C27-C28</f>
        <v>20</v>
      </c>
      <c r="D29" s="43">
        <f>D26+D27-D28</f>
        <v>20</v>
      </c>
      <c r="E29" s="43">
        <f t="shared" ref="E29:M29" si="2">E26+E27-E28</f>
        <v>20</v>
      </c>
      <c r="F29" s="43">
        <f t="shared" si="2"/>
        <v>20</v>
      </c>
      <c r="G29" s="43">
        <f t="shared" si="2"/>
        <v>20</v>
      </c>
      <c r="H29" s="43">
        <f t="shared" si="2"/>
        <v>20</v>
      </c>
      <c r="I29" s="43">
        <f t="shared" si="2"/>
        <v>20</v>
      </c>
      <c r="J29" s="43">
        <f t="shared" si="2"/>
        <v>20</v>
      </c>
      <c r="K29" s="43">
        <f t="shared" si="2"/>
        <v>20</v>
      </c>
      <c r="L29" s="43">
        <f t="shared" si="2"/>
        <v>20</v>
      </c>
      <c r="M29" s="44">
        <f t="shared" si="2"/>
        <v>20</v>
      </c>
      <c r="N29" s="35"/>
    </row>
    <row r="30" spans="1:14" ht="14.5" thickBot="1" x14ac:dyDescent="0.35">
      <c r="A30" s="29"/>
      <c r="N30" s="35"/>
    </row>
    <row r="31" spans="1:14" x14ac:dyDescent="0.3">
      <c r="A31" s="22" t="s">
        <v>42</v>
      </c>
      <c r="B31" s="72">
        <f>B29*$B$9</f>
        <v>1000000</v>
      </c>
      <c r="C31" s="72">
        <f t="shared" ref="C31:M31" si="3">C29*$B$9</f>
        <v>1000000</v>
      </c>
      <c r="D31" s="72">
        <f t="shared" si="3"/>
        <v>1000000</v>
      </c>
      <c r="E31" s="72">
        <f t="shared" si="3"/>
        <v>1000000</v>
      </c>
      <c r="F31" s="72">
        <f t="shared" si="3"/>
        <v>1000000</v>
      </c>
      <c r="G31" s="72">
        <f t="shared" si="3"/>
        <v>1000000</v>
      </c>
      <c r="H31" s="72">
        <f t="shared" si="3"/>
        <v>1000000</v>
      </c>
      <c r="I31" s="72">
        <f t="shared" si="3"/>
        <v>1000000</v>
      </c>
      <c r="J31" s="72">
        <f t="shared" si="3"/>
        <v>1000000</v>
      </c>
      <c r="K31" s="72">
        <f t="shared" si="3"/>
        <v>1000000</v>
      </c>
      <c r="L31" s="72">
        <f t="shared" si="3"/>
        <v>1000000</v>
      </c>
      <c r="M31" s="73">
        <f t="shared" si="3"/>
        <v>1000000</v>
      </c>
      <c r="N31" s="35"/>
    </row>
    <row r="32" spans="1:14" x14ac:dyDescent="0.3">
      <c r="A32" s="2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35"/>
    </row>
    <row r="33" spans="1:14" x14ac:dyDescent="0.3">
      <c r="A33" s="32" t="s">
        <v>43</v>
      </c>
      <c r="B33" s="70">
        <v>0</v>
      </c>
      <c r="C33" s="70">
        <v>250000</v>
      </c>
      <c r="D33" s="70">
        <v>250000</v>
      </c>
      <c r="E33" s="70">
        <v>250000</v>
      </c>
      <c r="F33" s="70">
        <v>250000</v>
      </c>
      <c r="G33" s="70">
        <v>250000</v>
      </c>
      <c r="H33" s="70">
        <v>250000</v>
      </c>
      <c r="I33" s="70">
        <v>250000</v>
      </c>
      <c r="J33" s="70">
        <v>250000</v>
      </c>
      <c r="K33" s="70">
        <v>250000</v>
      </c>
      <c r="L33" s="70">
        <v>200000</v>
      </c>
      <c r="M33" s="71">
        <v>0</v>
      </c>
      <c r="N33" s="35"/>
    </row>
    <row r="34" spans="1:14" x14ac:dyDescent="0.3">
      <c r="A34" s="23" t="s">
        <v>41</v>
      </c>
      <c r="B34" s="80" t="s">
        <v>41</v>
      </c>
      <c r="C34" s="80" t="s">
        <v>41</v>
      </c>
      <c r="D34" s="80" t="s">
        <v>41</v>
      </c>
      <c r="E34" s="80" t="s">
        <v>41</v>
      </c>
      <c r="F34" s="80" t="s">
        <v>41</v>
      </c>
      <c r="G34" s="80" t="s">
        <v>41</v>
      </c>
      <c r="H34" s="80" t="s">
        <v>41</v>
      </c>
      <c r="I34" s="80" t="s">
        <v>41</v>
      </c>
      <c r="J34" s="80" t="s">
        <v>41</v>
      </c>
      <c r="K34" s="80" t="s">
        <v>41</v>
      </c>
      <c r="L34" s="80" t="s">
        <v>41</v>
      </c>
      <c r="M34" s="81" t="s">
        <v>41</v>
      </c>
      <c r="N34" s="35"/>
    </row>
    <row r="35" spans="1:14" x14ac:dyDescent="0.3">
      <c r="A35" s="29" t="s">
        <v>40</v>
      </c>
      <c r="B35" s="78">
        <f>B31*0.25</f>
        <v>250000</v>
      </c>
      <c r="C35" s="78">
        <f t="shared" ref="C35:M35" si="4">C31*0.25</f>
        <v>250000</v>
      </c>
      <c r="D35" s="78">
        <f t="shared" si="4"/>
        <v>250000</v>
      </c>
      <c r="E35" s="78">
        <f t="shared" si="4"/>
        <v>250000</v>
      </c>
      <c r="F35" s="78">
        <f t="shared" si="4"/>
        <v>250000</v>
      </c>
      <c r="G35" s="78">
        <f t="shared" si="4"/>
        <v>250000</v>
      </c>
      <c r="H35" s="78">
        <f t="shared" si="4"/>
        <v>250000</v>
      </c>
      <c r="I35" s="78">
        <f t="shared" si="4"/>
        <v>250000</v>
      </c>
      <c r="J35" s="78">
        <f t="shared" si="4"/>
        <v>250000</v>
      </c>
      <c r="K35" s="78">
        <f t="shared" si="4"/>
        <v>250000</v>
      </c>
      <c r="L35" s="78">
        <f t="shared" si="4"/>
        <v>250000</v>
      </c>
      <c r="M35" s="79">
        <f t="shared" si="4"/>
        <v>250000</v>
      </c>
      <c r="N35" s="35"/>
    </row>
    <row r="36" spans="1:14" x14ac:dyDescent="0.3">
      <c r="A36" s="29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35"/>
    </row>
    <row r="37" spans="1:14" x14ac:dyDescent="0.3">
      <c r="A37" s="28" t="s">
        <v>45</v>
      </c>
      <c r="B37" s="84"/>
      <c r="C37" s="84">
        <f>B57</f>
        <v>0</v>
      </c>
      <c r="D37" s="84">
        <f t="shared" ref="D37:M37" si="5">C57</f>
        <v>150000</v>
      </c>
      <c r="E37" s="84">
        <f t="shared" si="5"/>
        <v>100000</v>
      </c>
      <c r="F37" s="84">
        <f t="shared" si="5"/>
        <v>0</v>
      </c>
      <c r="G37" s="84">
        <f t="shared" si="5"/>
        <v>0</v>
      </c>
      <c r="H37" s="84">
        <f t="shared" si="5"/>
        <v>0</v>
      </c>
      <c r="I37" s="84">
        <f t="shared" si="5"/>
        <v>0</v>
      </c>
      <c r="J37" s="84">
        <f t="shared" si="5"/>
        <v>0</v>
      </c>
      <c r="K37" s="84">
        <f t="shared" si="5"/>
        <v>0</v>
      </c>
      <c r="L37" s="84">
        <f t="shared" si="5"/>
        <v>0</v>
      </c>
      <c r="M37" s="108">
        <f t="shared" si="5"/>
        <v>0</v>
      </c>
      <c r="N37" s="35"/>
    </row>
    <row r="38" spans="1:14" x14ac:dyDescent="0.3">
      <c r="A38" s="2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35"/>
    </row>
    <row r="39" spans="1:14" x14ac:dyDescent="0.3">
      <c r="A39" s="32" t="s">
        <v>55</v>
      </c>
      <c r="B39" s="70">
        <v>1000000</v>
      </c>
      <c r="C39" s="70">
        <v>1250000</v>
      </c>
      <c r="D39" s="70">
        <v>1250000</v>
      </c>
      <c r="E39" s="70">
        <v>1250000</v>
      </c>
      <c r="F39" s="70">
        <v>1250000</v>
      </c>
      <c r="G39" s="70">
        <v>1250000</v>
      </c>
      <c r="H39" s="70">
        <v>1250000</v>
      </c>
      <c r="I39" s="70">
        <v>1250000</v>
      </c>
      <c r="J39" s="70">
        <v>1250000</v>
      </c>
      <c r="K39" s="70">
        <v>1250000</v>
      </c>
      <c r="L39" s="70">
        <v>1200000</v>
      </c>
      <c r="M39" s="71">
        <v>800000</v>
      </c>
      <c r="N39" s="35"/>
    </row>
    <row r="40" spans="1:14" x14ac:dyDescent="0.3">
      <c r="A40" s="23" t="s">
        <v>41</v>
      </c>
      <c r="B40" s="80" t="s">
        <v>41</v>
      </c>
      <c r="C40" s="80" t="s">
        <v>41</v>
      </c>
      <c r="D40" s="80" t="s">
        <v>41</v>
      </c>
      <c r="E40" s="80" t="s">
        <v>41</v>
      </c>
      <c r="F40" s="80" t="s">
        <v>41</v>
      </c>
      <c r="G40" s="80" t="s">
        <v>41</v>
      </c>
      <c r="H40" s="80" t="s">
        <v>41</v>
      </c>
      <c r="I40" s="80" t="s">
        <v>41</v>
      </c>
      <c r="J40" s="80" t="s">
        <v>41</v>
      </c>
      <c r="K40" s="80" t="s">
        <v>41</v>
      </c>
      <c r="L40" s="80" t="s">
        <v>41</v>
      </c>
      <c r="M40" s="81" t="s">
        <v>41</v>
      </c>
      <c r="N40" s="35"/>
    </row>
    <row r="41" spans="1:14" x14ac:dyDescent="0.3">
      <c r="A41" s="29" t="s">
        <v>56</v>
      </c>
      <c r="B41" s="78">
        <f t="shared" ref="B41:M41" si="6">B31+B33</f>
        <v>1000000</v>
      </c>
      <c r="C41" s="78">
        <f t="shared" si="6"/>
        <v>1250000</v>
      </c>
      <c r="D41" s="78">
        <f t="shared" si="6"/>
        <v>1250000</v>
      </c>
      <c r="E41" s="78">
        <f t="shared" si="6"/>
        <v>1250000</v>
      </c>
      <c r="F41" s="78">
        <f t="shared" si="6"/>
        <v>1250000</v>
      </c>
      <c r="G41" s="78">
        <f t="shared" si="6"/>
        <v>1250000</v>
      </c>
      <c r="H41" s="78">
        <f t="shared" si="6"/>
        <v>1250000</v>
      </c>
      <c r="I41" s="78">
        <f t="shared" si="6"/>
        <v>1250000</v>
      </c>
      <c r="J41" s="78">
        <f t="shared" si="6"/>
        <v>1250000</v>
      </c>
      <c r="K41" s="78">
        <f t="shared" si="6"/>
        <v>1250000</v>
      </c>
      <c r="L41" s="78">
        <f t="shared" si="6"/>
        <v>1200000</v>
      </c>
      <c r="M41" s="79">
        <f t="shared" si="6"/>
        <v>1000000</v>
      </c>
      <c r="N41" s="35"/>
    </row>
    <row r="42" spans="1:14" x14ac:dyDescent="0.3">
      <c r="A42" s="2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35"/>
    </row>
    <row r="43" spans="1:14" x14ac:dyDescent="0.3">
      <c r="A43" s="32" t="s">
        <v>49</v>
      </c>
      <c r="B43" s="70">
        <v>1000000</v>
      </c>
      <c r="C43" s="70">
        <v>1100000</v>
      </c>
      <c r="D43" s="70">
        <v>1300000</v>
      </c>
      <c r="E43" s="70">
        <v>1350000</v>
      </c>
      <c r="F43" s="70">
        <v>1250000</v>
      </c>
      <c r="G43" s="70">
        <v>1250000</v>
      </c>
      <c r="H43" s="70">
        <v>1250000</v>
      </c>
      <c r="I43" s="70">
        <v>1250000</v>
      </c>
      <c r="J43" s="70">
        <v>1250000</v>
      </c>
      <c r="K43" s="70">
        <v>1250000</v>
      </c>
      <c r="L43" s="70">
        <v>1200000</v>
      </c>
      <c r="M43" s="71">
        <v>800000</v>
      </c>
      <c r="N43" s="35"/>
    </row>
    <row r="44" spans="1:14" x14ac:dyDescent="0.3">
      <c r="A44" s="23" t="s">
        <v>41</v>
      </c>
      <c r="B44" s="80" t="s">
        <v>41</v>
      </c>
      <c r="C44" s="80" t="s">
        <v>41</v>
      </c>
      <c r="D44" s="80" t="s">
        <v>41</v>
      </c>
      <c r="E44" s="80" t="s">
        <v>41</v>
      </c>
      <c r="F44" s="80" t="s">
        <v>41</v>
      </c>
      <c r="G44" s="80" t="s">
        <v>41</v>
      </c>
      <c r="H44" s="80" t="s">
        <v>41</v>
      </c>
      <c r="I44" s="80" t="s">
        <v>41</v>
      </c>
      <c r="J44" s="80" t="s">
        <v>41</v>
      </c>
      <c r="K44" s="80" t="s">
        <v>41</v>
      </c>
      <c r="L44" s="80" t="s">
        <v>41</v>
      </c>
      <c r="M44" s="81" t="s">
        <v>41</v>
      </c>
      <c r="N44" s="35"/>
    </row>
    <row r="45" spans="1:14" x14ac:dyDescent="0.3">
      <c r="A45" s="28" t="s">
        <v>44</v>
      </c>
      <c r="B45" s="84">
        <f>B37+B39</f>
        <v>1000000</v>
      </c>
      <c r="C45" s="84">
        <f t="shared" ref="C45:M45" si="7">C37+C39</f>
        <v>1250000</v>
      </c>
      <c r="D45" s="84">
        <f t="shared" si="7"/>
        <v>1400000</v>
      </c>
      <c r="E45" s="84">
        <f t="shared" si="7"/>
        <v>1350000</v>
      </c>
      <c r="F45" s="84">
        <f t="shared" si="7"/>
        <v>1250000</v>
      </c>
      <c r="G45" s="84">
        <f t="shared" si="7"/>
        <v>1250000</v>
      </c>
      <c r="H45" s="84">
        <f t="shared" si="7"/>
        <v>1250000</v>
      </c>
      <c r="I45" s="84">
        <f t="shared" si="7"/>
        <v>1250000</v>
      </c>
      <c r="J45" s="84">
        <f t="shared" si="7"/>
        <v>1250000</v>
      </c>
      <c r="K45" s="84">
        <f t="shared" si="7"/>
        <v>1250000</v>
      </c>
      <c r="L45" s="84">
        <f t="shared" si="7"/>
        <v>1200000</v>
      </c>
      <c r="M45" s="108">
        <f t="shared" si="7"/>
        <v>800000</v>
      </c>
      <c r="N45" s="35"/>
    </row>
    <row r="46" spans="1:14" x14ac:dyDescent="0.3">
      <c r="A46" s="2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35"/>
    </row>
    <row r="47" spans="1:14" x14ac:dyDescent="0.3">
      <c r="A47" s="36" t="s">
        <v>49</v>
      </c>
      <c r="B47" s="88">
        <f>B43</f>
        <v>1000000</v>
      </c>
      <c r="C47" s="88">
        <f t="shared" ref="C47:L47" si="8">C43</f>
        <v>1100000</v>
      </c>
      <c r="D47" s="88">
        <f t="shared" si="8"/>
        <v>1300000</v>
      </c>
      <c r="E47" s="88">
        <f t="shared" si="8"/>
        <v>1350000</v>
      </c>
      <c r="F47" s="88">
        <f t="shared" si="8"/>
        <v>1250000</v>
      </c>
      <c r="G47" s="88">
        <f t="shared" si="8"/>
        <v>1250000</v>
      </c>
      <c r="H47" s="88">
        <f t="shared" si="8"/>
        <v>1250000</v>
      </c>
      <c r="I47" s="88">
        <f t="shared" si="8"/>
        <v>1250000</v>
      </c>
      <c r="J47" s="88">
        <f t="shared" si="8"/>
        <v>1250000</v>
      </c>
      <c r="K47" s="88">
        <f t="shared" si="8"/>
        <v>1250000</v>
      </c>
      <c r="L47" s="88">
        <f t="shared" si="8"/>
        <v>1200000</v>
      </c>
      <c r="M47" s="109">
        <f>M43</f>
        <v>800000</v>
      </c>
      <c r="N47" s="35"/>
    </row>
    <row r="48" spans="1:14" x14ac:dyDescent="0.3">
      <c r="A48" s="23" t="s">
        <v>41</v>
      </c>
      <c r="B48" s="80" t="s">
        <v>41</v>
      </c>
      <c r="C48" s="80" t="s">
        <v>41</v>
      </c>
      <c r="D48" s="80" t="s">
        <v>41</v>
      </c>
      <c r="E48" s="80" t="s">
        <v>41</v>
      </c>
      <c r="F48" s="80" t="s">
        <v>41</v>
      </c>
      <c r="G48" s="80" t="s">
        <v>41</v>
      </c>
      <c r="H48" s="80" t="s">
        <v>41</v>
      </c>
      <c r="I48" s="80" t="s">
        <v>41</v>
      </c>
      <c r="J48" s="80" t="s">
        <v>41</v>
      </c>
      <c r="K48" s="80" t="s">
        <v>41</v>
      </c>
      <c r="L48" s="80" t="s">
        <v>41</v>
      </c>
      <c r="M48" s="81" t="s">
        <v>41</v>
      </c>
      <c r="N48" s="35"/>
    </row>
    <row r="49" spans="1:14" ht="14.5" thickBot="1" x14ac:dyDescent="0.35">
      <c r="A49" s="37" t="s">
        <v>50</v>
      </c>
      <c r="B49" s="89">
        <f>$B$7</f>
        <v>1500000</v>
      </c>
      <c r="C49" s="89">
        <f t="shared" ref="C49:M49" si="9">$B$7</f>
        <v>1500000</v>
      </c>
      <c r="D49" s="89">
        <f t="shared" si="9"/>
        <v>1500000</v>
      </c>
      <c r="E49" s="89">
        <f t="shared" si="9"/>
        <v>1500000</v>
      </c>
      <c r="F49" s="89">
        <f t="shared" si="9"/>
        <v>1500000</v>
      </c>
      <c r="G49" s="89">
        <f t="shared" si="9"/>
        <v>1500000</v>
      </c>
      <c r="H49" s="89">
        <f t="shared" si="9"/>
        <v>1500000</v>
      </c>
      <c r="I49" s="89">
        <f t="shared" si="9"/>
        <v>1500000</v>
      </c>
      <c r="J49" s="89">
        <f t="shared" si="9"/>
        <v>1500000</v>
      </c>
      <c r="K49" s="89">
        <f t="shared" si="9"/>
        <v>1500000</v>
      </c>
      <c r="L49" s="89">
        <f t="shared" si="9"/>
        <v>1500000</v>
      </c>
      <c r="M49" s="90">
        <f t="shared" si="9"/>
        <v>1500000</v>
      </c>
      <c r="N49" s="35"/>
    </row>
    <row r="50" spans="1:14" x14ac:dyDescent="0.3">
      <c r="A50" s="28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35"/>
    </row>
    <row r="51" spans="1:14" ht="14.5" thickBot="1" x14ac:dyDescent="0.35">
      <c r="A51" s="23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35"/>
    </row>
    <row r="52" spans="1:14" x14ac:dyDescent="0.3">
      <c r="A52" s="27" t="s">
        <v>14</v>
      </c>
      <c r="B52" s="86">
        <v>0</v>
      </c>
      <c r="C52" s="86">
        <v>0</v>
      </c>
      <c r="D52" s="86">
        <v>0</v>
      </c>
      <c r="E52" s="86">
        <v>150000</v>
      </c>
      <c r="F52" s="86">
        <v>550000</v>
      </c>
      <c r="G52" s="86">
        <v>950000</v>
      </c>
      <c r="H52" s="86">
        <v>1250000</v>
      </c>
      <c r="I52" s="86">
        <v>1150000</v>
      </c>
      <c r="J52" s="86">
        <v>750000</v>
      </c>
      <c r="K52" s="86">
        <v>350000</v>
      </c>
      <c r="L52" s="86">
        <v>0</v>
      </c>
      <c r="M52" s="87">
        <v>0</v>
      </c>
      <c r="N52" s="35"/>
    </row>
    <row r="53" spans="1:14" x14ac:dyDescent="0.3">
      <c r="A53" s="28" t="s">
        <v>46</v>
      </c>
      <c r="B53" s="84">
        <f>B52+B43</f>
        <v>1000000</v>
      </c>
      <c r="C53" s="84">
        <f t="shared" ref="C53:M53" si="10">C52+C43</f>
        <v>1100000</v>
      </c>
      <c r="D53" s="84">
        <f t="shared" si="10"/>
        <v>1300000</v>
      </c>
      <c r="E53" s="84">
        <f t="shared" si="10"/>
        <v>1500000</v>
      </c>
      <c r="F53" s="84">
        <f t="shared" si="10"/>
        <v>1800000</v>
      </c>
      <c r="G53" s="84">
        <f t="shared" si="10"/>
        <v>2200000</v>
      </c>
      <c r="H53" s="84">
        <f t="shared" si="10"/>
        <v>2500000</v>
      </c>
      <c r="I53" s="84">
        <f t="shared" si="10"/>
        <v>2400000</v>
      </c>
      <c r="J53" s="84">
        <f t="shared" si="10"/>
        <v>2000000</v>
      </c>
      <c r="K53" s="84">
        <f t="shared" si="10"/>
        <v>1600000</v>
      </c>
      <c r="L53" s="84">
        <f t="shared" si="10"/>
        <v>1200000</v>
      </c>
      <c r="M53" s="108">
        <f t="shared" si="10"/>
        <v>800000</v>
      </c>
      <c r="N53" s="35"/>
    </row>
    <row r="54" spans="1:14" x14ac:dyDescent="0.3">
      <c r="A54" s="23" t="s">
        <v>33</v>
      </c>
      <c r="B54" s="80" t="s">
        <v>33</v>
      </c>
      <c r="C54" s="80" t="s">
        <v>33</v>
      </c>
      <c r="D54" s="80" t="s">
        <v>33</v>
      </c>
      <c r="E54" s="80" t="s">
        <v>33</v>
      </c>
      <c r="F54" s="80" t="s">
        <v>33</v>
      </c>
      <c r="G54" s="80" t="s">
        <v>33</v>
      </c>
      <c r="H54" s="80" t="s">
        <v>33</v>
      </c>
      <c r="I54" s="80" t="s">
        <v>33</v>
      </c>
      <c r="J54" s="80" t="s">
        <v>33</v>
      </c>
      <c r="K54" s="80" t="s">
        <v>33</v>
      </c>
      <c r="L54" s="80" t="s">
        <v>33</v>
      </c>
      <c r="M54" s="81" t="s">
        <v>33</v>
      </c>
      <c r="N54" s="35"/>
    </row>
    <row r="55" spans="1:14" ht="14.5" thickBot="1" x14ac:dyDescent="0.35">
      <c r="A55" s="26" t="s">
        <v>34</v>
      </c>
      <c r="B55" s="82">
        <f>Q4</f>
        <v>1000000</v>
      </c>
      <c r="C55" s="82">
        <f>Q5</f>
        <v>1100000</v>
      </c>
      <c r="D55" s="82">
        <f>Q6</f>
        <v>1300000</v>
      </c>
      <c r="E55" s="82">
        <f>Q7</f>
        <v>1500000</v>
      </c>
      <c r="F55" s="82">
        <f>Q8</f>
        <v>1800000</v>
      </c>
      <c r="G55" s="82">
        <f>Q9</f>
        <v>2200000</v>
      </c>
      <c r="H55" s="82">
        <f>Q10</f>
        <v>2500000</v>
      </c>
      <c r="I55" s="82">
        <f>Q11</f>
        <v>2400000</v>
      </c>
      <c r="J55" s="82">
        <f>Q12</f>
        <v>2000000</v>
      </c>
      <c r="K55" s="82">
        <f>Q13</f>
        <v>1600000</v>
      </c>
      <c r="L55" s="82">
        <f>Q14</f>
        <v>1200000</v>
      </c>
      <c r="M55" s="83">
        <f>Q15</f>
        <v>800000</v>
      </c>
      <c r="N55" s="35"/>
    </row>
    <row r="56" spans="1:14" ht="14.5" thickBot="1" x14ac:dyDescent="0.35">
      <c r="A56" s="29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9"/>
      <c r="N56" s="35"/>
    </row>
    <row r="57" spans="1:14" x14ac:dyDescent="0.3">
      <c r="A57" s="22" t="s">
        <v>47</v>
      </c>
      <c r="B57" s="72">
        <f>B37+B39-B43</f>
        <v>0</v>
      </c>
      <c r="C57" s="72">
        <f t="shared" ref="C57:M57" si="11">C37+C39-C43</f>
        <v>150000</v>
      </c>
      <c r="D57" s="72">
        <f t="shared" si="11"/>
        <v>100000</v>
      </c>
      <c r="E57" s="72">
        <f t="shared" si="11"/>
        <v>0</v>
      </c>
      <c r="F57" s="72">
        <f t="shared" si="11"/>
        <v>0</v>
      </c>
      <c r="G57" s="72">
        <f t="shared" si="11"/>
        <v>0</v>
      </c>
      <c r="H57" s="72">
        <f t="shared" si="11"/>
        <v>0</v>
      </c>
      <c r="I57" s="72">
        <f t="shared" si="11"/>
        <v>0</v>
      </c>
      <c r="J57" s="72">
        <f t="shared" si="11"/>
        <v>0</v>
      </c>
      <c r="K57" s="72">
        <f t="shared" si="11"/>
        <v>0</v>
      </c>
      <c r="L57" s="72">
        <f t="shared" si="11"/>
        <v>0</v>
      </c>
      <c r="M57" s="73">
        <f t="shared" si="11"/>
        <v>0</v>
      </c>
      <c r="N57" s="35"/>
    </row>
    <row r="58" spans="1:14" x14ac:dyDescent="0.3">
      <c r="A58" s="23" t="s">
        <v>41</v>
      </c>
      <c r="B58" s="80" t="s">
        <v>41</v>
      </c>
      <c r="C58" s="80" t="s">
        <v>41</v>
      </c>
      <c r="D58" s="80" t="s">
        <v>41</v>
      </c>
      <c r="E58" s="80" t="s">
        <v>41</v>
      </c>
      <c r="F58" s="80" t="s">
        <v>41</v>
      </c>
      <c r="G58" s="80" t="s">
        <v>41</v>
      </c>
      <c r="H58" s="80" t="s">
        <v>41</v>
      </c>
      <c r="I58" s="80" t="s">
        <v>41</v>
      </c>
      <c r="J58" s="80" t="s">
        <v>41</v>
      </c>
      <c r="K58" s="80" t="s">
        <v>41</v>
      </c>
      <c r="L58" s="80" t="s">
        <v>41</v>
      </c>
      <c r="M58" s="81" t="s">
        <v>41</v>
      </c>
      <c r="N58" s="35"/>
    </row>
    <row r="59" spans="1:14" ht="14.5" thickBot="1" x14ac:dyDescent="0.35">
      <c r="A59" s="26" t="s">
        <v>48</v>
      </c>
      <c r="B59" s="82">
        <f>$B$11</f>
        <v>3000000</v>
      </c>
      <c r="C59" s="82">
        <f t="shared" ref="C59:M59" si="12">$B$11</f>
        <v>3000000</v>
      </c>
      <c r="D59" s="82">
        <f t="shared" si="12"/>
        <v>3000000</v>
      </c>
      <c r="E59" s="82">
        <f t="shared" si="12"/>
        <v>3000000</v>
      </c>
      <c r="F59" s="82">
        <f t="shared" si="12"/>
        <v>3000000</v>
      </c>
      <c r="G59" s="82">
        <f t="shared" si="12"/>
        <v>3000000</v>
      </c>
      <c r="H59" s="82">
        <f t="shared" si="12"/>
        <v>3000000</v>
      </c>
      <c r="I59" s="82">
        <f t="shared" si="12"/>
        <v>3000000</v>
      </c>
      <c r="J59" s="82">
        <f t="shared" si="12"/>
        <v>3000000</v>
      </c>
      <c r="K59" s="82">
        <f t="shared" si="12"/>
        <v>3000000</v>
      </c>
      <c r="L59" s="82">
        <f t="shared" si="12"/>
        <v>3000000</v>
      </c>
      <c r="M59" s="83">
        <f t="shared" si="12"/>
        <v>3000000</v>
      </c>
      <c r="N59" s="35"/>
    </row>
    <row r="60" spans="1:14" ht="14.5" thickBot="1" x14ac:dyDescent="0.35">
      <c r="A60" s="29"/>
      <c r="N60" s="35"/>
    </row>
    <row r="61" spans="1:14" ht="20" x14ac:dyDescent="0.4">
      <c r="A61" s="127" t="s">
        <v>37</v>
      </c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2" spans="1:14" x14ac:dyDescent="0.3">
      <c r="A62" s="48" t="s">
        <v>19</v>
      </c>
      <c r="B62" s="49" t="s">
        <v>20</v>
      </c>
      <c r="C62" s="49" t="s">
        <v>21</v>
      </c>
      <c r="D62" s="49" t="s">
        <v>22</v>
      </c>
      <c r="E62" s="49" t="s">
        <v>23</v>
      </c>
      <c r="F62" s="49" t="s">
        <v>24</v>
      </c>
      <c r="G62" s="49" t="s">
        <v>25</v>
      </c>
      <c r="H62" s="49" t="s">
        <v>26</v>
      </c>
      <c r="I62" s="49" t="s">
        <v>27</v>
      </c>
      <c r="J62" s="49" t="s">
        <v>28</v>
      </c>
      <c r="K62" s="49" t="s">
        <v>29</v>
      </c>
      <c r="L62" s="49" t="s">
        <v>30</v>
      </c>
      <c r="M62" s="49" t="s">
        <v>31</v>
      </c>
      <c r="N62" s="50" t="s">
        <v>18</v>
      </c>
    </row>
    <row r="63" spans="1:14" x14ac:dyDescent="0.3">
      <c r="A63" s="48" t="s">
        <v>51</v>
      </c>
      <c r="B63" s="51">
        <f t="shared" ref="B63:M63" si="13">(B31/1000)*$B$18</f>
        <v>200000</v>
      </c>
      <c r="C63" s="51">
        <f t="shared" si="13"/>
        <v>200000</v>
      </c>
      <c r="D63" s="51">
        <f t="shared" si="13"/>
        <v>200000</v>
      </c>
      <c r="E63" s="51">
        <f t="shared" si="13"/>
        <v>200000</v>
      </c>
      <c r="F63" s="51">
        <f t="shared" si="13"/>
        <v>200000</v>
      </c>
      <c r="G63" s="51">
        <f t="shared" si="13"/>
        <v>200000</v>
      </c>
      <c r="H63" s="51">
        <f t="shared" si="13"/>
        <v>200000</v>
      </c>
      <c r="I63" s="51">
        <f t="shared" si="13"/>
        <v>200000</v>
      </c>
      <c r="J63" s="51">
        <f t="shared" si="13"/>
        <v>200000</v>
      </c>
      <c r="K63" s="51">
        <f t="shared" si="13"/>
        <v>200000</v>
      </c>
      <c r="L63" s="51">
        <f t="shared" si="13"/>
        <v>200000</v>
      </c>
      <c r="M63" s="51">
        <f t="shared" si="13"/>
        <v>200000</v>
      </c>
      <c r="N63" s="52">
        <f t="shared" ref="N63:N68" si="14">SUM(B63:M63)</f>
        <v>2400000</v>
      </c>
    </row>
    <row r="64" spans="1:14" x14ac:dyDescent="0.3">
      <c r="A64" s="48" t="s">
        <v>52</v>
      </c>
      <c r="B64" s="53">
        <f t="shared" ref="B64:M64" si="15">(B33/1000)*$B$19</f>
        <v>0</v>
      </c>
      <c r="C64" s="53">
        <f t="shared" si="15"/>
        <v>62500</v>
      </c>
      <c r="D64" s="53">
        <f t="shared" si="15"/>
        <v>62500</v>
      </c>
      <c r="E64" s="53">
        <f t="shared" si="15"/>
        <v>62500</v>
      </c>
      <c r="F64" s="53">
        <f t="shared" si="15"/>
        <v>62500</v>
      </c>
      <c r="G64" s="53">
        <f t="shared" si="15"/>
        <v>62500</v>
      </c>
      <c r="H64" s="53">
        <f t="shared" si="15"/>
        <v>62500</v>
      </c>
      <c r="I64" s="53">
        <f t="shared" si="15"/>
        <v>62500</v>
      </c>
      <c r="J64" s="53">
        <f t="shared" si="15"/>
        <v>62500</v>
      </c>
      <c r="K64" s="53">
        <f t="shared" si="15"/>
        <v>62500</v>
      </c>
      <c r="L64" s="53">
        <f t="shared" si="15"/>
        <v>50000</v>
      </c>
      <c r="M64" s="53">
        <f t="shared" si="15"/>
        <v>0</v>
      </c>
      <c r="N64" s="52">
        <f t="shared" si="14"/>
        <v>612500</v>
      </c>
    </row>
    <row r="65" spans="1:14" x14ac:dyDescent="0.3">
      <c r="A65" s="48" t="s">
        <v>53</v>
      </c>
      <c r="B65" s="53">
        <f>(B43/1000)*$B$21</f>
        <v>50000</v>
      </c>
      <c r="C65" s="53">
        <f t="shared" ref="C65:M65" si="16">(C43/1000)*$B$21</f>
        <v>55000</v>
      </c>
      <c r="D65" s="53">
        <f t="shared" si="16"/>
        <v>65000</v>
      </c>
      <c r="E65" s="53">
        <f t="shared" si="16"/>
        <v>67500</v>
      </c>
      <c r="F65" s="53">
        <f t="shared" si="16"/>
        <v>62500</v>
      </c>
      <c r="G65" s="53">
        <f t="shared" si="16"/>
        <v>62500</v>
      </c>
      <c r="H65" s="53">
        <f t="shared" si="16"/>
        <v>62500</v>
      </c>
      <c r="I65" s="53">
        <f t="shared" si="16"/>
        <v>62500</v>
      </c>
      <c r="J65" s="53">
        <f t="shared" si="16"/>
        <v>62500</v>
      </c>
      <c r="K65" s="53">
        <f t="shared" si="16"/>
        <v>62500</v>
      </c>
      <c r="L65" s="53">
        <f t="shared" si="16"/>
        <v>60000</v>
      </c>
      <c r="M65" s="53">
        <f t="shared" si="16"/>
        <v>40000</v>
      </c>
      <c r="N65" s="52">
        <f t="shared" si="14"/>
        <v>712500</v>
      </c>
    </row>
    <row r="66" spans="1:14" x14ac:dyDescent="0.3">
      <c r="A66" s="48" t="s">
        <v>14</v>
      </c>
      <c r="B66" s="53">
        <f t="shared" ref="B66:M66" si="17">(B52/1000)*$B$22</f>
        <v>0</v>
      </c>
      <c r="C66" s="53">
        <f t="shared" si="17"/>
        <v>0</v>
      </c>
      <c r="D66" s="53">
        <f t="shared" si="17"/>
        <v>0</v>
      </c>
      <c r="E66" s="53">
        <f t="shared" si="17"/>
        <v>52500</v>
      </c>
      <c r="F66" s="53">
        <f t="shared" si="17"/>
        <v>192500</v>
      </c>
      <c r="G66" s="53">
        <f t="shared" si="17"/>
        <v>332500</v>
      </c>
      <c r="H66" s="53">
        <f t="shared" si="17"/>
        <v>437500</v>
      </c>
      <c r="I66" s="53">
        <f t="shared" si="17"/>
        <v>402500</v>
      </c>
      <c r="J66" s="53">
        <f t="shared" si="17"/>
        <v>262500</v>
      </c>
      <c r="K66" s="53">
        <f t="shared" si="17"/>
        <v>122500</v>
      </c>
      <c r="L66" s="53">
        <f t="shared" si="17"/>
        <v>0</v>
      </c>
      <c r="M66" s="53">
        <f t="shared" si="17"/>
        <v>0</v>
      </c>
      <c r="N66" s="52">
        <f t="shared" si="14"/>
        <v>1802500</v>
      </c>
    </row>
    <row r="67" spans="1:14" x14ac:dyDescent="0.3">
      <c r="A67" s="48" t="s">
        <v>54</v>
      </c>
      <c r="B67" s="53">
        <f t="shared" ref="B67:M67" si="18">(B57/1000)*$B$20</f>
        <v>0</v>
      </c>
      <c r="C67" s="53">
        <f t="shared" si="18"/>
        <v>3750</v>
      </c>
      <c r="D67" s="53">
        <f t="shared" si="18"/>
        <v>2500</v>
      </c>
      <c r="E67" s="53">
        <f t="shared" si="18"/>
        <v>0</v>
      </c>
      <c r="F67" s="53">
        <f t="shared" si="18"/>
        <v>0</v>
      </c>
      <c r="G67" s="53">
        <f t="shared" si="18"/>
        <v>0</v>
      </c>
      <c r="H67" s="53">
        <f t="shared" si="18"/>
        <v>0</v>
      </c>
      <c r="I67" s="53">
        <f t="shared" si="18"/>
        <v>0</v>
      </c>
      <c r="J67" s="53">
        <f t="shared" si="18"/>
        <v>0</v>
      </c>
      <c r="K67" s="53">
        <f t="shared" si="18"/>
        <v>0</v>
      </c>
      <c r="L67" s="53">
        <f t="shared" si="18"/>
        <v>0</v>
      </c>
      <c r="M67" s="53">
        <f t="shared" si="18"/>
        <v>0</v>
      </c>
      <c r="N67" s="52">
        <f t="shared" si="14"/>
        <v>6250</v>
      </c>
    </row>
    <row r="68" spans="1:14" ht="14.5" thickBot="1" x14ac:dyDescent="0.35">
      <c r="A68" s="54" t="s">
        <v>18</v>
      </c>
      <c r="B68" s="107">
        <f>SUM(B63:B67)</f>
        <v>250000</v>
      </c>
      <c r="C68" s="107">
        <f t="shared" ref="C68:M68" si="19">SUM(C63:C67)</f>
        <v>321250</v>
      </c>
      <c r="D68" s="107">
        <f t="shared" si="19"/>
        <v>330000</v>
      </c>
      <c r="E68" s="107">
        <f t="shared" si="19"/>
        <v>382500</v>
      </c>
      <c r="F68" s="107">
        <f t="shared" si="19"/>
        <v>517500</v>
      </c>
      <c r="G68" s="107">
        <f t="shared" si="19"/>
        <v>657500</v>
      </c>
      <c r="H68" s="107">
        <f t="shared" si="19"/>
        <v>762500</v>
      </c>
      <c r="I68" s="107">
        <f t="shared" si="19"/>
        <v>727500</v>
      </c>
      <c r="J68" s="107">
        <f t="shared" si="19"/>
        <v>587500</v>
      </c>
      <c r="K68" s="107">
        <f t="shared" si="19"/>
        <v>447500</v>
      </c>
      <c r="L68" s="107">
        <f t="shared" si="19"/>
        <v>310000</v>
      </c>
      <c r="M68" s="107">
        <f t="shared" si="19"/>
        <v>240000</v>
      </c>
      <c r="N68" s="111">
        <f t="shared" si="14"/>
        <v>5533750</v>
      </c>
    </row>
  </sheetData>
  <mergeCells count="5">
    <mergeCell ref="A3:B3"/>
    <mergeCell ref="A24:M24"/>
    <mergeCell ref="A61:N61"/>
    <mergeCell ref="A1:L1"/>
    <mergeCell ref="A16:B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E4B2-6794-4640-8566-F734EF0F4F58}">
  <dimension ref="A1:Q65"/>
  <sheetViews>
    <sheetView topLeftCell="A33" zoomScale="104" zoomScaleNormal="100" workbookViewId="0">
      <selection activeCell="C43" sqref="C43"/>
    </sheetView>
  </sheetViews>
  <sheetFormatPr defaultColWidth="9.1796875" defaultRowHeight="14" x14ac:dyDescent="0.3"/>
  <cols>
    <col min="1" max="1" width="38.453125" style="21" bestFit="1" customWidth="1"/>
    <col min="2" max="13" width="13" style="21" bestFit="1" customWidth="1"/>
    <col min="14" max="14" width="14.26953125" style="21" bestFit="1" customWidth="1"/>
    <col min="15" max="15" width="10.453125" style="21" bestFit="1" customWidth="1"/>
    <col min="16" max="16" width="17.54296875" style="21" bestFit="1" customWidth="1"/>
    <col min="17" max="17" width="13" style="21" bestFit="1" customWidth="1"/>
    <col min="18" max="16384" width="9.1796875" style="21"/>
  </cols>
  <sheetData>
    <row r="1" spans="1:17" ht="30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7" ht="14.5" thickBot="1" x14ac:dyDescent="0.35">
      <c r="A2" s="1"/>
      <c r="B2" s="1"/>
    </row>
    <row r="3" spans="1:17" ht="16" thickBot="1" x14ac:dyDescent="0.4">
      <c r="A3" s="115" t="s">
        <v>1</v>
      </c>
      <c r="B3" s="116"/>
      <c r="O3" s="62" t="s">
        <v>36</v>
      </c>
      <c r="P3" s="62" t="s">
        <v>68</v>
      </c>
      <c r="Q3" s="62" t="s">
        <v>34</v>
      </c>
    </row>
    <row r="4" spans="1:17" ht="15.5" x14ac:dyDescent="0.35">
      <c r="A4" s="62" t="s">
        <v>57</v>
      </c>
      <c r="B4" s="63">
        <v>400</v>
      </c>
      <c r="O4" s="62" t="s">
        <v>20</v>
      </c>
      <c r="P4" s="85">
        <v>1000</v>
      </c>
      <c r="Q4" s="85">
        <f>1000*P4</f>
        <v>1000000</v>
      </c>
    </row>
    <row r="5" spans="1:17" ht="15.5" x14ac:dyDescent="0.35">
      <c r="A5" s="62" t="s">
        <v>58</v>
      </c>
      <c r="B5" s="63">
        <v>50</v>
      </c>
      <c r="O5" s="62" t="s">
        <v>21</v>
      </c>
      <c r="P5" s="85">
        <v>1100</v>
      </c>
      <c r="Q5" s="85">
        <f t="shared" ref="Q5:Q15" si="0">1000*P5</f>
        <v>1100000</v>
      </c>
    </row>
    <row r="6" spans="1:17" ht="15.5" x14ac:dyDescent="0.35">
      <c r="A6" s="62" t="s">
        <v>66</v>
      </c>
      <c r="B6" s="63">
        <v>150</v>
      </c>
      <c r="O6" s="62" t="s">
        <v>22</v>
      </c>
      <c r="P6" s="85">
        <v>1300</v>
      </c>
      <c r="Q6" s="85">
        <f t="shared" si="0"/>
        <v>1300000</v>
      </c>
    </row>
    <row r="7" spans="1:17" ht="15.5" x14ac:dyDescent="0.35">
      <c r="A7" s="62" t="s">
        <v>60</v>
      </c>
      <c r="B7" s="64">
        <v>1500000</v>
      </c>
      <c r="O7" s="62" t="s">
        <v>23</v>
      </c>
      <c r="P7" s="85">
        <v>1500</v>
      </c>
      <c r="Q7" s="85">
        <f t="shared" si="0"/>
        <v>1500000</v>
      </c>
    </row>
    <row r="8" spans="1:17" ht="15.5" x14ac:dyDescent="0.35">
      <c r="A8" s="62" t="s">
        <v>61</v>
      </c>
      <c r="B8" s="65">
        <v>312.5</v>
      </c>
      <c r="O8" s="62" t="s">
        <v>24</v>
      </c>
      <c r="P8" s="85">
        <v>1800</v>
      </c>
      <c r="Q8" s="85">
        <f t="shared" si="0"/>
        <v>1800000</v>
      </c>
    </row>
    <row r="9" spans="1:17" ht="15.5" x14ac:dyDescent="0.35">
      <c r="A9" s="62" t="s">
        <v>62</v>
      </c>
      <c r="B9" s="64">
        <v>50000</v>
      </c>
      <c r="O9" s="62" t="s">
        <v>25</v>
      </c>
      <c r="P9" s="85">
        <v>2200</v>
      </c>
      <c r="Q9" s="85">
        <f t="shared" si="0"/>
        <v>2200000</v>
      </c>
    </row>
    <row r="10" spans="1:17" ht="15.5" x14ac:dyDescent="0.35">
      <c r="A10" s="62" t="s">
        <v>2</v>
      </c>
      <c r="B10" s="64">
        <v>20</v>
      </c>
      <c r="O10" s="62" t="s">
        <v>26</v>
      </c>
      <c r="P10" s="85">
        <v>2500</v>
      </c>
      <c r="Q10" s="85">
        <f t="shared" si="0"/>
        <v>2500000</v>
      </c>
    </row>
    <row r="11" spans="1:17" ht="15.5" x14ac:dyDescent="0.35">
      <c r="A11" s="62" t="s">
        <v>3</v>
      </c>
      <c r="B11" s="64">
        <v>3000000</v>
      </c>
      <c r="O11" s="62" t="s">
        <v>27</v>
      </c>
      <c r="P11" s="85">
        <v>2400</v>
      </c>
      <c r="Q11" s="85">
        <f t="shared" si="0"/>
        <v>2400000</v>
      </c>
    </row>
    <row r="12" spans="1:17" ht="15.5" x14ac:dyDescent="0.35">
      <c r="A12" s="62" t="s">
        <v>67</v>
      </c>
      <c r="B12" s="66">
        <f>B9*0.25</f>
        <v>12500</v>
      </c>
      <c r="O12" s="62" t="s">
        <v>28</v>
      </c>
      <c r="P12" s="85">
        <v>2000</v>
      </c>
      <c r="Q12" s="85">
        <f t="shared" si="0"/>
        <v>2000000</v>
      </c>
    </row>
    <row r="13" spans="1:17" ht="15.5" x14ac:dyDescent="0.35">
      <c r="A13" s="62" t="s">
        <v>5</v>
      </c>
      <c r="B13" s="67">
        <v>4000</v>
      </c>
      <c r="O13" s="62" t="s">
        <v>29</v>
      </c>
      <c r="P13" s="85">
        <v>1600</v>
      </c>
      <c r="Q13" s="85">
        <f t="shared" si="0"/>
        <v>1600000</v>
      </c>
    </row>
    <row r="14" spans="1:17" ht="15.5" x14ac:dyDescent="0.35">
      <c r="A14" s="62" t="s">
        <v>6</v>
      </c>
      <c r="B14" s="67">
        <v>2000</v>
      </c>
      <c r="O14" s="62" t="s">
        <v>30</v>
      </c>
      <c r="P14" s="85">
        <v>1200</v>
      </c>
      <c r="Q14" s="85">
        <f t="shared" si="0"/>
        <v>1200000</v>
      </c>
    </row>
    <row r="15" spans="1:17" ht="15.5" x14ac:dyDescent="0.35">
      <c r="A15" s="1"/>
      <c r="B15" s="1"/>
      <c r="O15" s="62" t="s">
        <v>31</v>
      </c>
      <c r="P15" s="85">
        <v>800</v>
      </c>
      <c r="Q15" s="85">
        <f t="shared" si="0"/>
        <v>800000</v>
      </c>
    </row>
    <row r="16" spans="1:17" ht="15.5" thickBot="1" x14ac:dyDescent="0.35">
      <c r="A16" s="124" t="s">
        <v>7</v>
      </c>
      <c r="B16" s="124"/>
    </row>
    <row r="17" spans="1:14" ht="14.5" thickBot="1" x14ac:dyDescent="0.35">
      <c r="A17" s="2" t="s">
        <v>8</v>
      </c>
      <c r="B17" s="2" t="s">
        <v>9</v>
      </c>
    </row>
    <row r="18" spans="1:14" ht="15.5" x14ac:dyDescent="0.35">
      <c r="A18" s="62" t="s">
        <v>10</v>
      </c>
      <c r="B18" s="68">
        <v>200</v>
      </c>
    </row>
    <row r="19" spans="1:14" ht="15.5" x14ac:dyDescent="0.35">
      <c r="A19" s="62" t="s">
        <v>11</v>
      </c>
      <c r="B19" s="68">
        <v>250</v>
      </c>
    </row>
    <row r="20" spans="1:14" ht="15.5" x14ac:dyDescent="0.35">
      <c r="A20" s="62" t="s">
        <v>12</v>
      </c>
      <c r="B20" s="68">
        <v>25</v>
      </c>
    </row>
    <row r="21" spans="1:14" ht="15.5" x14ac:dyDescent="0.35">
      <c r="A21" s="62" t="s">
        <v>13</v>
      </c>
      <c r="B21" s="68">
        <v>50</v>
      </c>
    </row>
    <row r="22" spans="1:14" ht="15.5" x14ac:dyDescent="0.35">
      <c r="A22" s="62" t="s">
        <v>14</v>
      </c>
      <c r="B22" s="68">
        <v>350</v>
      </c>
    </row>
    <row r="23" spans="1:14" ht="14.5" thickBot="1" x14ac:dyDescent="0.35"/>
    <row r="24" spans="1:14" ht="20.5" thickBot="1" x14ac:dyDescent="0.45">
      <c r="A24" s="125" t="s">
        <v>39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39"/>
    </row>
    <row r="25" spans="1:14" x14ac:dyDescent="0.3">
      <c r="A25" s="22" t="s">
        <v>19</v>
      </c>
      <c r="B25" s="38" t="s">
        <v>20</v>
      </c>
      <c r="C25" s="38" t="s">
        <v>21</v>
      </c>
      <c r="D25" s="38" t="s">
        <v>22</v>
      </c>
      <c r="E25" s="38" t="s">
        <v>23</v>
      </c>
      <c r="F25" s="38" t="s">
        <v>24</v>
      </c>
      <c r="G25" s="38" t="s">
        <v>25</v>
      </c>
      <c r="H25" s="38" t="s">
        <v>26</v>
      </c>
      <c r="I25" s="38" t="s">
        <v>27</v>
      </c>
      <c r="J25" s="38" t="s">
        <v>28</v>
      </c>
      <c r="K25" s="38" t="s">
        <v>29</v>
      </c>
      <c r="L25" s="38" t="s">
        <v>30</v>
      </c>
      <c r="M25" s="39" t="s">
        <v>31</v>
      </c>
      <c r="N25" s="35"/>
    </row>
    <row r="26" spans="1:14" x14ac:dyDescent="0.3">
      <c r="A26" s="29" t="s">
        <v>2</v>
      </c>
      <c r="B26" s="21">
        <v>20</v>
      </c>
      <c r="C26" s="21">
        <f>B29</f>
        <v>20</v>
      </c>
      <c r="D26" s="21">
        <f t="shared" ref="D26:M26" si="1">C29</f>
        <v>20</v>
      </c>
      <c r="E26" s="21">
        <f t="shared" si="1"/>
        <v>20</v>
      </c>
      <c r="F26" s="21">
        <f t="shared" si="1"/>
        <v>20</v>
      </c>
      <c r="G26" s="21">
        <f t="shared" si="1"/>
        <v>20</v>
      </c>
      <c r="H26" s="21">
        <f t="shared" si="1"/>
        <v>20</v>
      </c>
      <c r="I26" s="21">
        <f t="shared" si="1"/>
        <v>20</v>
      </c>
      <c r="J26" s="21">
        <f t="shared" si="1"/>
        <v>20</v>
      </c>
      <c r="K26" s="21">
        <f t="shared" si="1"/>
        <v>20</v>
      </c>
      <c r="L26" s="21">
        <f t="shared" si="1"/>
        <v>20</v>
      </c>
      <c r="M26" s="35">
        <f t="shared" si="1"/>
        <v>20</v>
      </c>
      <c r="N26" s="35"/>
    </row>
    <row r="27" spans="1:14" x14ac:dyDescent="0.3">
      <c r="A27" s="40" t="s">
        <v>16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2">
        <v>0</v>
      </c>
      <c r="N27" s="35"/>
    </row>
    <row r="28" spans="1:14" x14ac:dyDescent="0.3">
      <c r="A28" s="40" t="s">
        <v>17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2">
        <v>0</v>
      </c>
      <c r="N28" s="35"/>
    </row>
    <row r="29" spans="1:14" ht="14.5" thickBot="1" x14ac:dyDescent="0.35">
      <c r="A29" s="26" t="s">
        <v>18</v>
      </c>
      <c r="B29" s="43">
        <f>B26+B27-B28</f>
        <v>20</v>
      </c>
      <c r="C29" s="43">
        <f>C26+C27-C28</f>
        <v>20</v>
      </c>
      <c r="D29" s="43">
        <f>D26+D27-D28</f>
        <v>20</v>
      </c>
      <c r="E29" s="43">
        <f t="shared" ref="E29:M29" si="2">E26+E27-E28</f>
        <v>20</v>
      </c>
      <c r="F29" s="43">
        <f t="shared" si="2"/>
        <v>20</v>
      </c>
      <c r="G29" s="43">
        <f t="shared" si="2"/>
        <v>20</v>
      </c>
      <c r="H29" s="43">
        <f t="shared" si="2"/>
        <v>20</v>
      </c>
      <c r="I29" s="43">
        <f t="shared" si="2"/>
        <v>20</v>
      </c>
      <c r="J29" s="43">
        <f t="shared" si="2"/>
        <v>20</v>
      </c>
      <c r="K29" s="43">
        <f t="shared" si="2"/>
        <v>20</v>
      </c>
      <c r="L29" s="43">
        <f t="shared" si="2"/>
        <v>20</v>
      </c>
      <c r="M29" s="44">
        <f t="shared" si="2"/>
        <v>20</v>
      </c>
      <c r="N29" s="35"/>
    </row>
    <row r="30" spans="1:14" ht="14.5" thickBot="1" x14ac:dyDescent="0.35">
      <c r="A30" s="29"/>
      <c r="N30" s="35"/>
    </row>
    <row r="31" spans="1:14" x14ac:dyDescent="0.3">
      <c r="A31" s="22" t="s">
        <v>42</v>
      </c>
      <c r="B31" s="72">
        <f>B29*$B$9</f>
        <v>1000000</v>
      </c>
      <c r="C31" s="72">
        <f t="shared" ref="C31:M31" si="3">C29*$B$9</f>
        <v>1000000</v>
      </c>
      <c r="D31" s="72">
        <f t="shared" si="3"/>
        <v>1000000</v>
      </c>
      <c r="E31" s="72">
        <f t="shared" si="3"/>
        <v>1000000</v>
      </c>
      <c r="F31" s="72">
        <f t="shared" si="3"/>
        <v>1000000</v>
      </c>
      <c r="G31" s="72">
        <f t="shared" si="3"/>
        <v>1000000</v>
      </c>
      <c r="H31" s="72">
        <f t="shared" si="3"/>
        <v>1000000</v>
      </c>
      <c r="I31" s="72">
        <f t="shared" si="3"/>
        <v>1000000</v>
      </c>
      <c r="J31" s="72">
        <f t="shared" si="3"/>
        <v>1000000</v>
      </c>
      <c r="K31" s="72">
        <f t="shared" si="3"/>
        <v>1000000</v>
      </c>
      <c r="L31" s="72">
        <f t="shared" si="3"/>
        <v>1000000</v>
      </c>
      <c r="M31" s="73">
        <f t="shared" si="3"/>
        <v>1000000</v>
      </c>
      <c r="N31" s="35"/>
    </row>
    <row r="32" spans="1:14" x14ac:dyDescent="0.3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1"/>
      <c r="N32" s="35"/>
    </row>
    <row r="33" spans="1:14" x14ac:dyDescent="0.3">
      <c r="A33" s="32" t="s">
        <v>43</v>
      </c>
      <c r="B33" s="70">
        <v>0</v>
      </c>
      <c r="C33" s="70">
        <v>250000</v>
      </c>
      <c r="D33" s="70">
        <v>250000</v>
      </c>
      <c r="E33" s="70">
        <v>250000</v>
      </c>
      <c r="F33" s="70">
        <v>250000</v>
      </c>
      <c r="G33" s="70">
        <v>250000</v>
      </c>
      <c r="H33" s="70">
        <v>250000</v>
      </c>
      <c r="I33" s="70">
        <v>250000</v>
      </c>
      <c r="J33" s="70">
        <v>250000</v>
      </c>
      <c r="K33" s="70">
        <v>250000</v>
      </c>
      <c r="L33" s="70">
        <v>200000</v>
      </c>
      <c r="M33" s="71">
        <v>0</v>
      </c>
      <c r="N33" s="35"/>
    </row>
    <row r="34" spans="1:14" x14ac:dyDescent="0.3">
      <c r="A34" s="23" t="s">
        <v>41</v>
      </c>
      <c r="B34" s="24" t="s">
        <v>41</v>
      </c>
      <c r="C34" s="24" t="s">
        <v>41</v>
      </c>
      <c r="D34" s="24" t="s">
        <v>41</v>
      </c>
      <c r="E34" s="24" t="s">
        <v>41</v>
      </c>
      <c r="F34" s="24" t="s">
        <v>41</v>
      </c>
      <c r="G34" s="24" t="s">
        <v>41</v>
      </c>
      <c r="H34" s="24" t="s">
        <v>41</v>
      </c>
      <c r="I34" s="24" t="s">
        <v>41</v>
      </c>
      <c r="J34" s="24" t="s">
        <v>41</v>
      </c>
      <c r="K34" s="24" t="s">
        <v>41</v>
      </c>
      <c r="L34" s="24" t="s">
        <v>41</v>
      </c>
      <c r="M34" s="25" t="s">
        <v>41</v>
      </c>
      <c r="N34" s="35"/>
    </row>
    <row r="35" spans="1:14" x14ac:dyDescent="0.3">
      <c r="A35" s="29" t="s">
        <v>40</v>
      </c>
      <c r="B35" s="74">
        <f>B31*0.25</f>
        <v>250000</v>
      </c>
      <c r="C35" s="74">
        <f t="shared" ref="C35:M35" si="4">C31*0.25</f>
        <v>250000</v>
      </c>
      <c r="D35" s="74">
        <f t="shared" si="4"/>
        <v>250000</v>
      </c>
      <c r="E35" s="74">
        <f t="shared" si="4"/>
        <v>250000</v>
      </c>
      <c r="F35" s="74">
        <f t="shared" si="4"/>
        <v>250000</v>
      </c>
      <c r="G35" s="74">
        <f t="shared" si="4"/>
        <v>250000</v>
      </c>
      <c r="H35" s="74">
        <f t="shared" si="4"/>
        <v>250000</v>
      </c>
      <c r="I35" s="74">
        <f t="shared" si="4"/>
        <v>250000</v>
      </c>
      <c r="J35" s="74">
        <f t="shared" si="4"/>
        <v>250000</v>
      </c>
      <c r="K35" s="74">
        <f t="shared" si="4"/>
        <v>250000</v>
      </c>
      <c r="L35" s="74">
        <f t="shared" si="4"/>
        <v>250000</v>
      </c>
      <c r="M35" s="75">
        <f t="shared" si="4"/>
        <v>250000</v>
      </c>
      <c r="N35" s="35"/>
    </row>
    <row r="36" spans="1:14" x14ac:dyDescent="0.3">
      <c r="A36" s="2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4"/>
      <c r="N36" s="35"/>
    </row>
    <row r="37" spans="1:14" x14ac:dyDescent="0.3">
      <c r="A37" s="28" t="s">
        <v>45</v>
      </c>
      <c r="B37" s="91"/>
      <c r="C37" s="91">
        <f>B54</f>
        <v>0</v>
      </c>
      <c r="D37" s="91">
        <f t="shared" ref="D37:M37" si="5">C54</f>
        <v>150000</v>
      </c>
      <c r="E37" s="91">
        <f t="shared" si="5"/>
        <v>100000</v>
      </c>
      <c r="F37" s="91">
        <f t="shared" si="5"/>
        <v>0</v>
      </c>
      <c r="G37" s="91">
        <f t="shared" si="5"/>
        <v>0</v>
      </c>
      <c r="H37" s="91">
        <f t="shared" si="5"/>
        <v>0</v>
      </c>
      <c r="I37" s="91">
        <f t="shared" si="5"/>
        <v>0</v>
      </c>
      <c r="J37" s="91">
        <f t="shared" si="5"/>
        <v>0</v>
      </c>
      <c r="K37" s="91">
        <f t="shared" si="5"/>
        <v>0</v>
      </c>
      <c r="L37" s="91">
        <f t="shared" si="5"/>
        <v>0</v>
      </c>
      <c r="M37" s="112">
        <f t="shared" si="5"/>
        <v>0</v>
      </c>
      <c r="N37" s="35"/>
    </row>
    <row r="38" spans="1:14" x14ac:dyDescent="0.3">
      <c r="A38" s="2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4"/>
      <c r="N38" s="35"/>
    </row>
    <row r="39" spans="1:14" x14ac:dyDescent="0.3">
      <c r="A39" s="32" t="s">
        <v>55</v>
      </c>
      <c r="B39" s="76">
        <v>1000000</v>
      </c>
      <c r="C39" s="76">
        <v>1250000</v>
      </c>
      <c r="D39" s="76">
        <v>1250000</v>
      </c>
      <c r="E39" s="76">
        <v>1250000</v>
      </c>
      <c r="F39" s="76">
        <v>1250000</v>
      </c>
      <c r="G39" s="76">
        <v>1250000</v>
      </c>
      <c r="H39" s="76">
        <v>1250000</v>
      </c>
      <c r="I39" s="76">
        <v>1250000</v>
      </c>
      <c r="J39" s="76">
        <v>1250000</v>
      </c>
      <c r="K39" s="76">
        <v>1250000</v>
      </c>
      <c r="L39" s="76">
        <v>1200000</v>
      </c>
      <c r="M39" s="77">
        <v>800000</v>
      </c>
      <c r="N39" s="35"/>
    </row>
    <row r="40" spans="1:14" x14ac:dyDescent="0.3">
      <c r="A40" s="23" t="s">
        <v>41</v>
      </c>
      <c r="B40" s="24" t="s">
        <v>41</v>
      </c>
      <c r="C40" s="24" t="s">
        <v>41</v>
      </c>
      <c r="D40" s="24" t="s">
        <v>41</v>
      </c>
      <c r="E40" s="24" t="s">
        <v>41</v>
      </c>
      <c r="F40" s="24" t="s">
        <v>41</v>
      </c>
      <c r="G40" s="24" t="s">
        <v>41</v>
      </c>
      <c r="H40" s="24" t="s">
        <v>41</v>
      </c>
      <c r="I40" s="24" t="s">
        <v>41</v>
      </c>
      <c r="J40" s="24" t="s">
        <v>41</v>
      </c>
      <c r="K40" s="24" t="s">
        <v>41</v>
      </c>
      <c r="L40" s="24" t="s">
        <v>41</v>
      </c>
      <c r="M40" s="25" t="s">
        <v>41</v>
      </c>
      <c r="N40" s="35"/>
    </row>
    <row r="41" spans="1:14" x14ac:dyDescent="0.3">
      <c r="A41" s="29" t="s">
        <v>56</v>
      </c>
      <c r="B41" s="78">
        <f t="shared" ref="B41:M41" si="6">B31+B33</f>
        <v>1000000</v>
      </c>
      <c r="C41" s="78">
        <f t="shared" si="6"/>
        <v>1250000</v>
      </c>
      <c r="D41" s="78">
        <f t="shared" si="6"/>
        <v>1250000</v>
      </c>
      <c r="E41" s="78">
        <f t="shared" si="6"/>
        <v>1250000</v>
      </c>
      <c r="F41" s="78">
        <f t="shared" si="6"/>
        <v>1250000</v>
      </c>
      <c r="G41" s="78">
        <f t="shared" si="6"/>
        <v>1250000</v>
      </c>
      <c r="H41" s="78">
        <f t="shared" si="6"/>
        <v>1250000</v>
      </c>
      <c r="I41" s="78">
        <f t="shared" si="6"/>
        <v>1250000</v>
      </c>
      <c r="J41" s="78">
        <f t="shared" si="6"/>
        <v>1250000</v>
      </c>
      <c r="K41" s="78">
        <f t="shared" si="6"/>
        <v>1250000</v>
      </c>
      <c r="L41" s="78">
        <f t="shared" si="6"/>
        <v>1200000</v>
      </c>
      <c r="M41" s="79">
        <f t="shared" si="6"/>
        <v>1000000</v>
      </c>
      <c r="N41" s="35"/>
    </row>
    <row r="42" spans="1:14" x14ac:dyDescent="0.3">
      <c r="A42" s="2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35"/>
    </row>
    <row r="43" spans="1:14" x14ac:dyDescent="0.3">
      <c r="A43" s="32" t="s">
        <v>49</v>
      </c>
      <c r="B43" s="70">
        <v>1000000</v>
      </c>
      <c r="C43" s="70">
        <v>1100000</v>
      </c>
      <c r="D43" s="70">
        <v>1300000</v>
      </c>
      <c r="E43" s="70">
        <v>1350000</v>
      </c>
      <c r="F43" s="70">
        <v>1250000</v>
      </c>
      <c r="G43" s="70">
        <v>1250000</v>
      </c>
      <c r="H43" s="70">
        <v>1250000</v>
      </c>
      <c r="I43" s="70">
        <v>1250000</v>
      </c>
      <c r="J43" s="70">
        <v>1250000</v>
      </c>
      <c r="K43" s="70">
        <v>1250000</v>
      </c>
      <c r="L43" s="70">
        <v>1200000</v>
      </c>
      <c r="M43" s="71">
        <v>800000</v>
      </c>
      <c r="N43" s="35"/>
    </row>
    <row r="44" spans="1:14" x14ac:dyDescent="0.3">
      <c r="A44" s="23" t="s">
        <v>41</v>
      </c>
      <c r="B44" s="80" t="s">
        <v>41</v>
      </c>
      <c r="C44" s="80" t="s">
        <v>41</v>
      </c>
      <c r="D44" s="80" t="s">
        <v>41</v>
      </c>
      <c r="E44" s="80" t="s">
        <v>41</v>
      </c>
      <c r="F44" s="80" t="s">
        <v>41</v>
      </c>
      <c r="G44" s="80" t="s">
        <v>41</v>
      </c>
      <c r="H44" s="80" t="s">
        <v>41</v>
      </c>
      <c r="I44" s="80" t="s">
        <v>41</v>
      </c>
      <c r="J44" s="80" t="s">
        <v>41</v>
      </c>
      <c r="K44" s="80" t="s">
        <v>41</v>
      </c>
      <c r="L44" s="80" t="s">
        <v>41</v>
      </c>
      <c r="M44" s="81" t="s">
        <v>41</v>
      </c>
      <c r="N44" s="35"/>
    </row>
    <row r="45" spans="1:14" x14ac:dyDescent="0.3">
      <c r="A45" s="28" t="s">
        <v>44</v>
      </c>
      <c r="B45" s="84">
        <f>B37+B39</f>
        <v>1000000</v>
      </c>
      <c r="C45" s="84">
        <f t="shared" ref="C45:M45" si="7">C37+C39</f>
        <v>1250000</v>
      </c>
      <c r="D45" s="84">
        <f t="shared" si="7"/>
        <v>1400000</v>
      </c>
      <c r="E45" s="84">
        <f t="shared" si="7"/>
        <v>1350000</v>
      </c>
      <c r="F45" s="84">
        <f t="shared" si="7"/>
        <v>1250000</v>
      </c>
      <c r="G45" s="84">
        <f t="shared" si="7"/>
        <v>1250000</v>
      </c>
      <c r="H45" s="84">
        <f t="shared" si="7"/>
        <v>1250000</v>
      </c>
      <c r="I45" s="84">
        <f t="shared" si="7"/>
        <v>1250000</v>
      </c>
      <c r="J45" s="84">
        <f t="shared" si="7"/>
        <v>1250000</v>
      </c>
      <c r="K45" s="84">
        <f t="shared" si="7"/>
        <v>1250000</v>
      </c>
      <c r="L45" s="84">
        <f t="shared" si="7"/>
        <v>1200000</v>
      </c>
      <c r="M45" s="108">
        <f t="shared" si="7"/>
        <v>800000</v>
      </c>
      <c r="N45" s="35"/>
    </row>
    <row r="46" spans="1:14" x14ac:dyDescent="0.3">
      <c r="A46" s="2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35"/>
    </row>
    <row r="47" spans="1:14" x14ac:dyDescent="0.3">
      <c r="A47" s="28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35"/>
    </row>
    <row r="48" spans="1:14" ht="14.5" thickBot="1" x14ac:dyDescent="0.35">
      <c r="A48" s="23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1"/>
      <c r="N48" s="35"/>
    </row>
    <row r="49" spans="1:14" x14ac:dyDescent="0.3">
      <c r="A49" s="27" t="s">
        <v>14</v>
      </c>
      <c r="B49" s="86">
        <v>0</v>
      </c>
      <c r="C49" s="86">
        <v>0</v>
      </c>
      <c r="D49" s="86">
        <v>0</v>
      </c>
      <c r="E49" s="86">
        <v>150000</v>
      </c>
      <c r="F49" s="86">
        <v>550000</v>
      </c>
      <c r="G49" s="86">
        <v>950000</v>
      </c>
      <c r="H49" s="86">
        <v>1250000</v>
      </c>
      <c r="I49" s="86">
        <v>1150000</v>
      </c>
      <c r="J49" s="86">
        <v>750000</v>
      </c>
      <c r="K49" s="86">
        <v>350000</v>
      </c>
      <c r="L49" s="86">
        <v>0</v>
      </c>
      <c r="M49" s="87">
        <v>0</v>
      </c>
      <c r="N49" s="35"/>
    </row>
    <row r="50" spans="1:14" x14ac:dyDescent="0.3">
      <c r="A50" s="28" t="s">
        <v>46</v>
      </c>
      <c r="B50" s="84">
        <f t="shared" ref="B50:M50" si="8">B49+B43</f>
        <v>1000000</v>
      </c>
      <c r="C50" s="84">
        <f t="shared" si="8"/>
        <v>1100000</v>
      </c>
      <c r="D50" s="84">
        <f t="shared" si="8"/>
        <v>1300000</v>
      </c>
      <c r="E50" s="84">
        <f t="shared" si="8"/>
        <v>1500000</v>
      </c>
      <c r="F50" s="84">
        <f t="shared" si="8"/>
        <v>1800000</v>
      </c>
      <c r="G50" s="84">
        <f t="shared" si="8"/>
        <v>2200000</v>
      </c>
      <c r="H50" s="84">
        <f t="shared" si="8"/>
        <v>2500000</v>
      </c>
      <c r="I50" s="84">
        <f t="shared" si="8"/>
        <v>2400000</v>
      </c>
      <c r="J50" s="84">
        <f t="shared" si="8"/>
        <v>2000000</v>
      </c>
      <c r="K50" s="84">
        <f t="shared" si="8"/>
        <v>1600000</v>
      </c>
      <c r="L50" s="84">
        <f t="shared" si="8"/>
        <v>1200000</v>
      </c>
      <c r="M50" s="108">
        <f t="shared" si="8"/>
        <v>800000</v>
      </c>
      <c r="N50" s="35"/>
    </row>
    <row r="51" spans="1:14" x14ac:dyDescent="0.3">
      <c r="A51" s="23" t="s">
        <v>33</v>
      </c>
      <c r="B51" s="80" t="s">
        <v>33</v>
      </c>
      <c r="C51" s="80" t="s">
        <v>33</v>
      </c>
      <c r="D51" s="80" t="s">
        <v>33</v>
      </c>
      <c r="E51" s="80" t="s">
        <v>33</v>
      </c>
      <c r="F51" s="80" t="s">
        <v>33</v>
      </c>
      <c r="G51" s="80" t="s">
        <v>33</v>
      </c>
      <c r="H51" s="80" t="s">
        <v>33</v>
      </c>
      <c r="I51" s="80" t="s">
        <v>33</v>
      </c>
      <c r="J51" s="80" t="s">
        <v>33</v>
      </c>
      <c r="K51" s="80" t="s">
        <v>33</v>
      </c>
      <c r="L51" s="80" t="s">
        <v>33</v>
      </c>
      <c r="M51" s="81" t="s">
        <v>33</v>
      </c>
      <c r="N51" s="35"/>
    </row>
    <row r="52" spans="1:14" ht="14.5" thickBot="1" x14ac:dyDescent="0.35">
      <c r="A52" s="26" t="s">
        <v>34</v>
      </c>
      <c r="B52" s="82">
        <f>Q4</f>
        <v>1000000</v>
      </c>
      <c r="C52" s="82">
        <f>Q5</f>
        <v>1100000</v>
      </c>
      <c r="D52" s="82">
        <f>Q6</f>
        <v>1300000</v>
      </c>
      <c r="E52" s="82">
        <f>Q7</f>
        <v>1500000</v>
      </c>
      <c r="F52" s="82">
        <f>Q8</f>
        <v>1800000</v>
      </c>
      <c r="G52" s="82">
        <f>Q9</f>
        <v>2200000</v>
      </c>
      <c r="H52" s="82">
        <f>Q10</f>
        <v>2500000</v>
      </c>
      <c r="I52" s="82">
        <f>Q11</f>
        <v>2400000</v>
      </c>
      <c r="J52" s="82">
        <f>Q12</f>
        <v>2000000</v>
      </c>
      <c r="K52" s="82">
        <f>Q13</f>
        <v>1600000</v>
      </c>
      <c r="L52" s="82">
        <f>Q14</f>
        <v>1200000</v>
      </c>
      <c r="M52" s="83">
        <f>Q15</f>
        <v>800000</v>
      </c>
      <c r="N52" s="35"/>
    </row>
    <row r="53" spans="1:14" ht="14.5" thickBot="1" x14ac:dyDescent="0.35">
      <c r="A53" s="29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9"/>
      <c r="N53" s="35"/>
    </row>
    <row r="54" spans="1:14" x14ac:dyDescent="0.3">
      <c r="A54" s="22" t="s">
        <v>47</v>
      </c>
      <c r="B54" s="72">
        <f t="shared" ref="B54:M54" si="9">B37+B39-B43</f>
        <v>0</v>
      </c>
      <c r="C54" s="72">
        <f t="shared" si="9"/>
        <v>150000</v>
      </c>
      <c r="D54" s="72">
        <f t="shared" si="9"/>
        <v>100000</v>
      </c>
      <c r="E54" s="72">
        <f t="shared" si="9"/>
        <v>0</v>
      </c>
      <c r="F54" s="72">
        <f t="shared" si="9"/>
        <v>0</v>
      </c>
      <c r="G54" s="72">
        <f t="shared" si="9"/>
        <v>0</v>
      </c>
      <c r="H54" s="72">
        <f t="shared" si="9"/>
        <v>0</v>
      </c>
      <c r="I54" s="72">
        <f t="shared" si="9"/>
        <v>0</v>
      </c>
      <c r="J54" s="72">
        <f t="shared" si="9"/>
        <v>0</v>
      </c>
      <c r="K54" s="72">
        <f t="shared" si="9"/>
        <v>0</v>
      </c>
      <c r="L54" s="72">
        <f t="shared" si="9"/>
        <v>0</v>
      </c>
      <c r="M54" s="73">
        <f t="shared" si="9"/>
        <v>0</v>
      </c>
      <c r="N54" s="35"/>
    </row>
    <row r="55" spans="1:14" x14ac:dyDescent="0.3">
      <c r="A55" s="23" t="s">
        <v>41</v>
      </c>
      <c r="B55" s="80" t="s">
        <v>41</v>
      </c>
      <c r="C55" s="80" t="s">
        <v>41</v>
      </c>
      <c r="D55" s="80" t="s">
        <v>41</v>
      </c>
      <c r="E55" s="80" t="s">
        <v>41</v>
      </c>
      <c r="F55" s="80" t="s">
        <v>41</v>
      </c>
      <c r="G55" s="80" t="s">
        <v>41</v>
      </c>
      <c r="H55" s="80" t="s">
        <v>41</v>
      </c>
      <c r="I55" s="80" t="s">
        <v>41</v>
      </c>
      <c r="J55" s="80" t="s">
        <v>41</v>
      </c>
      <c r="K55" s="80" t="s">
        <v>41</v>
      </c>
      <c r="L55" s="80" t="s">
        <v>41</v>
      </c>
      <c r="M55" s="81" t="s">
        <v>41</v>
      </c>
      <c r="N55" s="35"/>
    </row>
    <row r="56" spans="1:14" ht="14.5" thickBot="1" x14ac:dyDescent="0.35">
      <c r="A56" s="26" t="s">
        <v>48</v>
      </c>
      <c r="B56" s="82">
        <f>$B$11</f>
        <v>3000000</v>
      </c>
      <c r="C56" s="82">
        <f t="shared" ref="C56:M56" si="10">$B$11</f>
        <v>3000000</v>
      </c>
      <c r="D56" s="82">
        <f t="shared" si="10"/>
        <v>3000000</v>
      </c>
      <c r="E56" s="82">
        <f t="shared" si="10"/>
        <v>3000000</v>
      </c>
      <c r="F56" s="82">
        <f t="shared" si="10"/>
        <v>3000000</v>
      </c>
      <c r="G56" s="82">
        <f t="shared" si="10"/>
        <v>3000000</v>
      </c>
      <c r="H56" s="82">
        <f t="shared" si="10"/>
        <v>3000000</v>
      </c>
      <c r="I56" s="82">
        <f t="shared" si="10"/>
        <v>3000000</v>
      </c>
      <c r="J56" s="82">
        <f t="shared" si="10"/>
        <v>3000000</v>
      </c>
      <c r="K56" s="82">
        <f t="shared" si="10"/>
        <v>3000000</v>
      </c>
      <c r="L56" s="82">
        <f t="shared" si="10"/>
        <v>3000000</v>
      </c>
      <c r="M56" s="83">
        <f t="shared" si="10"/>
        <v>3000000</v>
      </c>
      <c r="N56" s="35"/>
    </row>
    <row r="57" spans="1:14" ht="14.5" thickBot="1" x14ac:dyDescent="0.35">
      <c r="A57" s="29"/>
      <c r="N57" s="35"/>
    </row>
    <row r="58" spans="1:14" ht="20" x14ac:dyDescent="0.4">
      <c r="A58" s="127" t="s">
        <v>37</v>
      </c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9"/>
    </row>
    <row r="59" spans="1:14" x14ac:dyDescent="0.3">
      <c r="A59" s="48" t="s">
        <v>19</v>
      </c>
      <c r="B59" s="49" t="s">
        <v>20</v>
      </c>
      <c r="C59" s="49" t="s">
        <v>21</v>
      </c>
      <c r="D59" s="49" t="s">
        <v>22</v>
      </c>
      <c r="E59" s="49" t="s">
        <v>23</v>
      </c>
      <c r="F59" s="49" t="s">
        <v>24</v>
      </c>
      <c r="G59" s="49" t="s">
        <v>25</v>
      </c>
      <c r="H59" s="49" t="s">
        <v>26</v>
      </c>
      <c r="I59" s="49" t="s">
        <v>27</v>
      </c>
      <c r="J59" s="49" t="s">
        <v>28</v>
      </c>
      <c r="K59" s="49" t="s">
        <v>29</v>
      </c>
      <c r="L59" s="49" t="s">
        <v>30</v>
      </c>
      <c r="M59" s="49" t="s">
        <v>31</v>
      </c>
      <c r="N59" s="50" t="s">
        <v>18</v>
      </c>
    </row>
    <row r="60" spans="1:14" x14ac:dyDescent="0.3">
      <c r="A60" s="48" t="s">
        <v>51</v>
      </c>
      <c r="B60" s="51">
        <f t="shared" ref="B60:M60" si="11">(B31/1000)*$B$18</f>
        <v>200000</v>
      </c>
      <c r="C60" s="51">
        <f t="shared" si="11"/>
        <v>200000</v>
      </c>
      <c r="D60" s="51">
        <f t="shared" si="11"/>
        <v>200000</v>
      </c>
      <c r="E60" s="51">
        <f t="shared" si="11"/>
        <v>200000</v>
      </c>
      <c r="F60" s="51">
        <f t="shared" si="11"/>
        <v>200000</v>
      </c>
      <c r="G60" s="51">
        <f t="shared" si="11"/>
        <v>200000</v>
      </c>
      <c r="H60" s="51">
        <f t="shared" si="11"/>
        <v>200000</v>
      </c>
      <c r="I60" s="51">
        <f t="shared" si="11"/>
        <v>200000</v>
      </c>
      <c r="J60" s="51">
        <f t="shared" si="11"/>
        <v>200000</v>
      </c>
      <c r="K60" s="51">
        <f t="shared" si="11"/>
        <v>200000</v>
      </c>
      <c r="L60" s="51">
        <f t="shared" si="11"/>
        <v>200000</v>
      </c>
      <c r="M60" s="51">
        <f t="shared" si="11"/>
        <v>200000</v>
      </c>
      <c r="N60" s="52">
        <f t="shared" ref="N60:N65" si="12">SUM(B60:M60)</f>
        <v>2400000</v>
      </c>
    </row>
    <row r="61" spans="1:14" x14ac:dyDescent="0.3">
      <c r="A61" s="48" t="s">
        <v>52</v>
      </c>
      <c r="B61" s="53">
        <f t="shared" ref="B61:M61" si="13">(B33/1000)*$B$19</f>
        <v>0</v>
      </c>
      <c r="C61" s="53">
        <f t="shared" si="13"/>
        <v>62500</v>
      </c>
      <c r="D61" s="53">
        <f t="shared" si="13"/>
        <v>62500</v>
      </c>
      <c r="E61" s="53">
        <f t="shared" si="13"/>
        <v>62500</v>
      </c>
      <c r="F61" s="53">
        <f t="shared" si="13"/>
        <v>62500</v>
      </c>
      <c r="G61" s="53">
        <f t="shared" si="13"/>
        <v>62500</v>
      </c>
      <c r="H61" s="53">
        <f t="shared" si="13"/>
        <v>62500</v>
      </c>
      <c r="I61" s="53">
        <f t="shared" si="13"/>
        <v>62500</v>
      </c>
      <c r="J61" s="53">
        <f t="shared" si="13"/>
        <v>62500</v>
      </c>
      <c r="K61" s="53">
        <f t="shared" si="13"/>
        <v>62500</v>
      </c>
      <c r="L61" s="53">
        <f t="shared" si="13"/>
        <v>50000</v>
      </c>
      <c r="M61" s="53">
        <f t="shared" si="13"/>
        <v>0</v>
      </c>
      <c r="N61" s="52">
        <f t="shared" si="12"/>
        <v>612500</v>
      </c>
    </row>
    <row r="62" spans="1:14" x14ac:dyDescent="0.3">
      <c r="A62" s="48" t="s">
        <v>53</v>
      </c>
      <c r="B62" s="53">
        <f t="shared" ref="B62:M62" si="14">(B43/1000)*$B$21</f>
        <v>50000</v>
      </c>
      <c r="C62" s="53">
        <f t="shared" si="14"/>
        <v>55000</v>
      </c>
      <c r="D62" s="53">
        <f t="shared" si="14"/>
        <v>65000</v>
      </c>
      <c r="E62" s="53">
        <f t="shared" si="14"/>
        <v>67500</v>
      </c>
      <c r="F62" s="53">
        <f t="shared" si="14"/>
        <v>62500</v>
      </c>
      <c r="G62" s="53">
        <f t="shared" si="14"/>
        <v>62500</v>
      </c>
      <c r="H62" s="53">
        <f t="shared" si="14"/>
        <v>62500</v>
      </c>
      <c r="I62" s="53">
        <f t="shared" si="14"/>
        <v>62500</v>
      </c>
      <c r="J62" s="53">
        <f t="shared" si="14"/>
        <v>62500</v>
      </c>
      <c r="K62" s="53">
        <f t="shared" si="14"/>
        <v>62500</v>
      </c>
      <c r="L62" s="53">
        <f t="shared" si="14"/>
        <v>60000</v>
      </c>
      <c r="M62" s="53">
        <f t="shared" si="14"/>
        <v>40000</v>
      </c>
      <c r="N62" s="52">
        <f t="shared" si="12"/>
        <v>712500</v>
      </c>
    </row>
    <row r="63" spans="1:14" x14ac:dyDescent="0.3">
      <c r="A63" s="48" t="s">
        <v>14</v>
      </c>
      <c r="B63" s="53">
        <f t="shared" ref="B63:M63" si="15">(B49/1000)*$B$22</f>
        <v>0</v>
      </c>
      <c r="C63" s="53">
        <f t="shared" si="15"/>
        <v>0</v>
      </c>
      <c r="D63" s="53">
        <f t="shared" si="15"/>
        <v>0</v>
      </c>
      <c r="E63" s="53">
        <f t="shared" si="15"/>
        <v>52500</v>
      </c>
      <c r="F63" s="53">
        <f t="shared" si="15"/>
        <v>192500</v>
      </c>
      <c r="G63" s="53">
        <f t="shared" si="15"/>
        <v>332500</v>
      </c>
      <c r="H63" s="53">
        <f t="shared" si="15"/>
        <v>437500</v>
      </c>
      <c r="I63" s="53">
        <f t="shared" si="15"/>
        <v>402500</v>
      </c>
      <c r="J63" s="53">
        <f t="shared" si="15"/>
        <v>262500</v>
      </c>
      <c r="K63" s="53">
        <f t="shared" si="15"/>
        <v>122500</v>
      </c>
      <c r="L63" s="53">
        <f t="shared" si="15"/>
        <v>0</v>
      </c>
      <c r="M63" s="53">
        <f t="shared" si="15"/>
        <v>0</v>
      </c>
      <c r="N63" s="52">
        <f t="shared" si="12"/>
        <v>1802500</v>
      </c>
    </row>
    <row r="64" spans="1:14" x14ac:dyDescent="0.3">
      <c r="A64" s="48" t="s">
        <v>54</v>
      </c>
      <c r="B64" s="53">
        <f t="shared" ref="B64:M64" si="16">(B54/1000)*$B$20</f>
        <v>0</v>
      </c>
      <c r="C64" s="53">
        <f t="shared" si="16"/>
        <v>3750</v>
      </c>
      <c r="D64" s="53">
        <f t="shared" si="16"/>
        <v>2500</v>
      </c>
      <c r="E64" s="53">
        <f t="shared" si="16"/>
        <v>0</v>
      </c>
      <c r="F64" s="53">
        <f t="shared" si="16"/>
        <v>0</v>
      </c>
      <c r="G64" s="53">
        <f t="shared" si="16"/>
        <v>0</v>
      </c>
      <c r="H64" s="53">
        <f t="shared" si="16"/>
        <v>0</v>
      </c>
      <c r="I64" s="53">
        <f t="shared" si="16"/>
        <v>0</v>
      </c>
      <c r="J64" s="53">
        <f t="shared" si="16"/>
        <v>0</v>
      </c>
      <c r="K64" s="53">
        <f t="shared" si="16"/>
        <v>0</v>
      </c>
      <c r="L64" s="53">
        <f t="shared" si="16"/>
        <v>0</v>
      </c>
      <c r="M64" s="53">
        <f t="shared" si="16"/>
        <v>0</v>
      </c>
      <c r="N64" s="52">
        <f t="shared" si="12"/>
        <v>6250</v>
      </c>
    </row>
    <row r="65" spans="1:14" ht="14.5" thickBot="1" x14ac:dyDescent="0.35">
      <c r="A65" s="54" t="s">
        <v>18</v>
      </c>
      <c r="B65" s="107">
        <f>SUM(B60:B64)</f>
        <v>250000</v>
      </c>
      <c r="C65" s="107">
        <f t="shared" ref="C65:M65" si="17">SUM(C60:C64)</f>
        <v>321250</v>
      </c>
      <c r="D65" s="107">
        <f t="shared" si="17"/>
        <v>330000</v>
      </c>
      <c r="E65" s="107">
        <f t="shared" si="17"/>
        <v>382500</v>
      </c>
      <c r="F65" s="107">
        <f t="shared" si="17"/>
        <v>517500</v>
      </c>
      <c r="G65" s="107">
        <f t="shared" si="17"/>
        <v>657500</v>
      </c>
      <c r="H65" s="107">
        <f t="shared" si="17"/>
        <v>762500</v>
      </c>
      <c r="I65" s="107">
        <f t="shared" si="17"/>
        <v>727500</v>
      </c>
      <c r="J65" s="107">
        <f t="shared" si="17"/>
        <v>587500</v>
      </c>
      <c r="K65" s="107">
        <f t="shared" si="17"/>
        <v>447500</v>
      </c>
      <c r="L65" s="107">
        <f t="shared" si="17"/>
        <v>310000</v>
      </c>
      <c r="M65" s="107">
        <f t="shared" si="17"/>
        <v>240000</v>
      </c>
      <c r="N65" s="111">
        <f t="shared" si="12"/>
        <v>5533750</v>
      </c>
    </row>
  </sheetData>
  <mergeCells count="5">
    <mergeCell ref="A3:B3"/>
    <mergeCell ref="A24:M24"/>
    <mergeCell ref="A58:N58"/>
    <mergeCell ref="A1:L1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8758-E04D-422A-B2D7-BE03EA274C47}">
  <dimension ref="A1:Q69"/>
  <sheetViews>
    <sheetView zoomScaleNormal="100" workbookViewId="0">
      <selection activeCell="A27" sqref="A27:M28"/>
    </sheetView>
  </sheetViews>
  <sheetFormatPr defaultColWidth="9.1796875" defaultRowHeight="14" x14ac:dyDescent="0.3"/>
  <cols>
    <col min="1" max="1" width="38.453125" style="21" bestFit="1" customWidth="1"/>
    <col min="2" max="2" width="11.7265625" style="21" bestFit="1" customWidth="1"/>
    <col min="3" max="5" width="11" style="21" bestFit="1" customWidth="1"/>
    <col min="6" max="9" width="11.1796875" style="21" bestFit="1" customWidth="1"/>
    <col min="10" max="10" width="12.54296875" style="21" bestFit="1" customWidth="1"/>
    <col min="11" max="11" width="11" style="21" bestFit="1" customWidth="1"/>
    <col min="12" max="13" width="12" style="21" bestFit="1" customWidth="1"/>
    <col min="14" max="14" width="14.26953125" style="21" bestFit="1" customWidth="1"/>
    <col min="15" max="15" width="10.453125" style="21" bestFit="1" customWidth="1"/>
    <col min="16" max="16" width="17" style="21" bestFit="1" customWidth="1"/>
    <col min="17" max="17" width="9" style="21" bestFit="1" customWidth="1"/>
    <col min="18" max="16384" width="9.1796875" style="21"/>
  </cols>
  <sheetData>
    <row r="1" spans="1:17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7" ht="14.5" thickBot="1" x14ac:dyDescent="0.3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7" ht="16" thickBot="1" x14ac:dyDescent="0.4">
      <c r="A3" s="115" t="s">
        <v>1</v>
      </c>
      <c r="B3" s="116"/>
      <c r="O3" s="62" t="s">
        <v>36</v>
      </c>
      <c r="P3" s="62" t="s">
        <v>68</v>
      </c>
      <c r="Q3" s="62" t="s">
        <v>34</v>
      </c>
    </row>
    <row r="4" spans="1:17" ht="15.5" x14ac:dyDescent="0.35">
      <c r="A4" s="62" t="s">
        <v>57</v>
      </c>
      <c r="B4" s="63">
        <v>400</v>
      </c>
      <c r="O4" s="62" t="s">
        <v>20</v>
      </c>
      <c r="P4" s="85">
        <v>1000</v>
      </c>
      <c r="Q4" s="85">
        <f>1000*P4</f>
        <v>1000000</v>
      </c>
    </row>
    <row r="5" spans="1:17" ht="15.5" x14ac:dyDescent="0.35">
      <c r="A5" s="62" t="s">
        <v>58</v>
      </c>
      <c r="B5" s="63">
        <v>50</v>
      </c>
      <c r="O5" s="62" t="s">
        <v>21</v>
      </c>
      <c r="P5" s="85">
        <v>1100</v>
      </c>
      <c r="Q5" s="85">
        <f t="shared" ref="Q5:Q15" si="0">1000*P5</f>
        <v>1100000</v>
      </c>
    </row>
    <row r="6" spans="1:17" ht="15.5" x14ac:dyDescent="0.35">
      <c r="A6" s="62" t="s">
        <v>66</v>
      </c>
      <c r="B6" s="63">
        <v>150</v>
      </c>
      <c r="O6" s="62" t="s">
        <v>22</v>
      </c>
      <c r="P6" s="85">
        <v>1300</v>
      </c>
      <c r="Q6" s="85">
        <f t="shared" si="0"/>
        <v>1300000</v>
      </c>
    </row>
    <row r="7" spans="1:17" ht="15.5" x14ac:dyDescent="0.35">
      <c r="A7" s="62" t="s">
        <v>60</v>
      </c>
      <c r="B7" s="64">
        <v>1500000</v>
      </c>
      <c r="O7" s="62" t="s">
        <v>23</v>
      </c>
      <c r="P7" s="85">
        <v>1500</v>
      </c>
      <c r="Q7" s="85">
        <f t="shared" si="0"/>
        <v>1500000</v>
      </c>
    </row>
    <row r="8" spans="1:17" ht="15.5" x14ac:dyDescent="0.35">
      <c r="A8" s="62" t="s">
        <v>61</v>
      </c>
      <c r="B8" s="65">
        <v>312.5</v>
      </c>
      <c r="O8" s="62" t="s">
        <v>24</v>
      </c>
      <c r="P8" s="85">
        <v>1800</v>
      </c>
      <c r="Q8" s="85">
        <f t="shared" si="0"/>
        <v>1800000</v>
      </c>
    </row>
    <row r="9" spans="1:17" ht="15.5" x14ac:dyDescent="0.35">
      <c r="A9" s="62" t="s">
        <v>62</v>
      </c>
      <c r="B9" s="64">
        <v>50000</v>
      </c>
      <c r="O9" s="62" t="s">
        <v>25</v>
      </c>
      <c r="P9" s="85">
        <v>2200</v>
      </c>
      <c r="Q9" s="85">
        <f t="shared" si="0"/>
        <v>2200000</v>
      </c>
    </row>
    <row r="10" spans="1:17" ht="15.5" x14ac:dyDescent="0.35">
      <c r="A10" s="62" t="s">
        <v>2</v>
      </c>
      <c r="B10" s="64">
        <v>20</v>
      </c>
      <c r="O10" s="62" t="s">
        <v>26</v>
      </c>
      <c r="P10" s="85">
        <v>2500</v>
      </c>
      <c r="Q10" s="85">
        <f t="shared" si="0"/>
        <v>2500000</v>
      </c>
    </row>
    <row r="11" spans="1:17" ht="15.5" x14ac:dyDescent="0.35">
      <c r="A11" s="62" t="s">
        <v>3</v>
      </c>
      <c r="B11" s="64">
        <v>3000000</v>
      </c>
      <c r="O11" s="62" t="s">
        <v>27</v>
      </c>
      <c r="P11" s="85">
        <v>2400</v>
      </c>
      <c r="Q11" s="85">
        <f t="shared" si="0"/>
        <v>2400000</v>
      </c>
    </row>
    <row r="12" spans="1:17" ht="15.5" x14ac:dyDescent="0.35">
      <c r="A12" s="62" t="s">
        <v>4</v>
      </c>
      <c r="B12" s="66">
        <f>B9*0.25</f>
        <v>12500</v>
      </c>
      <c r="O12" s="62" t="s">
        <v>28</v>
      </c>
      <c r="P12" s="85">
        <v>2000</v>
      </c>
      <c r="Q12" s="85">
        <f t="shared" si="0"/>
        <v>2000000</v>
      </c>
    </row>
    <row r="13" spans="1:17" ht="15.5" x14ac:dyDescent="0.35">
      <c r="A13" s="62" t="s">
        <v>5</v>
      </c>
      <c r="B13" s="67">
        <v>4000</v>
      </c>
      <c r="O13" s="62" t="s">
        <v>29</v>
      </c>
      <c r="P13" s="85">
        <v>1600</v>
      </c>
      <c r="Q13" s="85">
        <f t="shared" si="0"/>
        <v>1600000</v>
      </c>
    </row>
    <row r="14" spans="1:17" ht="15.5" x14ac:dyDescent="0.35">
      <c r="A14" s="62" t="s">
        <v>6</v>
      </c>
      <c r="B14" s="67">
        <v>2000</v>
      </c>
      <c r="O14" s="62" t="s">
        <v>30</v>
      </c>
      <c r="P14" s="85">
        <v>1200</v>
      </c>
      <c r="Q14" s="85">
        <f t="shared" si="0"/>
        <v>1200000</v>
      </c>
    </row>
    <row r="15" spans="1:17" ht="15.5" x14ac:dyDescent="0.35">
      <c r="A15" s="1"/>
      <c r="B15" s="1"/>
      <c r="O15" s="62" t="s">
        <v>31</v>
      </c>
      <c r="P15" s="85">
        <v>800</v>
      </c>
      <c r="Q15" s="85">
        <f t="shared" si="0"/>
        <v>800000</v>
      </c>
    </row>
    <row r="16" spans="1:17" ht="15.5" thickBot="1" x14ac:dyDescent="0.35">
      <c r="A16" s="124" t="s">
        <v>7</v>
      </c>
      <c r="B16" s="124"/>
    </row>
    <row r="17" spans="1:14" ht="15.5" thickBot="1" x14ac:dyDescent="0.35">
      <c r="A17" s="69" t="s">
        <v>8</v>
      </c>
      <c r="B17" s="69" t="s">
        <v>9</v>
      </c>
    </row>
    <row r="18" spans="1:14" ht="15.5" x14ac:dyDescent="0.35">
      <c r="A18" s="62" t="s">
        <v>10</v>
      </c>
      <c r="B18" s="68">
        <v>200</v>
      </c>
    </row>
    <row r="19" spans="1:14" ht="15.5" x14ac:dyDescent="0.35">
      <c r="A19" s="62" t="s">
        <v>11</v>
      </c>
      <c r="B19" s="68">
        <v>250</v>
      </c>
    </row>
    <row r="20" spans="1:14" ht="15.5" x14ac:dyDescent="0.35">
      <c r="A20" s="62" t="s">
        <v>12</v>
      </c>
      <c r="B20" s="68">
        <v>25</v>
      </c>
    </row>
    <row r="21" spans="1:14" ht="15.5" x14ac:dyDescent="0.35">
      <c r="A21" s="62" t="s">
        <v>13</v>
      </c>
      <c r="B21" s="68">
        <v>50</v>
      </c>
    </row>
    <row r="22" spans="1:14" ht="15.5" x14ac:dyDescent="0.35">
      <c r="A22" s="62" t="s">
        <v>14</v>
      </c>
      <c r="B22" s="68">
        <v>350</v>
      </c>
    </row>
    <row r="23" spans="1:14" ht="14.5" thickBot="1" x14ac:dyDescent="0.35"/>
    <row r="24" spans="1:14" ht="20.5" thickBot="1" x14ac:dyDescent="0.45">
      <c r="A24" s="125" t="s">
        <v>39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39"/>
    </row>
    <row r="25" spans="1:14" x14ac:dyDescent="0.3">
      <c r="A25" s="22" t="s">
        <v>19</v>
      </c>
      <c r="B25" s="38" t="s">
        <v>20</v>
      </c>
      <c r="C25" s="38" t="s">
        <v>21</v>
      </c>
      <c r="D25" s="38" t="s">
        <v>22</v>
      </c>
      <c r="E25" s="38" t="s">
        <v>23</v>
      </c>
      <c r="F25" s="38" t="s">
        <v>24</v>
      </c>
      <c r="G25" s="38" t="s">
        <v>25</v>
      </c>
      <c r="H25" s="38" t="s">
        <v>26</v>
      </c>
      <c r="I25" s="38" t="s">
        <v>27</v>
      </c>
      <c r="J25" s="38" t="s">
        <v>28</v>
      </c>
      <c r="K25" s="38" t="s">
        <v>29</v>
      </c>
      <c r="L25" s="38" t="s">
        <v>30</v>
      </c>
      <c r="M25" s="39" t="s">
        <v>31</v>
      </c>
      <c r="N25" s="35"/>
    </row>
    <row r="26" spans="1:14" x14ac:dyDescent="0.3">
      <c r="A26" s="29" t="s">
        <v>2</v>
      </c>
      <c r="B26" s="78">
        <v>20</v>
      </c>
      <c r="C26" s="78">
        <f>B29</f>
        <v>20</v>
      </c>
      <c r="D26" s="78">
        <f t="shared" ref="D26:M26" si="1">C29</f>
        <v>22</v>
      </c>
      <c r="E26" s="78">
        <f t="shared" si="1"/>
        <v>26</v>
      </c>
      <c r="F26" s="78">
        <f t="shared" si="1"/>
        <v>30</v>
      </c>
      <c r="G26" s="78">
        <f t="shared" si="1"/>
        <v>30</v>
      </c>
      <c r="H26" s="78">
        <f t="shared" si="1"/>
        <v>30</v>
      </c>
      <c r="I26" s="78">
        <f t="shared" si="1"/>
        <v>30</v>
      </c>
      <c r="J26" s="78">
        <f t="shared" si="1"/>
        <v>30</v>
      </c>
      <c r="K26" s="78">
        <f t="shared" si="1"/>
        <v>30</v>
      </c>
      <c r="L26" s="78">
        <f t="shared" si="1"/>
        <v>30</v>
      </c>
      <c r="M26" s="79">
        <f t="shared" si="1"/>
        <v>24</v>
      </c>
      <c r="N26" s="35"/>
    </row>
    <row r="27" spans="1:14" x14ac:dyDescent="0.3">
      <c r="A27" s="32" t="s">
        <v>16</v>
      </c>
      <c r="B27" s="70">
        <v>0</v>
      </c>
      <c r="C27" s="70">
        <v>2</v>
      </c>
      <c r="D27" s="70">
        <v>4</v>
      </c>
      <c r="E27" s="70">
        <v>4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1">
        <v>0</v>
      </c>
      <c r="N27" s="35"/>
    </row>
    <row r="28" spans="1:14" x14ac:dyDescent="0.3">
      <c r="A28" s="32" t="s">
        <v>17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6</v>
      </c>
      <c r="M28" s="71">
        <v>8</v>
      </c>
      <c r="N28" s="35"/>
    </row>
    <row r="29" spans="1:14" ht="14.5" thickBot="1" x14ac:dyDescent="0.35">
      <c r="A29" s="26" t="s">
        <v>18</v>
      </c>
      <c r="B29" s="82">
        <f>B26+B27-B28</f>
        <v>20</v>
      </c>
      <c r="C29" s="82">
        <f>C26+C27-C28</f>
        <v>22</v>
      </c>
      <c r="D29" s="82">
        <f>D26+D27-D28</f>
        <v>26</v>
      </c>
      <c r="E29" s="82">
        <f t="shared" ref="E29:M29" si="2">E26+E27-E28</f>
        <v>30</v>
      </c>
      <c r="F29" s="82">
        <f t="shared" si="2"/>
        <v>30</v>
      </c>
      <c r="G29" s="82">
        <f t="shared" si="2"/>
        <v>30</v>
      </c>
      <c r="H29" s="82">
        <f t="shared" si="2"/>
        <v>30</v>
      </c>
      <c r="I29" s="82">
        <f t="shared" si="2"/>
        <v>30</v>
      </c>
      <c r="J29" s="82">
        <f t="shared" si="2"/>
        <v>30</v>
      </c>
      <c r="K29" s="82">
        <f t="shared" si="2"/>
        <v>30</v>
      </c>
      <c r="L29" s="82">
        <f t="shared" si="2"/>
        <v>24</v>
      </c>
      <c r="M29" s="83">
        <f t="shared" si="2"/>
        <v>16</v>
      </c>
      <c r="N29" s="35"/>
    </row>
    <row r="30" spans="1:14" ht="14.5" thickBot="1" x14ac:dyDescent="0.35">
      <c r="A30" s="29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35"/>
    </row>
    <row r="31" spans="1:14" x14ac:dyDescent="0.3">
      <c r="A31" s="22" t="s">
        <v>42</v>
      </c>
      <c r="B31" s="72">
        <f>B29*$B$9</f>
        <v>1000000</v>
      </c>
      <c r="C31" s="72">
        <f t="shared" ref="C31:M31" si="3">C29*$B$9</f>
        <v>1100000</v>
      </c>
      <c r="D31" s="72">
        <f t="shared" si="3"/>
        <v>1300000</v>
      </c>
      <c r="E31" s="72">
        <f t="shared" si="3"/>
        <v>1500000</v>
      </c>
      <c r="F31" s="72">
        <f t="shared" si="3"/>
        <v>1500000</v>
      </c>
      <c r="G31" s="72">
        <f t="shared" si="3"/>
        <v>1500000</v>
      </c>
      <c r="H31" s="72">
        <f t="shared" si="3"/>
        <v>1500000</v>
      </c>
      <c r="I31" s="72">
        <f t="shared" si="3"/>
        <v>1500000</v>
      </c>
      <c r="J31" s="72">
        <f t="shared" si="3"/>
        <v>1500000</v>
      </c>
      <c r="K31" s="72">
        <f t="shared" si="3"/>
        <v>1500000</v>
      </c>
      <c r="L31" s="72">
        <f t="shared" si="3"/>
        <v>1200000</v>
      </c>
      <c r="M31" s="73">
        <f t="shared" si="3"/>
        <v>800000</v>
      </c>
      <c r="N31" s="35"/>
    </row>
    <row r="32" spans="1:14" x14ac:dyDescent="0.3">
      <c r="A32" s="2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35"/>
    </row>
    <row r="33" spans="1:14" x14ac:dyDescent="0.3">
      <c r="A33" s="32" t="s">
        <v>43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1">
        <v>0</v>
      </c>
      <c r="N33" s="35"/>
    </row>
    <row r="34" spans="1:14" x14ac:dyDescent="0.3">
      <c r="A34" s="23" t="s">
        <v>41</v>
      </c>
      <c r="B34" s="80" t="s">
        <v>41</v>
      </c>
      <c r="C34" s="80" t="s">
        <v>41</v>
      </c>
      <c r="D34" s="80" t="s">
        <v>41</v>
      </c>
      <c r="E34" s="80" t="s">
        <v>41</v>
      </c>
      <c r="F34" s="80" t="s">
        <v>41</v>
      </c>
      <c r="G34" s="80" t="s">
        <v>41</v>
      </c>
      <c r="H34" s="80" t="s">
        <v>41</v>
      </c>
      <c r="I34" s="80" t="s">
        <v>41</v>
      </c>
      <c r="J34" s="80" t="s">
        <v>41</v>
      </c>
      <c r="K34" s="80" t="s">
        <v>41</v>
      </c>
      <c r="L34" s="80" t="s">
        <v>41</v>
      </c>
      <c r="M34" s="81" t="s">
        <v>41</v>
      </c>
      <c r="N34" s="35"/>
    </row>
    <row r="35" spans="1:14" x14ac:dyDescent="0.3">
      <c r="A35" s="29" t="s">
        <v>40</v>
      </c>
      <c r="B35" s="78">
        <f>B31*0.25</f>
        <v>250000</v>
      </c>
      <c r="C35" s="78">
        <f t="shared" ref="C35:M35" si="4">C31*0.25</f>
        <v>275000</v>
      </c>
      <c r="D35" s="78">
        <f t="shared" si="4"/>
        <v>325000</v>
      </c>
      <c r="E35" s="78">
        <f t="shared" si="4"/>
        <v>375000</v>
      </c>
      <c r="F35" s="78">
        <f t="shared" si="4"/>
        <v>375000</v>
      </c>
      <c r="G35" s="78">
        <f t="shared" si="4"/>
        <v>375000</v>
      </c>
      <c r="H35" s="78">
        <f t="shared" si="4"/>
        <v>375000</v>
      </c>
      <c r="I35" s="78">
        <f t="shared" si="4"/>
        <v>375000</v>
      </c>
      <c r="J35" s="78">
        <f t="shared" si="4"/>
        <v>375000</v>
      </c>
      <c r="K35" s="78">
        <f t="shared" si="4"/>
        <v>375000</v>
      </c>
      <c r="L35" s="78">
        <f t="shared" si="4"/>
        <v>300000</v>
      </c>
      <c r="M35" s="79">
        <f t="shared" si="4"/>
        <v>200000</v>
      </c>
      <c r="N35" s="35"/>
    </row>
    <row r="36" spans="1:14" x14ac:dyDescent="0.3">
      <c r="A36" s="29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35"/>
    </row>
    <row r="37" spans="1:14" x14ac:dyDescent="0.3">
      <c r="A37" s="28" t="s">
        <v>45</v>
      </c>
      <c r="B37" s="80"/>
      <c r="C37" s="80">
        <f>B57</f>
        <v>0</v>
      </c>
      <c r="D37" s="80">
        <f t="shared" ref="D37:M37" si="5">C57</f>
        <v>0</v>
      </c>
      <c r="E37" s="80">
        <f t="shared" si="5"/>
        <v>0</v>
      </c>
      <c r="F37" s="80">
        <f t="shared" si="5"/>
        <v>0</v>
      </c>
      <c r="G37" s="80">
        <f t="shared" si="5"/>
        <v>0</v>
      </c>
      <c r="H37" s="80">
        <f t="shared" si="5"/>
        <v>0</v>
      </c>
      <c r="I37" s="80">
        <f t="shared" si="5"/>
        <v>0</v>
      </c>
      <c r="J37" s="80">
        <f t="shared" si="5"/>
        <v>0</v>
      </c>
      <c r="K37" s="80">
        <f t="shared" si="5"/>
        <v>0</v>
      </c>
      <c r="L37" s="80">
        <f t="shared" si="5"/>
        <v>0</v>
      </c>
      <c r="M37" s="81">
        <f t="shared" si="5"/>
        <v>0</v>
      </c>
      <c r="N37" s="35"/>
    </row>
    <row r="38" spans="1:14" x14ac:dyDescent="0.3">
      <c r="A38" s="2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35"/>
    </row>
    <row r="39" spans="1:14" x14ac:dyDescent="0.3">
      <c r="A39" s="32" t="s">
        <v>55</v>
      </c>
      <c r="B39" s="70">
        <v>1000000.0000000002</v>
      </c>
      <c r="C39" s="70">
        <v>1099999.9999999998</v>
      </c>
      <c r="D39" s="70">
        <v>1300000.0000000002</v>
      </c>
      <c r="E39" s="70">
        <v>1499999.9999999998</v>
      </c>
      <c r="F39" s="70">
        <v>1500000.0000000005</v>
      </c>
      <c r="G39" s="70">
        <v>1500000.0000000002</v>
      </c>
      <c r="H39" s="70">
        <v>1500000</v>
      </c>
      <c r="I39" s="70">
        <v>1500000.0000000005</v>
      </c>
      <c r="J39" s="70">
        <v>1499999.9999999995</v>
      </c>
      <c r="K39" s="70">
        <v>1500000.0000000009</v>
      </c>
      <c r="L39" s="70">
        <v>1199999.9999999995</v>
      </c>
      <c r="M39" s="71">
        <v>800000.00000000012</v>
      </c>
      <c r="N39" s="35"/>
    </row>
    <row r="40" spans="1:14" x14ac:dyDescent="0.3">
      <c r="A40" s="23" t="s">
        <v>41</v>
      </c>
      <c r="B40" s="80" t="s">
        <v>41</v>
      </c>
      <c r="C40" s="80" t="s">
        <v>41</v>
      </c>
      <c r="D40" s="80" t="s">
        <v>41</v>
      </c>
      <c r="E40" s="80" t="s">
        <v>41</v>
      </c>
      <c r="F40" s="80" t="s">
        <v>41</v>
      </c>
      <c r="G40" s="80" t="s">
        <v>41</v>
      </c>
      <c r="H40" s="80" t="s">
        <v>41</v>
      </c>
      <c r="I40" s="80" t="s">
        <v>41</v>
      </c>
      <c r="J40" s="80" t="s">
        <v>41</v>
      </c>
      <c r="K40" s="80" t="s">
        <v>41</v>
      </c>
      <c r="L40" s="80" t="s">
        <v>41</v>
      </c>
      <c r="M40" s="81" t="s">
        <v>41</v>
      </c>
      <c r="N40" s="35"/>
    </row>
    <row r="41" spans="1:14" x14ac:dyDescent="0.3">
      <c r="A41" s="29" t="s">
        <v>56</v>
      </c>
      <c r="B41" s="78">
        <f t="shared" ref="B41:M41" si="6">B31+B33</f>
        <v>1000000</v>
      </c>
      <c r="C41" s="78">
        <f t="shared" si="6"/>
        <v>1100000</v>
      </c>
      <c r="D41" s="78">
        <f t="shared" si="6"/>
        <v>1300000</v>
      </c>
      <c r="E41" s="78">
        <f t="shared" si="6"/>
        <v>1500000</v>
      </c>
      <c r="F41" s="78">
        <f t="shared" si="6"/>
        <v>1500000</v>
      </c>
      <c r="G41" s="78">
        <f t="shared" si="6"/>
        <v>1500000</v>
      </c>
      <c r="H41" s="78">
        <f t="shared" si="6"/>
        <v>1500000</v>
      </c>
      <c r="I41" s="78">
        <f t="shared" si="6"/>
        <v>1500000</v>
      </c>
      <c r="J41" s="78">
        <f t="shared" si="6"/>
        <v>1500000</v>
      </c>
      <c r="K41" s="78">
        <f t="shared" si="6"/>
        <v>1500000</v>
      </c>
      <c r="L41" s="78">
        <f t="shared" si="6"/>
        <v>1200000</v>
      </c>
      <c r="M41" s="79">
        <f t="shared" si="6"/>
        <v>800000</v>
      </c>
      <c r="N41" s="35"/>
    </row>
    <row r="42" spans="1:14" x14ac:dyDescent="0.3">
      <c r="A42" s="2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35"/>
    </row>
    <row r="43" spans="1:14" x14ac:dyDescent="0.3">
      <c r="A43" s="32" t="s">
        <v>49</v>
      </c>
      <c r="B43" s="70">
        <v>1000000</v>
      </c>
      <c r="C43" s="70">
        <v>1100000</v>
      </c>
      <c r="D43" s="70">
        <v>1300000</v>
      </c>
      <c r="E43" s="70">
        <v>1500000</v>
      </c>
      <c r="F43" s="70">
        <v>1500000</v>
      </c>
      <c r="G43" s="70">
        <v>1500000</v>
      </c>
      <c r="H43" s="70">
        <v>1500000</v>
      </c>
      <c r="I43" s="70">
        <v>1500000</v>
      </c>
      <c r="J43" s="70">
        <v>1500000</v>
      </c>
      <c r="K43" s="70">
        <v>1500000</v>
      </c>
      <c r="L43" s="70">
        <v>1200000</v>
      </c>
      <c r="M43" s="71">
        <v>800000</v>
      </c>
      <c r="N43" s="35"/>
    </row>
    <row r="44" spans="1:14" x14ac:dyDescent="0.3">
      <c r="A44" s="23" t="s">
        <v>41</v>
      </c>
      <c r="B44" s="80" t="s">
        <v>41</v>
      </c>
      <c r="C44" s="80" t="s">
        <v>41</v>
      </c>
      <c r="D44" s="80" t="s">
        <v>41</v>
      </c>
      <c r="E44" s="80" t="s">
        <v>41</v>
      </c>
      <c r="F44" s="80" t="s">
        <v>41</v>
      </c>
      <c r="G44" s="80" t="s">
        <v>41</v>
      </c>
      <c r="H44" s="80" t="s">
        <v>41</v>
      </c>
      <c r="I44" s="80" t="s">
        <v>41</v>
      </c>
      <c r="J44" s="80" t="s">
        <v>41</v>
      </c>
      <c r="K44" s="80" t="s">
        <v>41</v>
      </c>
      <c r="L44" s="80" t="s">
        <v>41</v>
      </c>
      <c r="M44" s="81" t="s">
        <v>41</v>
      </c>
      <c r="N44" s="35"/>
    </row>
    <row r="45" spans="1:14" x14ac:dyDescent="0.3">
      <c r="A45" s="28" t="s">
        <v>44</v>
      </c>
      <c r="B45" s="84">
        <f>B37+B39</f>
        <v>1000000.0000000002</v>
      </c>
      <c r="C45" s="84">
        <f t="shared" ref="C45:M45" si="7">C37+C39</f>
        <v>1099999.9999999998</v>
      </c>
      <c r="D45" s="84">
        <f t="shared" si="7"/>
        <v>1300000.0000000002</v>
      </c>
      <c r="E45" s="84">
        <f t="shared" si="7"/>
        <v>1499999.9999999998</v>
      </c>
      <c r="F45" s="84">
        <f t="shared" si="7"/>
        <v>1500000.0000000005</v>
      </c>
      <c r="G45" s="84">
        <f t="shared" si="7"/>
        <v>1500000.0000000002</v>
      </c>
      <c r="H45" s="84">
        <f t="shared" si="7"/>
        <v>1500000</v>
      </c>
      <c r="I45" s="84">
        <f t="shared" si="7"/>
        <v>1500000.0000000005</v>
      </c>
      <c r="J45" s="84">
        <f t="shared" si="7"/>
        <v>1499999.9999999995</v>
      </c>
      <c r="K45" s="84">
        <f t="shared" si="7"/>
        <v>1500000.0000000009</v>
      </c>
      <c r="L45" s="84">
        <f t="shared" si="7"/>
        <v>1199999.9999999995</v>
      </c>
      <c r="M45" s="108">
        <f t="shared" si="7"/>
        <v>800000.00000000012</v>
      </c>
      <c r="N45" s="35"/>
    </row>
    <row r="46" spans="1:14" x14ac:dyDescent="0.3">
      <c r="A46" s="2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35"/>
    </row>
    <row r="47" spans="1:14" x14ac:dyDescent="0.3">
      <c r="A47" s="36" t="s">
        <v>49</v>
      </c>
      <c r="B47" s="88">
        <f>B43</f>
        <v>1000000</v>
      </c>
      <c r="C47" s="88">
        <f t="shared" ref="C47:L47" si="8">C43</f>
        <v>1100000</v>
      </c>
      <c r="D47" s="88">
        <f t="shared" si="8"/>
        <v>1300000</v>
      </c>
      <c r="E47" s="88">
        <f t="shared" si="8"/>
        <v>1500000</v>
      </c>
      <c r="F47" s="88">
        <f t="shared" si="8"/>
        <v>1500000</v>
      </c>
      <c r="G47" s="88">
        <f t="shared" si="8"/>
        <v>1500000</v>
      </c>
      <c r="H47" s="88">
        <f t="shared" si="8"/>
        <v>1500000</v>
      </c>
      <c r="I47" s="88">
        <f t="shared" si="8"/>
        <v>1500000</v>
      </c>
      <c r="J47" s="88">
        <f t="shared" si="8"/>
        <v>1500000</v>
      </c>
      <c r="K47" s="88">
        <f t="shared" si="8"/>
        <v>1500000</v>
      </c>
      <c r="L47" s="88">
        <f t="shared" si="8"/>
        <v>1200000</v>
      </c>
      <c r="M47" s="109">
        <f>M43</f>
        <v>800000</v>
      </c>
      <c r="N47" s="35"/>
    </row>
    <row r="48" spans="1:14" x14ac:dyDescent="0.3">
      <c r="A48" s="23" t="s">
        <v>41</v>
      </c>
      <c r="B48" s="80" t="s">
        <v>41</v>
      </c>
      <c r="C48" s="80" t="s">
        <v>41</v>
      </c>
      <c r="D48" s="80" t="s">
        <v>41</v>
      </c>
      <c r="E48" s="80" t="s">
        <v>41</v>
      </c>
      <c r="F48" s="80" t="s">
        <v>41</v>
      </c>
      <c r="G48" s="80" t="s">
        <v>41</v>
      </c>
      <c r="H48" s="80" t="s">
        <v>41</v>
      </c>
      <c r="I48" s="80" t="s">
        <v>41</v>
      </c>
      <c r="J48" s="80" t="s">
        <v>41</v>
      </c>
      <c r="K48" s="80" t="s">
        <v>41</v>
      </c>
      <c r="L48" s="80" t="s">
        <v>41</v>
      </c>
      <c r="M48" s="81" t="s">
        <v>41</v>
      </c>
      <c r="N48" s="35"/>
    </row>
    <row r="49" spans="1:14" ht="14.5" thickBot="1" x14ac:dyDescent="0.35">
      <c r="A49" s="37" t="s">
        <v>50</v>
      </c>
      <c r="B49" s="89">
        <f>$B$7</f>
        <v>1500000</v>
      </c>
      <c r="C49" s="89">
        <f t="shared" ref="C49:M49" si="9">$B$7</f>
        <v>1500000</v>
      </c>
      <c r="D49" s="89">
        <f t="shared" si="9"/>
        <v>1500000</v>
      </c>
      <c r="E49" s="89">
        <f t="shared" si="9"/>
        <v>1500000</v>
      </c>
      <c r="F49" s="89">
        <f t="shared" si="9"/>
        <v>1500000</v>
      </c>
      <c r="G49" s="89">
        <f t="shared" si="9"/>
        <v>1500000</v>
      </c>
      <c r="H49" s="89">
        <f t="shared" si="9"/>
        <v>1500000</v>
      </c>
      <c r="I49" s="89">
        <f t="shared" si="9"/>
        <v>1500000</v>
      </c>
      <c r="J49" s="89">
        <f t="shared" si="9"/>
        <v>1500000</v>
      </c>
      <c r="K49" s="89">
        <f t="shared" si="9"/>
        <v>1500000</v>
      </c>
      <c r="L49" s="89">
        <f t="shared" si="9"/>
        <v>1500000</v>
      </c>
      <c r="M49" s="90">
        <f t="shared" si="9"/>
        <v>1500000</v>
      </c>
      <c r="N49" s="35"/>
    </row>
    <row r="50" spans="1:14" x14ac:dyDescent="0.3">
      <c r="A50" s="28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35"/>
    </row>
    <row r="51" spans="1:14" ht="14.5" thickBot="1" x14ac:dyDescent="0.35">
      <c r="A51" s="23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35"/>
    </row>
    <row r="52" spans="1:14" x14ac:dyDescent="0.3">
      <c r="A52" s="27" t="s">
        <v>14</v>
      </c>
      <c r="B52" s="86">
        <v>0</v>
      </c>
      <c r="C52" s="86">
        <v>0</v>
      </c>
      <c r="D52" s="86">
        <v>0</v>
      </c>
      <c r="E52" s="86">
        <v>0</v>
      </c>
      <c r="F52" s="86">
        <v>300000</v>
      </c>
      <c r="G52" s="86">
        <v>700000</v>
      </c>
      <c r="H52" s="86">
        <v>1000000</v>
      </c>
      <c r="I52" s="86">
        <v>900000</v>
      </c>
      <c r="J52" s="86">
        <v>500000</v>
      </c>
      <c r="K52" s="86">
        <v>100000</v>
      </c>
      <c r="L52" s="86">
        <v>0</v>
      </c>
      <c r="M52" s="87">
        <v>0</v>
      </c>
      <c r="N52" s="35"/>
    </row>
    <row r="53" spans="1:14" x14ac:dyDescent="0.3">
      <c r="A53" s="28" t="s">
        <v>46</v>
      </c>
      <c r="B53" s="84">
        <f>B52+B43</f>
        <v>1000000</v>
      </c>
      <c r="C53" s="84">
        <f t="shared" ref="C53:M53" si="10">C52+C43</f>
        <v>1100000</v>
      </c>
      <c r="D53" s="84">
        <f t="shared" si="10"/>
        <v>1300000</v>
      </c>
      <c r="E53" s="84">
        <f t="shared" si="10"/>
        <v>1500000</v>
      </c>
      <c r="F53" s="84">
        <f t="shared" si="10"/>
        <v>1800000</v>
      </c>
      <c r="G53" s="84">
        <f t="shared" si="10"/>
        <v>2200000</v>
      </c>
      <c r="H53" s="84">
        <f t="shared" si="10"/>
        <v>2500000</v>
      </c>
      <c r="I53" s="84">
        <f t="shared" si="10"/>
        <v>2400000</v>
      </c>
      <c r="J53" s="84">
        <f t="shared" si="10"/>
        <v>2000000</v>
      </c>
      <c r="K53" s="84">
        <f t="shared" si="10"/>
        <v>1600000</v>
      </c>
      <c r="L53" s="84">
        <f t="shared" si="10"/>
        <v>1200000</v>
      </c>
      <c r="M53" s="108">
        <f t="shared" si="10"/>
        <v>800000</v>
      </c>
      <c r="N53" s="35"/>
    </row>
    <row r="54" spans="1:14" x14ac:dyDescent="0.3">
      <c r="A54" s="23" t="s">
        <v>33</v>
      </c>
      <c r="B54" s="80" t="s">
        <v>33</v>
      </c>
      <c r="C54" s="80" t="s">
        <v>33</v>
      </c>
      <c r="D54" s="80" t="s">
        <v>33</v>
      </c>
      <c r="E54" s="80" t="s">
        <v>33</v>
      </c>
      <c r="F54" s="80" t="s">
        <v>33</v>
      </c>
      <c r="G54" s="80" t="s">
        <v>33</v>
      </c>
      <c r="H54" s="80" t="s">
        <v>33</v>
      </c>
      <c r="I54" s="80" t="s">
        <v>33</v>
      </c>
      <c r="J54" s="80" t="s">
        <v>33</v>
      </c>
      <c r="K54" s="80" t="s">
        <v>33</v>
      </c>
      <c r="L54" s="80" t="s">
        <v>33</v>
      </c>
      <c r="M54" s="81" t="s">
        <v>33</v>
      </c>
      <c r="N54" s="35"/>
    </row>
    <row r="55" spans="1:14" ht="14.5" thickBot="1" x14ac:dyDescent="0.35">
      <c r="A55" s="26" t="s">
        <v>34</v>
      </c>
      <c r="B55" s="82">
        <f>Q4</f>
        <v>1000000</v>
      </c>
      <c r="C55" s="82">
        <f>Q5</f>
        <v>1100000</v>
      </c>
      <c r="D55" s="82">
        <f>Q6</f>
        <v>1300000</v>
      </c>
      <c r="E55" s="82">
        <f>Q7</f>
        <v>1500000</v>
      </c>
      <c r="F55" s="82">
        <f>Q8</f>
        <v>1800000</v>
      </c>
      <c r="G55" s="82">
        <f>Q9</f>
        <v>2200000</v>
      </c>
      <c r="H55" s="82">
        <f>Q10</f>
        <v>2500000</v>
      </c>
      <c r="I55" s="82">
        <f>Q11</f>
        <v>2400000</v>
      </c>
      <c r="J55" s="82">
        <f>Q12</f>
        <v>2000000</v>
      </c>
      <c r="K55" s="82">
        <f>Q13</f>
        <v>1600000</v>
      </c>
      <c r="L55" s="82">
        <f>Q14</f>
        <v>1200000</v>
      </c>
      <c r="M55" s="83">
        <f>Q15</f>
        <v>800000</v>
      </c>
      <c r="N55" s="35"/>
    </row>
    <row r="56" spans="1:14" ht="14.5" thickBot="1" x14ac:dyDescent="0.35">
      <c r="A56" s="29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9"/>
      <c r="N56" s="35"/>
    </row>
    <row r="57" spans="1:14" x14ac:dyDescent="0.3">
      <c r="A57" s="22" t="s">
        <v>47</v>
      </c>
      <c r="B57" s="72">
        <f>B37+B39-B43</f>
        <v>0</v>
      </c>
      <c r="C57" s="72">
        <f t="shared" ref="C57:M57" si="11">C37+C39-C43</f>
        <v>0</v>
      </c>
      <c r="D57" s="72">
        <f t="shared" si="11"/>
        <v>0</v>
      </c>
      <c r="E57" s="72">
        <f t="shared" si="11"/>
        <v>0</v>
      </c>
      <c r="F57" s="72">
        <f t="shared" si="11"/>
        <v>0</v>
      </c>
      <c r="G57" s="72">
        <f t="shared" si="11"/>
        <v>0</v>
      </c>
      <c r="H57" s="72">
        <f t="shared" si="11"/>
        <v>0</v>
      </c>
      <c r="I57" s="72">
        <f t="shared" si="11"/>
        <v>0</v>
      </c>
      <c r="J57" s="72">
        <f t="shared" si="11"/>
        <v>0</v>
      </c>
      <c r="K57" s="72">
        <f t="shared" si="11"/>
        <v>0</v>
      </c>
      <c r="L57" s="72">
        <f t="shared" si="11"/>
        <v>0</v>
      </c>
      <c r="M57" s="73">
        <f t="shared" si="11"/>
        <v>0</v>
      </c>
      <c r="N57" s="35"/>
    </row>
    <row r="58" spans="1:14" x14ac:dyDescent="0.3">
      <c r="A58" s="23" t="s">
        <v>41</v>
      </c>
      <c r="B58" s="80" t="s">
        <v>41</v>
      </c>
      <c r="C58" s="80" t="s">
        <v>41</v>
      </c>
      <c r="D58" s="80" t="s">
        <v>41</v>
      </c>
      <c r="E58" s="80" t="s">
        <v>41</v>
      </c>
      <c r="F58" s="80" t="s">
        <v>41</v>
      </c>
      <c r="G58" s="80" t="s">
        <v>41</v>
      </c>
      <c r="H58" s="80" t="s">
        <v>41</v>
      </c>
      <c r="I58" s="80" t="s">
        <v>41</v>
      </c>
      <c r="J58" s="80" t="s">
        <v>41</v>
      </c>
      <c r="K58" s="80" t="s">
        <v>41</v>
      </c>
      <c r="L58" s="80" t="s">
        <v>41</v>
      </c>
      <c r="M58" s="81" t="s">
        <v>41</v>
      </c>
      <c r="N58" s="35"/>
    </row>
    <row r="59" spans="1:14" ht="14.5" thickBot="1" x14ac:dyDescent="0.35">
      <c r="A59" s="26" t="s">
        <v>48</v>
      </c>
      <c r="B59" s="82">
        <f>$B$11</f>
        <v>3000000</v>
      </c>
      <c r="C59" s="82">
        <f t="shared" ref="C59:M59" si="12">$B$11</f>
        <v>3000000</v>
      </c>
      <c r="D59" s="82">
        <f t="shared" si="12"/>
        <v>3000000</v>
      </c>
      <c r="E59" s="82">
        <f t="shared" si="12"/>
        <v>3000000</v>
      </c>
      <c r="F59" s="82">
        <f t="shared" si="12"/>
        <v>3000000</v>
      </c>
      <c r="G59" s="82">
        <f t="shared" si="12"/>
        <v>3000000</v>
      </c>
      <c r="H59" s="82">
        <f t="shared" si="12"/>
        <v>3000000</v>
      </c>
      <c r="I59" s="82">
        <f t="shared" si="12"/>
        <v>3000000</v>
      </c>
      <c r="J59" s="82">
        <f t="shared" si="12"/>
        <v>3000000</v>
      </c>
      <c r="K59" s="82">
        <f t="shared" si="12"/>
        <v>3000000</v>
      </c>
      <c r="L59" s="82">
        <f t="shared" si="12"/>
        <v>3000000</v>
      </c>
      <c r="M59" s="83">
        <f t="shared" si="12"/>
        <v>3000000</v>
      </c>
      <c r="N59" s="35"/>
    </row>
    <row r="60" spans="1:14" ht="14.5" thickBot="1" x14ac:dyDescent="0.35">
      <c r="A60" s="29"/>
      <c r="N60" s="35"/>
    </row>
    <row r="61" spans="1:14" ht="20" x14ac:dyDescent="0.4">
      <c r="A61" s="127" t="s">
        <v>37</v>
      </c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2" spans="1:14" x14ac:dyDescent="0.3">
      <c r="A62" s="48" t="s">
        <v>19</v>
      </c>
      <c r="B62" s="49" t="s">
        <v>20</v>
      </c>
      <c r="C62" s="49" t="s">
        <v>21</v>
      </c>
      <c r="D62" s="49" t="s">
        <v>22</v>
      </c>
      <c r="E62" s="49" t="s">
        <v>23</v>
      </c>
      <c r="F62" s="49" t="s">
        <v>24</v>
      </c>
      <c r="G62" s="49" t="s">
        <v>25</v>
      </c>
      <c r="H62" s="49" t="s">
        <v>26</v>
      </c>
      <c r="I62" s="49" t="s">
        <v>27</v>
      </c>
      <c r="J62" s="49" t="s">
        <v>28</v>
      </c>
      <c r="K62" s="49" t="s">
        <v>29</v>
      </c>
      <c r="L62" s="49" t="s">
        <v>30</v>
      </c>
      <c r="M62" s="49" t="s">
        <v>31</v>
      </c>
      <c r="N62" s="50" t="s">
        <v>18</v>
      </c>
    </row>
    <row r="63" spans="1:14" x14ac:dyDescent="0.3">
      <c r="A63" s="48" t="s">
        <v>51</v>
      </c>
      <c r="B63" s="51">
        <f t="shared" ref="B63:M63" si="13">(B31/1000)*$B$18</f>
        <v>200000</v>
      </c>
      <c r="C63" s="51">
        <f t="shared" si="13"/>
        <v>220000</v>
      </c>
      <c r="D63" s="51">
        <f t="shared" si="13"/>
        <v>260000</v>
      </c>
      <c r="E63" s="51">
        <f t="shared" si="13"/>
        <v>300000</v>
      </c>
      <c r="F63" s="51">
        <f t="shared" si="13"/>
        <v>300000</v>
      </c>
      <c r="G63" s="51">
        <f t="shared" si="13"/>
        <v>300000</v>
      </c>
      <c r="H63" s="51">
        <f t="shared" si="13"/>
        <v>300000</v>
      </c>
      <c r="I63" s="51">
        <f t="shared" si="13"/>
        <v>300000</v>
      </c>
      <c r="J63" s="51">
        <f t="shared" si="13"/>
        <v>300000</v>
      </c>
      <c r="K63" s="51">
        <f t="shared" si="13"/>
        <v>300000</v>
      </c>
      <c r="L63" s="51">
        <f t="shared" si="13"/>
        <v>240000</v>
      </c>
      <c r="M63" s="51">
        <f t="shared" si="13"/>
        <v>160000</v>
      </c>
      <c r="N63" s="52">
        <f t="shared" ref="N63:N68" si="14">SUM(B63:M63)</f>
        <v>3180000</v>
      </c>
    </row>
    <row r="64" spans="1:14" x14ac:dyDescent="0.3">
      <c r="A64" s="48" t="s">
        <v>52</v>
      </c>
      <c r="B64" s="53">
        <f t="shared" ref="B64:M64" si="15">(B33/1000)*$B$19</f>
        <v>0</v>
      </c>
      <c r="C64" s="53">
        <f t="shared" si="15"/>
        <v>0</v>
      </c>
      <c r="D64" s="53">
        <f t="shared" si="15"/>
        <v>0</v>
      </c>
      <c r="E64" s="53">
        <f t="shared" si="15"/>
        <v>0</v>
      </c>
      <c r="F64" s="53">
        <f t="shared" si="15"/>
        <v>0</v>
      </c>
      <c r="G64" s="53">
        <f t="shared" si="15"/>
        <v>0</v>
      </c>
      <c r="H64" s="53">
        <f t="shared" si="15"/>
        <v>0</v>
      </c>
      <c r="I64" s="53">
        <f t="shared" si="15"/>
        <v>0</v>
      </c>
      <c r="J64" s="53">
        <f t="shared" si="15"/>
        <v>0</v>
      </c>
      <c r="K64" s="53">
        <f t="shared" si="15"/>
        <v>0</v>
      </c>
      <c r="L64" s="53">
        <f t="shared" si="15"/>
        <v>0</v>
      </c>
      <c r="M64" s="53">
        <f t="shared" si="15"/>
        <v>0</v>
      </c>
      <c r="N64" s="52">
        <f t="shared" si="14"/>
        <v>0</v>
      </c>
    </row>
    <row r="65" spans="1:14" x14ac:dyDescent="0.3">
      <c r="A65" s="48" t="s">
        <v>53</v>
      </c>
      <c r="B65" s="53">
        <f>(B43/1000)*$B$21</f>
        <v>50000</v>
      </c>
      <c r="C65" s="53">
        <f t="shared" ref="C65:M65" si="16">(C43/1000)*$B$21</f>
        <v>55000</v>
      </c>
      <c r="D65" s="53">
        <f t="shared" si="16"/>
        <v>65000</v>
      </c>
      <c r="E65" s="53">
        <f t="shared" si="16"/>
        <v>75000</v>
      </c>
      <c r="F65" s="53">
        <f t="shared" si="16"/>
        <v>75000</v>
      </c>
      <c r="G65" s="53">
        <f t="shared" si="16"/>
        <v>75000</v>
      </c>
      <c r="H65" s="53">
        <f t="shared" si="16"/>
        <v>75000</v>
      </c>
      <c r="I65" s="53">
        <f t="shared" si="16"/>
        <v>75000</v>
      </c>
      <c r="J65" s="53">
        <f t="shared" si="16"/>
        <v>75000</v>
      </c>
      <c r="K65" s="53">
        <f t="shared" si="16"/>
        <v>75000</v>
      </c>
      <c r="L65" s="53">
        <f t="shared" si="16"/>
        <v>60000</v>
      </c>
      <c r="M65" s="53">
        <f t="shared" si="16"/>
        <v>40000</v>
      </c>
      <c r="N65" s="52">
        <f t="shared" si="14"/>
        <v>795000</v>
      </c>
    </row>
    <row r="66" spans="1:14" x14ac:dyDescent="0.3">
      <c r="A66" s="48" t="s">
        <v>14</v>
      </c>
      <c r="B66" s="53">
        <f t="shared" ref="B66:M66" si="17">(B52/1000)*$B$22</f>
        <v>0</v>
      </c>
      <c r="C66" s="53">
        <f t="shared" si="17"/>
        <v>0</v>
      </c>
      <c r="D66" s="53">
        <f t="shared" si="17"/>
        <v>0</v>
      </c>
      <c r="E66" s="53">
        <f t="shared" si="17"/>
        <v>0</v>
      </c>
      <c r="F66" s="53">
        <f t="shared" si="17"/>
        <v>105000</v>
      </c>
      <c r="G66" s="53">
        <f t="shared" si="17"/>
        <v>245000</v>
      </c>
      <c r="H66" s="53">
        <f t="shared" si="17"/>
        <v>350000</v>
      </c>
      <c r="I66" s="53">
        <f t="shared" si="17"/>
        <v>315000</v>
      </c>
      <c r="J66" s="53">
        <f t="shared" si="17"/>
        <v>175000</v>
      </c>
      <c r="K66" s="53">
        <f t="shared" si="17"/>
        <v>35000</v>
      </c>
      <c r="L66" s="53">
        <f t="shared" si="17"/>
        <v>0</v>
      </c>
      <c r="M66" s="53">
        <f t="shared" si="17"/>
        <v>0</v>
      </c>
      <c r="N66" s="52">
        <f t="shared" si="14"/>
        <v>1225000</v>
      </c>
    </row>
    <row r="67" spans="1:14" x14ac:dyDescent="0.3">
      <c r="A67" s="48" t="s">
        <v>54</v>
      </c>
      <c r="B67" s="53">
        <f t="shared" ref="B67:M67" si="18">(B57/1000)*$B$20</f>
        <v>0</v>
      </c>
      <c r="C67" s="53">
        <f t="shared" si="18"/>
        <v>0</v>
      </c>
      <c r="D67" s="53">
        <f t="shared" si="18"/>
        <v>0</v>
      </c>
      <c r="E67" s="53">
        <f t="shared" si="18"/>
        <v>0</v>
      </c>
      <c r="F67" s="53">
        <f t="shared" si="18"/>
        <v>0</v>
      </c>
      <c r="G67" s="53">
        <f t="shared" si="18"/>
        <v>0</v>
      </c>
      <c r="H67" s="53">
        <f t="shared" si="18"/>
        <v>0</v>
      </c>
      <c r="I67" s="53">
        <f t="shared" si="18"/>
        <v>0</v>
      </c>
      <c r="J67" s="53">
        <f t="shared" si="18"/>
        <v>0</v>
      </c>
      <c r="K67" s="53">
        <f t="shared" si="18"/>
        <v>0</v>
      </c>
      <c r="L67" s="53">
        <f t="shared" si="18"/>
        <v>0</v>
      </c>
      <c r="M67" s="53">
        <f t="shared" si="18"/>
        <v>0</v>
      </c>
      <c r="N67" s="52">
        <f t="shared" si="14"/>
        <v>0</v>
      </c>
    </row>
    <row r="68" spans="1:14" ht="14.5" thickBot="1" x14ac:dyDescent="0.35">
      <c r="A68" s="54" t="s">
        <v>18</v>
      </c>
      <c r="B68" s="107">
        <f>SUM(B63:B67)</f>
        <v>250000</v>
      </c>
      <c r="C68" s="107">
        <f t="shared" ref="C68:M68" si="19">SUM(C63:C67)</f>
        <v>275000</v>
      </c>
      <c r="D68" s="107">
        <f t="shared" si="19"/>
        <v>325000</v>
      </c>
      <c r="E68" s="107">
        <f t="shared" si="19"/>
        <v>375000</v>
      </c>
      <c r="F68" s="107">
        <f t="shared" si="19"/>
        <v>480000</v>
      </c>
      <c r="G68" s="107">
        <f t="shared" si="19"/>
        <v>620000</v>
      </c>
      <c r="H68" s="107">
        <f t="shared" si="19"/>
        <v>725000</v>
      </c>
      <c r="I68" s="107">
        <f t="shared" si="19"/>
        <v>690000</v>
      </c>
      <c r="J68" s="107">
        <f t="shared" si="19"/>
        <v>550000</v>
      </c>
      <c r="K68" s="107">
        <f t="shared" si="19"/>
        <v>410000</v>
      </c>
      <c r="L68" s="107">
        <f t="shared" si="19"/>
        <v>300000</v>
      </c>
      <c r="M68" s="107">
        <f t="shared" si="19"/>
        <v>200000</v>
      </c>
      <c r="N68" s="111">
        <f t="shared" si="14"/>
        <v>5200000</v>
      </c>
    </row>
    <row r="69" spans="1:14" x14ac:dyDescent="0.3">
      <c r="A69" s="22"/>
      <c r="B69" s="38"/>
      <c r="C69" s="38"/>
      <c r="E69" s="38"/>
      <c r="F69" s="38"/>
      <c r="K69" s="38"/>
      <c r="N69" s="38"/>
    </row>
  </sheetData>
  <mergeCells count="5">
    <mergeCell ref="A3:B3"/>
    <mergeCell ref="A24:M24"/>
    <mergeCell ref="A61:N61"/>
    <mergeCell ref="A1:L2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151D-8113-4AF4-81E0-CF7B90447C58}">
  <dimension ref="A1:Q66"/>
  <sheetViews>
    <sheetView workbookViewId="0">
      <selection activeCell="A27" sqref="A27:M28"/>
    </sheetView>
  </sheetViews>
  <sheetFormatPr defaultColWidth="9.1796875" defaultRowHeight="14" x14ac:dyDescent="0.3"/>
  <cols>
    <col min="1" max="1" width="38.453125" style="21" bestFit="1" customWidth="1"/>
    <col min="2" max="2" width="11.7265625" style="21" bestFit="1" customWidth="1"/>
    <col min="3" max="5" width="11" style="21" bestFit="1" customWidth="1"/>
    <col min="6" max="9" width="11.1796875" style="21" bestFit="1" customWidth="1"/>
    <col min="10" max="10" width="12.54296875" style="21" bestFit="1" customWidth="1"/>
    <col min="11" max="11" width="11" style="21" bestFit="1" customWidth="1"/>
    <col min="12" max="13" width="12" style="21" bestFit="1" customWidth="1"/>
    <col min="14" max="14" width="14.26953125" style="21" bestFit="1" customWidth="1"/>
    <col min="15" max="15" width="10.453125" style="21" bestFit="1" customWidth="1"/>
    <col min="16" max="16" width="17" style="21" bestFit="1" customWidth="1"/>
    <col min="17" max="17" width="9" style="21" bestFit="1" customWidth="1"/>
    <col min="18" max="16384" width="9.1796875" style="21"/>
  </cols>
  <sheetData>
    <row r="1" spans="1:17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7" ht="14.5" thickBot="1" x14ac:dyDescent="0.3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7" ht="16" thickBot="1" x14ac:dyDescent="0.4">
      <c r="A3" s="115" t="s">
        <v>1</v>
      </c>
      <c r="B3" s="116"/>
      <c r="O3" s="62" t="s">
        <v>36</v>
      </c>
      <c r="P3" s="62" t="s">
        <v>68</v>
      </c>
      <c r="Q3" s="62" t="s">
        <v>34</v>
      </c>
    </row>
    <row r="4" spans="1:17" ht="15.5" x14ac:dyDescent="0.35">
      <c r="A4" s="62" t="s">
        <v>57</v>
      </c>
      <c r="B4" s="63">
        <v>400</v>
      </c>
      <c r="O4" s="62" t="s">
        <v>20</v>
      </c>
      <c r="P4" s="85">
        <v>1000</v>
      </c>
      <c r="Q4" s="85">
        <f>1000*P4</f>
        <v>1000000</v>
      </c>
    </row>
    <row r="5" spans="1:17" ht="15.5" x14ac:dyDescent="0.35">
      <c r="A5" s="62" t="s">
        <v>58</v>
      </c>
      <c r="B5" s="63">
        <v>50</v>
      </c>
      <c r="O5" s="62" t="s">
        <v>21</v>
      </c>
      <c r="P5" s="85">
        <v>1100</v>
      </c>
      <c r="Q5" s="85">
        <f t="shared" ref="Q5:Q15" si="0">1000*P5</f>
        <v>1100000</v>
      </c>
    </row>
    <row r="6" spans="1:17" ht="15.5" x14ac:dyDescent="0.35">
      <c r="A6" s="62" t="s">
        <v>66</v>
      </c>
      <c r="B6" s="63">
        <v>150</v>
      </c>
      <c r="O6" s="62" t="s">
        <v>22</v>
      </c>
      <c r="P6" s="85">
        <v>1300</v>
      </c>
      <c r="Q6" s="85">
        <f t="shared" si="0"/>
        <v>1300000</v>
      </c>
    </row>
    <row r="7" spans="1:17" ht="15.5" x14ac:dyDescent="0.35">
      <c r="A7" s="62" t="s">
        <v>60</v>
      </c>
      <c r="B7" s="64">
        <v>1500000</v>
      </c>
      <c r="O7" s="62" t="s">
        <v>23</v>
      </c>
      <c r="P7" s="85">
        <v>1500</v>
      </c>
      <c r="Q7" s="85">
        <f t="shared" si="0"/>
        <v>1500000</v>
      </c>
    </row>
    <row r="8" spans="1:17" ht="15.5" x14ac:dyDescent="0.35">
      <c r="A8" s="62" t="s">
        <v>61</v>
      </c>
      <c r="B8" s="65">
        <v>312.5</v>
      </c>
      <c r="O8" s="62" t="s">
        <v>24</v>
      </c>
      <c r="P8" s="85">
        <v>1800</v>
      </c>
      <c r="Q8" s="85">
        <f t="shared" si="0"/>
        <v>1800000</v>
      </c>
    </row>
    <row r="9" spans="1:17" ht="15.5" x14ac:dyDescent="0.35">
      <c r="A9" s="62" t="s">
        <v>62</v>
      </c>
      <c r="B9" s="64">
        <v>50000</v>
      </c>
      <c r="O9" s="62" t="s">
        <v>25</v>
      </c>
      <c r="P9" s="85">
        <v>2200</v>
      </c>
      <c r="Q9" s="85">
        <f t="shared" si="0"/>
        <v>2200000</v>
      </c>
    </row>
    <row r="10" spans="1:17" ht="15.5" x14ac:dyDescent="0.35">
      <c r="A10" s="62" t="s">
        <v>2</v>
      </c>
      <c r="B10" s="64">
        <v>20</v>
      </c>
      <c r="O10" s="62" t="s">
        <v>26</v>
      </c>
      <c r="P10" s="85">
        <v>2500</v>
      </c>
      <c r="Q10" s="85">
        <f t="shared" si="0"/>
        <v>2500000</v>
      </c>
    </row>
    <row r="11" spans="1:17" ht="15.5" x14ac:dyDescent="0.35">
      <c r="A11" s="62" t="s">
        <v>3</v>
      </c>
      <c r="B11" s="64">
        <v>3000000</v>
      </c>
      <c r="O11" s="62" t="s">
        <v>27</v>
      </c>
      <c r="P11" s="85">
        <v>2400</v>
      </c>
      <c r="Q11" s="85">
        <f t="shared" si="0"/>
        <v>2400000</v>
      </c>
    </row>
    <row r="12" spans="1:17" ht="15.5" x14ac:dyDescent="0.35">
      <c r="A12" s="62" t="s">
        <v>4</v>
      </c>
      <c r="B12" s="66">
        <f>B9*0.25</f>
        <v>12500</v>
      </c>
      <c r="O12" s="62" t="s">
        <v>28</v>
      </c>
      <c r="P12" s="85">
        <v>2000</v>
      </c>
      <c r="Q12" s="85">
        <f t="shared" si="0"/>
        <v>2000000</v>
      </c>
    </row>
    <row r="13" spans="1:17" ht="15.5" x14ac:dyDescent="0.35">
      <c r="A13" s="62" t="s">
        <v>5</v>
      </c>
      <c r="B13" s="67">
        <v>4000</v>
      </c>
      <c r="O13" s="62" t="s">
        <v>29</v>
      </c>
      <c r="P13" s="85">
        <v>1600</v>
      </c>
      <c r="Q13" s="85">
        <f t="shared" si="0"/>
        <v>1600000</v>
      </c>
    </row>
    <row r="14" spans="1:17" ht="15.5" x14ac:dyDescent="0.35">
      <c r="A14" s="62" t="s">
        <v>6</v>
      </c>
      <c r="B14" s="67">
        <v>2000</v>
      </c>
      <c r="O14" s="62" t="s">
        <v>30</v>
      </c>
      <c r="P14" s="85">
        <v>1200</v>
      </c>
      <c r="Q14" s="85">
        <f t="shared" si="0"/>
        <v>1200000</v>
      </c>
    </row>
    <row r="15" spans="1:17" ht="15.5" x14ac:dyDescent="0.35">
      <c r="A15" s="1"/>
      <c r="B15" s="1"/>
      <c r="O15" s="62" t="s">
        <v>31</v>
      </c>
      <c r="P15" s="85">
        <v>800</v>
      </c>
      <c r="Q15" s="85">
        <f t="shared" si="0"/>
        <v>800000</v>
      </c>
    </row>
    <row r="16" spans="1:17" ht="15.5" thickBot="1" x14ac:dyDescent="0.35">
      <c r="A16" s="124" t="s">
        <v>7</v>
      </c>
      <c r="B16" s="124"/>
    </row>
    <row r="17" spans="1:14" ht="15.5" thickBot="1" x14ac:dyDescent="0.35">
      <c r="A17" s="69" t="s">
        <v>8</v>
      </c>
      <c r="B17" s="69" t="s">
        <v>9</v>
      </c>
    </row>
    <row r="18" spans="1:14" ht="15.5" x14ac:dyDescent="0.35">
      <c r="A18" s="62" t="s">
        <v>10</v>
      </c>
      <c r="B18" s="68">
        <v>200</v>
      </c>
    </row>
    <row r="19" spans="1:14" ht="15.5" x14ac:dyDescent="0.35">
      <c r="A19" s="62" t="s">
        <v>11</v>
      </c>
      <c r="B19" s="68">
        <v>250</v>
      </c>
    </row>
    <row r="20" spans="1:14" ht="15.5" x14ac:dyDescent="0.35">
      <c r="A20" s="62" t="s">
        <v>12</v>
      </c>
      <c r="B20" s="68">
        <v>25</v>
      </c>
    </row>
    <row r="21" spans="1:14" ht="15.5" x14ac:dyDescent="0.35">
      <c r="A21" s="62" t="s">
        <v>13</v>
      </c>
      <c r="B21" s="68">
        <v>50</v>
      </c>
    </row>
    <row r="22" spans="1:14" ht="15.5" x14ac:dyDescent="0.35">
      <c r="A22" s="62" t="s">
        <v>14</v>
      </c>
      <c r="B22" s="68">
        <v>350</v>
      </c>
    </row>
    <row r="23" spans="1:14" ht="14.5" thickBot="1" x14ac:dyDescent="0.35"/>
    <row r="24" spans="1:14" ht="20.5" thickBot="1" x14ac:dyDescent="0.45">
      <c r="A24" s="125" t="s">
        <v>39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39"/>
    </row>
    <row r="25" spans="1:14" x14ac:dyDescent="0.3">
      <c r="A25" s="22" t="s">
        <v>19</v>
      </c>
      <c r="B25" s="38" t="s">
        <v>20</v>
      </c>
      <c r="C25" s="38" t="s">
        <v>21</v>
      </c>
      <c r="D25" s="38" t="s">
        <v>22</v>
      </c>
      <c r="E25" s="38" t="s">
        <v>23</v>
      </c>
      <c r="F25" s="38" t="s">
        <v>24</v>
      </c>
      <c r="G25" s="38" t="s">
        <v>25</v>
      </c>
      <c r="H25" s="38" t="s">
        <v>26</v>
      </c>
      <c r="I25" s="38" t="s">
        <v>27</v>
      </c>
      <c r="J25" s="38" t="s">
        <v>28</v>
      </c>
      <c r="K25" s="38" t="s">
        <v>29</v>
      </c>
      <c r="L25" s="38" t="s">
        <v>30</v>
      </c>
      <c r="M25" s="39" t="s">
        <v>31</v>
      </c>
      <c r="N25" s="35"/>
    </row>
    <row r="26" spans="1:14" x14ac:dyDescent="0.3">
      <c r="A26" s="29" t="s">
        <v>2</v>
      </c>
      <c r="B26" s="78">
        <v>20</v>
      </c>
      <c r="C26" s="78">
        <f>B29</f>
        <v>20</v>
      </c>
      <c r="D26" s="78">
        <f t="shared" ref="D26:M26" si="1">C29</f>
        <v>22</v>
      </c>
      <c r="E26" s="78">
        <f t="shared" si="1"/>
        <v>26</v>
      </c>
      <c r="F26" s="78">
        <f t="shared" si="1"/>
        <v>30</v>
      </c>
      <c r="G26" s="78">
        <f t="shared" si="1"/>
        <v>36</v>
      </c>
      <c r="H26" s="78">
        <f t="shared" si="1"/>
        <v>44</v>
      </c>
      <c r="I26" s="78">
        <f t="shared" si="1"/>
        <v>50</v>
      </c>
      <c r="J26" s="78">
        <f t="shared" si="1"/>
        <v>48</v>
      </c>
      <c r="K26" s="78">
        <f t="shared" si="1"/>
        <v>40</v>
      </c>
      <c r="L26" s="78">
        <f t="shared" si="1"/>
        <v>32</v>
      </c>
      <c r="M26" s="79">
        <f t="shared" si="1"/>
        <v>24</v>
      </c>
      <c r="N26" s="35"/>
    </row>
    <row r="27" spans="1:14" x14ac:dyDescent="0.3">
      <c r="A27" s="32" t="s">
        <v>16</v>
      </c>
      <c r="B27" s="70">
        <v>0</v>
      </c>
      <c r="C27" s="70">
        <v>2</v>
      </c>
      <c r="D27" s="70">
        <v>4</v>
      </c>
      <c r="E27" s="70">
        <v>4</v>
      </c>
      <c r="F27" s="70">
        <v>6</v>
      </c>
      <c r="G27" s="70">
        <v>8</v>
      </c>
      <c r="H27" s="70">
        <v>6</v>
      </c>
      <c r="I27" s="70">
        <v>0</v>
      </c>
      <c r="J27" s="70">
        <v>0</v>
      </c>
      <c r="K27" s="70">
        <v>0</v>
      </c>
      <c r="L27" s="70">
        <v>0</v>
      </c>
      <c r="M27" s="71">
        <v>0</v>
      </c>
      <c r="N27" s="35"/>
    </row>
    <row r="28" spans="1:14" x14ac:dyDescent="0.3">
      <c r="A28" s="32" t="s">
        <v>17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2</v>
      </c>
      <c r="J28" s="70">
        <v>8</v>
      </c>
      <c r="K28" s="70">
        <v>8</v>
      </c>
      <c r="L28" s="70">
        <v>8</v>
      </c>
      <c r="M28" s="71">
        <v>8</v>
      </c>
      <c r="N28" s="35"/>
    </row>
    <row r="29" spans="1:14" ht="14.5" thickBot="1" x14ac:dyDescent="0.35">
      <c r="A29" s="26" t="s">
        <v>18</v>
      </c>
      <c r="B29" s="82">
        <f>B26+B27-B28</f>
        <v>20</v>
      </c>
      <c r="C29" s="82">
        <f>C26+C27-C28</f>
        <v>22</v>
      </c>
      <c r="D29" s="82">
        <f>D26+D27-D28</f>
        <v>26</v>
      </c>
      <c r="E29" s="82">
        <f t="shared" ref="E29:M29" si="2">E26+E27-E28</f>
        <v>30</v>
      </c>
      <c r="F29" s="82">
        <f t="shared" si="2"/>
        <v>36</v>
      </c>
      <c r="G29" s="82">
        <f t="shared" si="2"/>
        <v>44</v>
      </c>
      <c r="H29" s="82">
        <f t="shared" si="2"/>
        <v>50</v>
      </c>
      <c r="I29" s="82">
        <f t="shared" si="2"/>
        <v>48</v>
      </c>
      <c r="J29" s="82">
        <f t="shared" si="2"/>
        <v>40</v>
      </c>
      <c r="K29" s="82">
        <f t="shared" si="2"/>
        <v>32</v>
      </c>
      <c r="L29" s="82">
        <f t="shared" si="2"/>
        <v>24</v>
      </c>
      <c r="M29" s="83">
        <f t="shared" si="2"/>
        <v>16</v>
      </c>
      <c r="N29" s="35"/>
    </row>
    <row r="30" spans="1:14" ht="14.5" thickBot="1" x14ac:dyDescent="0.35">
      <c r="A30" s="29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35"/>
    </row>
    <row r="31" spans="1:14" x14ac:dyDescent="0.3">
      <c r="A31" s="22" t="s">
        <v>42</v>
      </c>
      <c r="B31" s="72">
        <f>B29*$B$9</f>
        <v>1000000</v>
      </c>
      <c r="C31" s="72">
        <f t="shared" ref="C31:M31" si="3">C29*$B$9</f>
        <v>1100000</v>
      </c>
      <c r="D31" s="72">
        <f t="shared" si="3"/>
        <v>1300000</v>
      </c>
      <c r="E31" s="72">
        <f t="shared" si="3"/>
        <v>1500000</v>
      </c>
      <c r="F31" s="72">
        <f t="shared" si="3"/>
        <v>1800000</v>
      </c>
      <c r="G31" s="72">
        <f t="shared" si="3"/>
        <v>2200000</v>
      </c>
      <c r="H31" s="72">
        <f t="shared" si="3"/>
        <v>2500000</v>
      </c>
      <c r="I31" s="72">
        <f t="shared" si="3"/>
        <v>2400000</v>
      </c>
      <c r="J31" s="72">
        <f t="shared" si="3"/>
        <v>2000000</v>
      </c>
      <c r="K31" s="72">
        <f t="shared" si="3"/>
        <v>1600000</v>
      </c>
      <c r="L31" s="72">
        <f t="shared" si="3"/>
        <v>1200000</v>
      </c>
      <c r="M31" s="73">
        <f t="shared" si="3"/>
        <v>800000</v>
      </c>
      <c r="N31" s="35"/>
    </row>
    <row r="32" spans="1:14" x14ac:dyDescent="0.3">
      <c r="A32" s="2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35"/>
    </row>
    <row r="33" spans="1:14" x14ac:dyDescent="0.3">
      <c r="A33" s="32" t="s">
        <v>43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1">
        <v>0</v>
      </c>
      <c r="N33" s="35"/>
    </row>
    <row r="34" spans="1:14" x14ac:dyDescent="0.3">
      <c r="A34" s="23" t="s">
        <v>41</v>
      </c>
      <c r="B34" s="80" t="s">
        <v>41</v>
      </c>
      <c r="C34" s="80" t="s">
        <v>41</v>
      </c>
      <c r="D34" s="80" t="s">
        <v>41</v>
      </c>
      <c r="E34" s="80" t="s">
        <v>41</v>
      </c>
      <c r="F34" s="80" t="s">
        <v>41</v>
      </c>
      <c r="G34" s="80" t="s">
        <v>41</v>
      </c>
      <c r="H34" s="80" t="s">
        <v>41</v>
      </c>
      <c r="I34" s="80" t="s">
        <v>41</v>
      </c>
      <c r="J34" s="80" t="s">
        <v>41</v>
      </c>
      <c r="K34" s="80" t="s">
        <v>41</v>
      </c>
      <c r="L34" s="80" t="s">
        <v>41</v>
      </c>
      <c r="M34" s="81" t="s">
        <v>41</v>
      </c>
      <c r="N34" s="35"/>
    </row>
    <row r="35" spans="1:14" x14ac:dyDescent="0.3">
      <c r="A35" s="29" t="s">
        <v>40</v>
      </c>
      <c r="B35" s="78">
        <f>B31*0.25</f>
        <v>250000</v>
      </c>
      <c r="C35" s="78">
        <f t="shared" ref="C35:M35" si="4">C31*0.25</f>
        <v>275000</v>
      </c>
      <c r="D35" s="78">
        <f t="shared" si="4"/>
        <v>325000</v>
      </c>
      <c r="E35" s="78">
        <f t="shared" si="4"/>
        <v>375000</v>
      </c>
      <c r="F35" s="78">
        <f t="shared" si="4"/>
        <v>450000</v>
      </c>
      <c r="G35" s="78">
        <f t="shared" si="4"/>
        <v>550000</v>
      </c>
      <c r="H35" s="78">
        <f t="shared" si="4"/>
        <v>625000</v>
      </c>
      <c r="I35" s="78">
        <f t="shared" si="4"/>
        <v>600000</v>
      </c>
      <c r="J35" s="78">
        <f t="shared" si="4"/>
        <v>500000</v>
      </c>
      <c r="K35" s="78">
        <f t="shared" si="4"/>
        <v>400000</v>
      </c>
      <c r="L35" s="78">
        <f t="shared" si="4"/>
        <v>300000</v>
      </c>
      <c r="M35" s="79">
        <f t="shared" si="4"/>
        <v>200000</v>
      </c>
      <c r="N35" s="35"/>
    </row>
    <row r="36" spans="1:14" x14ac:dyDescent="0.3">
      <c r="A36" s="29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35"/>
    </row>
    <row r="37" spans="1:14" x14ac:dyDescent="0.3">
      <c r="A37" s="28" t="s">
        <v>45</v>
      </c>
      <c r="B37" s="80"/>
      <c r="C37" s="80">
        <f>B54</f>
        <v>0</v>
      </c>
      <c r="D37" s="80">
        <f t="shared" ref="D37:M37" si="5">C54</f>
        <v>0</v>
      </c>
      <c r="E37" s="80">
        <f t="shared" si="5"/>
        <v>0</v>
      </c>
      <c r="F37" s="80">
        <f t="shared" si="5"/>
        <v>0</v>
      </c>
      <c r="G37" s="80">
        <f t="shared" si="5"/>
        <v>0</v>
      </c>
      <c r="H37" s="80">
        <f t="shared" si="5"/>
        <v>0</v>
      </c>
      <c r="I37" s="80">
        <f t="shared" si="5"/>
        <v>0</v>
      </c>
      <c r="J37" s="80">
        <f t="shared" si="5"/>
        <v>0</v>
      </c>
      <c r="K37" s="80">
        <f t="shared" si="5"/>
        <v>0</v>
      </c>
      <c r="L37" s="80">
        <f t="shared" si="5"/>
        <v>0</v>
      </c>
      <c r="M37" s="81">
        <f t="shared" si="5"/>
        <v>0</v>
      </c>
      <c r="N37" s="35"/>
    </row>
    <row r="38" spans="1:14" x14ac:dyDescent="0.3">
      <c r="A38" s="2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35"/>
    </row>
    <row r="39" spans="1:14" x14ac:dyDescent="0.3">
      <c r="A39" s="32" t="s">
        <v>55</v>
      </c>
      <c r="B39" s="70">
        <v>1000000.0000000002</v>
      </c>
      <c r="C39" s="70">
        <v>1099999.9999999998</v>
      </c>
      <c r="D39" s="70">
        <v>1299999.9999999998</v>
      </c>
      <c r="E39" s="70">
        <v>1499999.9999999998</v>
      </c>
      <c r="F39" s="70">
        <v>1799999.9999999993</v>
      </c>
      <c r="G39" s="70">
        <v>2200000</v>
      </c>
      <c r="H39" s="70">
        <v>2500000</v>
      </c>
      <c r="I39" s="70">
        <v>2400000</v>
      </c>
      <c r="J39" s="70">
        <v>2000000.0000000005</v>
      </c>
      <c r="K39" s="70">
        <v>1599999.9999999991</v>
      </c>
      <c r="L39" s="70">
        <v>1200000</v>
      </c>
      <c r="M39" s="71">
        <v>800000</v>
      </c>
      <c r="N39" s="35"/>
    </row>
    <row r="40" spans="1:14" x14ac:dyDescent="0.3">
      <c r="A40" s="23" t="s">
        <v>41</v>
      </c>
      <c r="B40" s="80" t="s">
        <v>41</v>
      </c>
      <c r="C40" s="80" t="s">
        <v>41</v>
      </c>
      <c r="D40" s="80" t="s">
        <v>41</v>
      </c>
      <c r="E40" s="80" t="s">
        <v>41</v>
      </c>
      <c r="F40" s="80" t="s">
        <v>41</v>
      </c>
      <c r="G40" s="80" t="s">
        <v>41</v>
      </c>
      <c r="H40" s="80" t="s">
        <v>41</v>
      </c>
      <c r="I40" s="80" t="s">
        <v>41</v>
      </c>
      <c r="J40" s="80" t="s">
        <v>41</v>
      </c>
      <c r="K40" s="80" t="s">
        <v>41</v>
      </c>
      <c r="L40" s="80" t="s">
        <v>41</v>
      </c>
      <c r="M40" s="81" t="s">
        <v>41</v>
      </c>
      <c r="N40" s="35"/>
    </row>
    <row r="41" spans="1:14" x14ac:dyDescent="0.3">
      <c r="A41" s="29" t="s">
        <v>56</v>
      </c>
      <c r="B41" s="78">
        <f t="shared" ref="B41:M41" si="6">B31+B33</f>
        <v>1000000</v>
      </c>
      <c r="C41" s="78">
        <f t="shared" si="6"/>
        <v>1100000</v>
      </c>
      <c r="D41" s="78">
        <f t="shared" si="6"/>
        <v>1300000</v>
      </c>
      <c r="E41" s="78">
        <f t="shared" si="6"/>
        <v>1500000</v>
      </c>
      <c r="F41" s="78">
        <f t="shared" si="6"/>
        <v>1800000</v>
      </c>
      <c r="G41" s="78">
        <f t="shared" si="6"/>
        <v>2200000</v>
      </c>
      <c r="H41" s="78">
        <f t="shared" si="6"/>
        <v>2500000</v>
      </c>
      <c r="I41" s="78">
        <f t="shared" si="6"/>
        <v>2400000</v>
      </c>
      <c r="J41" s="78">
        <f t="shared" si="6"/>
        <v>2000000</v>
      </c>
      <c r="K41" s="78">
        <f t="shared" si="6"/>
        <v>1600000</v>
      </c>
      <c r="L41" s="78">
        <f t="shared" si="6"/>
        <v>1200000</v>
      </c>
      <c r="M41" s="79">
        <f t="shared" si="6"/>
        <v>800000</v>
      </c>
      <c r="N41" s="35"/>
    </row>
    <row r="42" spans="1:14" x14ac:dyDescent="0.3">
      <c r="A42" s="2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35"/>
    </row>
    <row r="43" spans="1:14" x14ac:dyDescent="0.3">
      <c r="A43" s="32" t="s">
        <v>49</v>
      </c>
      <c r="B43" s="70">
        <v>1000000</v>
      </c>
      <c r="C43" s="70">
        <v>1100000</v>
      </c>
      <c r="D43" s="70">
        <v>1300000</v>
      </c>
      <c r="E43" s="70">
        <v>1500000</v>
      </c>
      <c r="F43" s="70">
        <v>1800000</v>
      </c>
      <c r="G43" s="70">
        <v>2200000</v>
      </c>
      <c r="H43" s="70">
        <v>2500000</v>
      </c>
      <c r="I43" s="70">
        <v>2400000</v>
      </c>
      <c r="J43" s="70">
        <v>2000000</v>
      </c>
      <c r="K43" s="70">
        <v>1600000</v>
      </c>
      <c r="L43" s="70">
        <v>1200000</v>
      </c>
      <c r="M43" s="71">
        <v>800000</v>
      </c>
      <c r="N43" s="35"/>
    </row>
    <row r="44" spans="1:14" x14ac:dyDescent="0.3">
      <c r="A44" s="23" t="s">
        <v>41</v>
      </c>
      <c r="B44" s="80" t="s">
        <v>41</v>
      </c>
      <c r="C44" s="80" t="s">
        <v>41</v>
      </c>
      <c r="D44" s="80" t="s">
        <v>41</v>
      </c>
      <c r="E44" s="80" t="s">
        <v>41</v>
      </c>
      <c r="F44" s="80" t="s">
        <v>41</v>
      </c>
      <c r="G44" s="80" t="s">
        <v>41</v>
      </c>
      <c r="H44" s="80" t="s">
        <v>41</v>
      </c>
      <c r="I44" s="80" t="s">
        <v>41</v>
      </c>
      <c r="J44" s="80" t="s">
        <v>41</v>
      </c>
      <c r="K44" s="80" t="s">
        <v>41</v>
      </c>
      <c r="L44" s="80" t="s">
        <v>41</v>
      </c>
      <c r="M44" s="81" t="s">
        <v>41</v>
      </c>
      <c r="N44" s="35"/>
    </row>
    <row r="45" spans="1:14" x14ac:dyDescent="0.3">
      <c r="A45" s="28" t="s">
        <v>44</v>
      </c>
      <c r="B45" s="84">
        <f>B37+B39</f>
        <v>1000000.0000000002</v>
      </c>
      <c r="C45" s="84">
        <f t="shared" ref="C45:M45" si="7">C37+C39</f>
        <v>1099999.9999999998</v>
      </c>
      <c r="D45" s="84">
        <f t="shared" si="7"/>
        <v>1299999.9999999998</v>
      </c>
      <c r="E45" s="84">
        <f t="shared" si="7"/>
        <v>1499999.9999999998</v>
      </c>
      <c r="F45" s="84">
        <f t="shared" si="7"/>
        <v>1799999.9999999993</v>
      </c>
      <c r="G45" s="84">
        <f t="shared" si="7"/>
        <v>2200000</v>
      </c>
      <c r="H45" s="84">
        <f t="shared" si="7"/>
        <v>2500000</v>
      </c>
      <c r="I45" s="84">
        <f t="shared" si="7"/>
        <v>2400000</v>
      </c>
      <c r="J45" s="84">
        <f t="shared" si="7"/>
        <v>2000000.0000000005</v>
      </c>
      <c r="K45" s="84">
        <f t="shared" si="7"/>
        <v>1599999.9999999991</v>
      </c>
      <c r="L45" s="84">
        <f t="shared" si="7"/>
        <v>1200000</v>
      </c>
      <c r="M45" s="108">
        <f t="shared" si="7"/>
        <v>800000</v>
      </c>
      <c r="N45" s="35"/>
    </row>
    <row r="46" spans="1:14" ht="14.5" thickBot="1" x14ac:dyDescent="0.35">
      <c r="A46" s="37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35"/>
    </row>
    <row r="47" spans="1:14" x14ac:dyDescent="0.3">
      <c r="A47" s="28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35"/>
    </row>
    <row r="48" spans="1:14" ht="14.5" thickBot="1" x14ac:dyDescent="0.35">
      <c r="A48" s="23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35"/>
    </row>
    <row r="49" spans="1:14" x14ac:dyDescent="0.3">
      <c r="A49" s="27" t="s">
        <v>14</v>
      </c>
      <c r="B49" s="86">
        <v>0</v>
      </c>
      <c r="C49" s="86">
        <v>0</v>
      </c>
      <c r="D49" s="86">
        <v>0</v>
      </c>
      <c r="E49" s="86">
        <v>0</v>
      </c>
      <c r="F49" s="86">
        <v>0</v>
      </c>
      <c r="G49" s="86">
        <v>0</v>
      </c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7">
        <v>0</v>
      </c>
      <c r="N49" s="35"/>
    </row>
    <row r="50" spans="1:14" x14ac:dyDescent="0.3">
      <c r="A50" s="28" t="s">
        <v>46</v>
      </c>
      <c r="B50" s="84">
        <f t="shared" ref="B50:M50" si="8">B49+B43</f>
        <v>1000000</v>
      </c>
      <c r="C50" s="84">
        <f t="shared" si="8"/>
        <v>1100000</v>
      </c>
      <c r="D50" s="84">
        <f t="shared" si="8"/>
        <v>1300000</v>
      </c>
      <c r="E50" s="84">
        <f t="shared" si="8"/>
        <v>1500000</v>
      </c>
      <c r="F50" s="84">
        <f t="shared" si="8"/>
        <v>1800000</v>
      </c>
      <c r="G50" s="84">
        <f t="shared" si="8"/>
        <v>2200000</v>
      </c>
      <c r="H50" s="84">
        <f t="shared" si="8"/>
        <v>2500000</v>
      </c>
      <c r="I50" s="84">
        <f t="shared" si="8"/>
        <v>2400000</v>
      </c>
      <c r="J50" s="84">
        <f t="shared" si="8"/>
        <v>2000000</v>
      </c>
      <c r="K50" s="84">
        <f t="shared" si="8"/>
        <v>1600000</v>
      </c>
      <c r="L50" s="84">
        <f t="shared" si="8"/>
        <v>1200000</v>
      </c>
      <c r="M50" s="108">
        <f t="shared" si="8"/>
        <v>800000</v>
      </c>
      <c r="N50" s="35"/>
    </row>
    <row r="51" spans="1:14" x14ac:dyDescent="0.3">
      <c r="A51" s="23" t="s">
        <v>33</v>
      </c>
      <c r="B51" s="80" t="s">
        <v>33</v>
      </c>
      <c r="C51" s="80" t="s">
        <v>33</v>
      </c>
      <c r="D51" s="80" t="s">
        <v>33</v>
      </c>
      <c r="E51" s="80" t="s">
        <v>33</v>
      </c>
      <c r="F51" s="80" t="s">
        <v>33</v>
      </c>
      <c r="G51" s="80" t="s">
        <v>33</v>
      </c>
      <c r="H51" s="80" t="s">
        <v>33</v>
      </c>
      <c r="I51" s="80" t="s">
        <v>33</v>
      </c>
      <c r="J51" s="80" t="s">
        <v>33</v>
      </c>
      <c r="K51" s="80" t="s">
        <v>33</v>
      </c>
      <c r="L51" s="80" t="s">
        <v>33</v>
      </c>
      <c r="M51" s="81" t="s">
        <v>33</v>
      </c>
      <c r="N51" s="35"/>
    </row>
    <row r="52" spans="1:14" ht="14.5" thickBot="1" x14ac:dyDescent="0.35">
      <c r="A52" s="26" t="s">
        <v>34</v>
      </c>
      <c r="B52" s="82">
        <f>Q4</f>
        <v>1000000</v>
      </c>
      <c r="C52" s="82">
        <f>Q5</f>
        <v>1100000</v>
      </c>
      <c r="D52" s="82">
        <f>Q6</f>
        <v>1300000</v>
      </c>
      <c r="E52" s="82">
        <f>Q7</f>
        <v>1500000</v>
      </c>
      <c r="F52" s="82">
        <f>Q8</f>
        <v>1800000</v>
      </c>
      <c r="G52" s="82">
        <f>Q9</f>
        <v>2200000</v>
      </c>
      <c r="H52" s="82">
        <f>Q10</f>
        <v>2500000</v>
      </c>
      <c r="I52" s="82">
        <f>Q11</f>
        <v>2400000</v>
      </c>
      <c r="J52" s="82">
        <f>Q12</f>
        <v>2000000</v>
      </c>
      <c r="K52" s="82">
        <f>Q13</f>
        <v>1600000</v>
      </c>
      <c r="L52" s="82">
        <f>Q14</f>
        <v>1200000</v>
      </c>
      <c r="M52" s="83">
        <f>Q15</f>
        <v>800000</v>
      </c>
      <c r="N52" s="35"/>
    </row>
    <row r="53" spans="1:14" ht="14.5" thickBot="1" x14ac:dyDescent="0.35">
      <c r="A53" s="29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9"/>
      <c r="N53" s="35"/>
    </row>
    <row r="54" spans="1:14" x14ac:dyDescent="0.3">
      <c r="A54" s="22" t="s">
        <v>47</v>
      </c>
      <c r="B54" s="72">
        <f t="shared" ref="B54:M54" si="9">B37+B39-B43</f>
        <v>0</v>
      </c>
      <c r="C54" s="72">
        <f t="shared" si="9"/>
        <v>0</v>
      </c>
      <c r="D54" s="72">
        <f t="shared" si="9"/>
        <v>0</v>
      </c>
      <c r="E54" s="72">
        <f t="shared" si="9"/>
        <v>0</v>
      </c>
      <c r="F54" s="72">
        <f t="shared" si="9"/>
        <v>0</v>
      </c>
      <c r="G54" s="72">
        <f t="shared" si="9"/>
        <v>0</v>
      </c>
      <c r="H54" s="72">
        <f t="shared" si="9"/>
        <v>0</v>
      </c>
      <c r="I54" s="72">
        <f t="shared" si="9"/>
        <v>0</v>
      </c>
      <c r="J54" s="72">
        <f t="shared" si="9"/>
        <v>0</v>
      </c>
      <c r="K54" s="72">
        <f t="shared" si="9"/>
        <v>0</v>
      </c>
      <c r="L54" s="72">
        <f t="shared" si="9"/>
        <v>0</v>
      </c>
      <c r="M54" s="73">
        <f t="shared" si="9"/>
        <v>0</v>
      </c>
      <c r="N54" s="35"/>
    </row>
    <row r="55" spans="1:14" x14ac:dyDescent="0.3">
      <c r="A55" s="23" t="s">
        <v>41</v>
      </c>
      <c r="B55" s="80" t="s">
        <v>41</v>
      </c>
      <c r="C55" s="80" t="s">
        <v>41</v>
      </c>
      <c r="D55" s="80" t="s">
        <v>41</v>
      </c>
      <c r="E55" s="80" t="s">
        <v>41</v>
      </c>
      <c r="F55" s="80" t="s">
        <v>41</v>
      </c>
      <c r="G55" s="80" t="s">
        <v>41</v>
      </c>
      <c r="H55" s="80" t="s">
        <v>41</v>
      </c>
      <c r="I55" s="80" t="s">
        <v>41</v>
      </c>
      <c r="J55" s="80" t="s">
        <v>41</v>
      </c>
      <c r="K55" s="80" t="s">
        <v>41</v>
      </c>
      <c r="L55" s="80" t="s">
        <v>41</v>
      </c>
      <c r="M55" s="81" t="s">
        <v>41</v>
      </c>
      <c r="N55" s="35"/>
    </row>
    <row r="56" spans="1:14" ht="14.5" thickBot="1" x14ac:dyDescent="0.35">
      <c r="A56" s="26" t="s">
        <v>48</v>
      </c>
      <c r="B56" s="82">
        <f>$B$11</f>
        <v>3000000</v>
      </c>
      <c r="C56" s="82">
        <f t="shared" ref="C56:M56" si="10">$B$11</f>
        <v>3000000</v>
      </c>
      <c r="D56" s="82">
        <f t="shared" si="10"/>
        <v>3000000</v>
      </c>
      <c r="E56" s="82">
        <f t="shared" si="10"/>
        <v>3000000</v>
      </c>
      <c r="F56" s="82">
        <f t="shared" si="10"/>
        <v>3000000</v>
      </c>
      <c r="G56" s="82">
        <f t="shared" si="10"/>
        <v>3000000</v>
      </c>
      <c r="H56" s="82">
        <f t="shared" si="10"/>
        <v>3000000</v>
      </c>
      <c r="I56" s="82">
        <f t="shared" si="10"/>
        <v>3000000</v>
      </c>
      <c r="J56" s="82">
        <f t="shared" si="10"/>
        <v>3000000</v>
      </c>
      <c r="K56" s="82">
        <f t="shared" si="10"/>
        <v>3000000</v>
      </c>
      <c r="L56" s="82">
        <f t="shared" si="10"/>
        <v>3000000</v>
      </c>
      <c r="M56" s="83">
        <f t="shared" si="10"/>
        <v>3000000</v>
      </c>
      <c r="N56" s="35"/>
    </row>
    <row r="57" spans="1:14" ht="14.5" thickBot="1" x14ac:dyDescent="0.35">
      <c r="A57" s="29"/>
      <c r="N57" s="35"/>
    </row>
    <row r="58" spans="1:14" ht="20" x14ac:dyDescent="0.4">
      <c r="A58" s="127" t="s">
        <v>37</v>
      </c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9"/>
    </row>
    <row r="59" spans="1:14" x14ac:dyDescent="0.3">
      <c r="A59" s="48" t="s">
        <v>19</v>
      </c>
      <c r="B59" s="49" t="s">
        <v>20</v>
      </c>
      <c r="C59" s="49" t="s">
        <v>21</v>
      </c>
      <c r="D59" s="49" t="s">
        <v>22</v>
      </c>
      <c r="E59" s="49" t="s">
        <v>23</v>
      </c>
      <c r="F59" s="49" t="s">
        <v>24</v>
      </c>
      <c r="G59" s="49" t="s">
        <v>25</v>
      </c>
      <c r="H59" s="49" t="s">
        <v>26</v>
      </c>
      <c r="I59" s="49" t="s">
        <v>27</v>
      </c>
      <c r="J59" s="49" t="s">
        <v>28</v>
      </c>
      <c r="K59" s="49" t="s">
        <v>29</v>
      </c>
      <c r="L59" s="49" t="s">
        <v>30</v>
      </c>
      <c r="M59" s="49" t="s">
        <v>31</v>
      </c>
      <c r="N59" s="50" t="s">
        <v>18</v>
      </c>
    </row>
    <row r="60" spans="1:14" x14ac:dyDescent="0.3">
      <c r="A60" s="48" t="s">
        <v>51</v>
      </c>
      <c r="B60" s="51">
        <f t="shared" ref="B60:M60" si="11">(B31/1000)*$B$18</f>
        <v>200000</v>
      </c>
      <c r="C60" s="51">
        <f t="shared" si="11"/>
        <v>220000</v>
      </c>
      <c r="D60" s="51">
        <f t="shared" si="11"/>
        <v>260000</v>
      </c>
      <c r="E60" s="51">
        <f t="shared" si="11"/>
        <v>300000</v>
      </c>
      <c r="F60" s="51">
        <f t="shared" si="11"/>
        <v>360000</v>
      </c>
      <c r="G60" s="51">
        <f t="shared" si="11"/>
        <v>440000</v>
      </c>
      <c r="H60" s="51">
        <f t="shared" si="11"/>
        <v>500000</v>
      </c>
      <c r="I60" s="51">
        <f t="shared" si="11"/>
        <v>480000</v>
      </c>
      <c r="J60" s="51">
        <f t="shared" si="11"/>
        <v>400000</v>
      </c>
      <c r="K60" s="51">
        <f t="shared" si="11"/>
        <v>320000</v>
      </c>
      <c r="L60" s="51">
        <f t="shared" si="11"/>
        <v>240000</v>
      </c>
      <c r="M60" s="51">
        <f t="shared" si="11"/>
        <v>160000</v>
      </c>
      <c r="N60" s="52">
        <f t="shared" ref="N60:N65" si="12">SUM(B60:M60)</f>
        <v>3880000</v>
      </c>
    </row>
    <row r="61" spans="1:14" x14ac:dyDescent="0.3">
      <c r="A61" s="48" t="s">
        <v>52</v>
      </c>
      <c r="B61" s="53">
        <f t="shared" ref="B61:M61" si="13">(B33/1000)*$B$19</f>
        <v>0</v>
      </c>
      <c r="C61" s="53">
        <f t="shared" si="13"/>
        <v>0</v>
      </c>
      <c r="D61" s="53">
        <f t="shared" si="13"/>
        <v>0</v>
      </c>
      <c r="E61" s="53">
        <f t="shared" si="13"/>
        <v>0</v>
      </c>
      <c r="F61" s="53">
        <f t="shared" si="13"/>
        <v>0</v>
      </c>
      <c r="G61" s="53">
        <f t="shared" si="13"/>
        <v>0</v>
      </c>
      <c r="H61" s="53">
        <f t="shared" si="13"/>
        <v>0</v>
      </c>
      <c r="I61" s="53">
        <f t="shared" si="13"/>
        <v>0</v>
      </c>
      <c r="J61" s="53">
        <f t="shared" si="13"/>
        <v>0</v>
      </c>
      <c r="K61" s="53">
        <f t="shared" si="13"/>
        <v>0</v>
      </c>
      <c r="L61" s="53">
        <f t="shared" si="13"/>
        <v>0</v>
      </c>
      <c r="M61" s="53">
        <f t="shared" si="13"/>
        <v>0</v>
      </c>
      <c r="N61" s="52">
        <f t="shared" si="12"/>
        <v>0</v>
      </c>
    </row>
    <row r="62" spans="1:14" x14ac:dyDescent="0.3">
      <c r="A62" s="48" t="s">
        <v>53</v>
      </c>
      <c r="B62" s="53">
        <f t="shared" ref="B62:M62" si="14">(B43/1000)*$B$21</f>
        <v>50000</v>
      </c>
      <c r="C62" s="53">
        <f t="shared" si="14"/>
        <v>55000</v>
      </c>
      <c r="D62" s="53">
        <f t="shared" si="14"/>
        <v>65000</v>
      </c>
      <c r="E62" s="53">
        <f t="shared" si="14"/>
        <v>75000</v>
      </c>
      <c r="F62" s="53">
        <f t="shared" si="14"/>
        <v>90000</v>
      </c>
      <c r="G62" s="53">
        <f t="shared" si="14"/>
        <v>110000</v>
      </c>
      <c r="H62" s="53">
        <f t="shared" si="14"/>
        <v>125000</v>
      </c>
      <c r="I62" s="53">
        <f t="shared" si="14"/>
        <v>120000</v>
      </c>
      <c r="J62" s="53">
        <f t="shared" si="14"/>
        <v>100000</v>
      </c>
      <c r="K62" s="53">
        <f t="shared" si="14"/>
        <v>80000</v>
      </c>
      <c r="L62" s="53">
        <f t="shared" si="14"/>
        <v>60000</v>
      </c>
      <c r="M62" s="53">
        <f t="shared" si="14"/>
        <v>40000</v>
      </c>
      <c r="N62" s="52">
        <f t="shared" si="12"/>
        <v>970000</v>
      </c>
    </row>
    <row r="63" spans="1:14" x14ac:dyDescent="0.3">
      <c r="A63" s="48" t="s">
        <v>14</v>
      </c>
      <c r="B63" s="53">
        <f t="shared" ref="B63:M63" si="15">(B49/1000)*$B$22</f>
        <v>0</v>
      </c>
      <c r="C63" s="53">
        <f t="shared" si="15"/>
        <v>0</v>
      </c>
      <c r="D63" s="53">
        <f t="shared" si="15"/>
        <v>0</v>
      </c>
      <c r="E63" s="53">
        <f t="shared" si="15"/>
        <v>0</v>
      </c>
      <c r="F63" s="53">
        <f t="shared" si="15"/>
        <v>0</v>
      </c>
      <c r="G63" s="53">
        <f t="shared" si="15"/>
        <v>0</v>
      </c>
      <c r="H63" s="53">
        <f t="shared" si="15"/>
        <v>0</v>
      </c>
      <c r="I63" s="53">
        <f t="shared" si="15"/>
        <v>0</v>
      </c>
      <c r="J63" s="53">
        <f t="shared" si="15"/>
        <v>0</v>
      </c>
      <c r="K63" s="53">
        <f t="shared" si="15"/>
        <v>0</v>
      </c>
      <c r="L63" s="53">
        <f t="shared" si="15"/>
        <v>0</v>
      </c>
      <c r="M63" s="53">
        <f t="shared" si="15"/>
        <v>0</v>
      </c>
      <c r="N63" s="52">
        <f t="shared" si="12"/>
        <v>0</v>
      </c>
    </row>
    <row r="64" spans="1:14" x14ac:dyDescent="0.3">
      <c r="A64" s="48" t="s">
        <v>54</v>
      </c>
      <c r="B64" s="53">
        <f t="shared" ref="B64:M64" si="16">(B54/1000)*$B$20</f>
        <v>0</v>
      </c>
      <c r="C64" s="53">
        <f t="shared" si="16"/>
        <v>0</v>
      </c>
      <c r="D64" s="53">
        <f t="shared" si="16"/>
        <v>0</v>
      </c>
      <c r="E64" s="53">
        <f t="shared" si="16"/>
        <v>0</v>
      </c>
      <c r="F64" s="53">
        <f t="shared" si="16"/>
        <v>0</v>
      </c>
      <c r="G64" s="53">
        <f t="shared" si="16"/>
        <v>0</v>
      </c>
      <c r="H64" s="53">
        <f t="shared" si="16"/>
        <v>0</v>
      </c>
      <c r="I64" s="53">
        <f t="shared" si="16"/>
        <v>0</v>
      </c>
      <c r="J64" s="53">
        <f t="shared" si="16"/>
        <v>0</v>
      </c>
      <c r="K64" s="53">
        <f t="shared" si="16"/>
        <v>0</v>
      </c>
      <c r="L64" s="53">
        <f t="shared" si="16"/>
        <v>0</v>
      </c>
      <c r="M64" s="53">
        <f t="shared" si="16"/>
        <v>0</v>
      </c>
      <c r="N64" s="52">
        <f t="shared" si="12"/>
        <v>0</v>
      </c>
    </row>
    <row r="65" spans="1:14" ht="14.5" thickBot="1" x14ac:dyDescent="0.35">
      <c r="A65" s="54" t="s">
        <v>18</v>
      </c>
      <c r="B65" s="107">
        <f>SUM(B60:B64)</f>
        <v>250000</v>
      </c>
      <c r="C65" s="107">
        <f t="shared" ref="C65:M65" si="17">SUM(C60:C64)</f>
        <v>275000</v>
      </c>
      <c r="D65" s="107">
        <f t="shared" si="17"/>
        <v>325000</v>
      </c>
      <c r="E65" s="107">
        <f t="shared" si="17"/>
        <v>375000</v>
      </c>
      <c r="F65" s="107">
        <f t="shared" si="17"/>
        <v>450000</v>
      </c>
      <c r="G65" s="107">
        <f t="shared" si="17"/>
        <v>550000</v>
      </c>
      <c r="H65" s="107">
        <f t="shared" si="17"/>
        <v>625000</v>
      </c>
      <c r="I65" s="107">
        <f t="shared" si="17"/>
        <v>600000</v>
      </c>
      <c r="J65" s="107">
        <f t="shared" si="17"/>
        <v>500000</v>
      </c>
      <c r="K65" s="107">
        <f t="shared" si="17"/>
        <v>400000</v>
      </c>
      <c r="L65" s="107">
        <f t="shared" si="17"/>
        <v>300000</v>
      </c>
      <c r="M65" s="107">
        <f t="shared" si="17"/>
        <v>200000</v>
      </c>
      <c r="N65" s="111">
        <f t="shared" si="12"/>
        <v>4850000</v>
      </c>
    </row>
    <row r="66" spans="1:14" x14ac:dyDescent="0.3">
      <c r="A66" s="22"/>
      <c r="B66" s="38"/>
      <c r="C66" s="38"/>
      <c r="E66" s="38"/>
      <c r="F66" s="38"/>
      <c r="K66" s="38"/>
      <c r="N66" s="38"/>
    </row>
  </sheetData>
  <mergeCells count="5">
    <mergeCell ref="A1:L2"/>
    <mergeCell ref="A3:B3"/>
    <mergeCell ref="A16:B16"/>
    <mergeCell ref="A24:M24"/>
    <mergeCell ref="A58:N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 Strategy</vt:lpstr>
      <vt:lpstr>Level Strategy</vt:lpstr>
      <vt:lpstr>Level Strategy No shiiping Cap</vt:lpstr>
      <vt:lpstr>Optimal Strategy</vt:lpstr>
      <vt:lpstr>Optimal Strategy NoShipping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Deokar</dc:creator>
  <cp:lastModifiedBy>Vishakha Sonmore</cp:lastModifiedBy>
  <dcterms:created xsi:type="dcterms:W3CDTF">2023-11-29T12:15:04Z</dcterms:created>
  <dcterms:modified xsi:type="dcterms:W3CDTF">2023-12-06T02:42:19Z</dcterms:modified>
</cp:coreProperties>
</file>