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ownlods\project+assignment\"/>
    </mc:Choice>
  </mc:AlternateContent>
  <xr:revisionPtr revIDLastSave="0" documentId="8_{89EB8686-E492-483F-992A-FD85E9A7B640}" xr6:coauthVersionLast="47" xr6:coauthVersionMax="47" xr10:uidLastSave="{00000000-0000-0000-0000-000000000000}"/>
  <bookViews>
    <workbookView xWindow="-120" yWindow="-120" windowWidth="20730" windowHeight="11160" activeTab="1" xr2:uid="{FE62090A-5465-4609-8D7F-6D665CDA0C22}"/>
  </bookViews>
  <sheets>
    <sheet name="PIVOT  TABLE" sheetId="12" r:id="rId1"/>
    <sheet name="DASHBOARD" sheetId="13" r:id="rId2"/>
    <sheet name="SLN_SYD_DB_DDB_uofp_" sheetId="4" r:id="rId3"/>
  </sheets>
  <definedNames>
    <definedName name="Slicer_Period__Yea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4" l="1"/>
  <c r="F12" i="4"/>
  <c r="E12" i="4"/>
  <c r="D12" i="4"/>
  <c r="C12" i="4"/>
  <c r="G11" i="4"/>
  <c r="F11" i="4"/>
  <c r="E11" i="4"/>
  <c r="D11" i="4"/>
  <c r="C11" i="4"/>
  <c r="G10" i="4"/>
  <c r="F10" i="4"/>
  <c r="E10" i="4"/>
  <c r="D10" i="4"/>
  <c r="C10" i="4"/>
  <c r="G9" i="4"/>
  <c r="F9" i="4"/>
  <c r="E9" i="4"/>
  <c r="D9" i="4"/>
  <c r="C9" i="4"/>
  <c r="G8" i="4"/>
  <c r="F8" i="4"/>
  <c r="E8" i="4"/>
  <c r="D8" i="4"/>
  <c r="C8" i="4"/>
  <c r="C13" i="4" l="1"/>
  <c r="D13" i="4"/>
  <c r="G13" i="4"/>
  <c r="F13" i="4"/>
  <c r="E13" i="4"/>
</calcChain>
</file>

<file path=xl/sharedStrings.xml><?xml version="1.0" encoding="utf-8"?>
<sst xmlns="http://schemas.openxmlformats.org/spreadsheetml/2006/main" count="33" uniqueCount="20">
  <si>
    <t>Cost</t>
  </si>
  <si>
    <t>Asset Information</t>
  </si>
  <si>
    <t>Salvage Value</t>
  </si>
  <si>
    <t>Useful Life in Units</t>
  </si>
  <si>
    <t>Useful Life In Years</t>
  </si>
  <si>
    <t>Straight-Line</t>
  </si>
  <si>
    <t>Sum-of-Years' Digits</t>
  </si>
  <si>
    <t>Declining Balance</t>
  </si>
  <si>
    <t>Double-Declining Balance</t>
  </si>
  <si>
    <t>Units-of-Production</t>
  </si>
  <si>
    <t>Units Actually Produced</t>
  </si>
  <si>
    <t>Period (Year)</t>
  </si>
  <si>
    <t>Grand Total</t>
  </si>
  <si>
    <t>Sum of Units-of-Production</t>
  </si>
  <si>
    <t>PERIOD</t>
  </si>
  <si>
    <t>Sum of Straight-Line</t>
  </si>
  <si>
    <t>Sum of Sum-of-Years' Digits</t>
  </si>
  <si>
    <t>Sum of Declining Balance</t>
  </si>
  <si>
    <t>Sum of Double-Declining Balance</t>
  </si>
  <si>
    <t>Sum of Units Actually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</si>
</sst>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5" x14ac:knownFonts="1">
    <font>
      <sz val="11"/>
      <color theme="1"/>
      <name val="Calibri"/>
      <family val="2"/>
      <scheme val="minor"/>
    </font>
    <font>
      <b/>
      <sz val="11"/>
      <color theme="1"/>
      <name val="Calibri"/>
      <family val="2"/>
      <scheme val="minor"/>
    </font>
    <font>
      <b/>
      <u/>
      <sz val="14"/>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5"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44" fontId="4" fillId="0" borderId="0" applyFont="0" applyFill="0" applyBorder="0" applyAlignment="0" applyProtection="0"/>
  </cellStyleXfs>
  <cellXfs count="23">
    <xf numFmtId="0" fontId="0" fillId="0" borderId="0" xfId="0"/>
    <xf numFmtId="8" fontId="0" fillId="0" borderId="0" xfId="0" applyNumberFormat="1"/>
    <xf numFmtId="0" fontId="0" fillId="0" borderId="0" xfId="0" applyAlignment="1">
      <alignment wrapText="1"/>
    </xf>
    <xf numFmtId="0" fontId="3" fillId="0" borderId="0" xfId="1" applyAlignment="1">
      <alignment vertical="center"/>
    </xf>
    <xf numFmtId="8" fontId="3" fillId="0" borderId="0" xfId="1" quotePrefix="1" applyNumberFormat="1" applyAlignment="1">
      <alignment vertical="center"/>
    </xf>
    <xf numFmtId="0" fontId="0" fillId="0" borderId="1" xfId="0" applyBorder="1"/>
    <xf numFmtId="8" fontId="0" fillId="0" borderId="1" xfId="0" applyNumberFormat="1" applyBorder="1"/>
    <xf numFmtId="0" fontId="0" fillId="0" borderId="1" xfId="0" pivotButton="1" applyBorder="1"/>
    <xf numFmtId="0" fontId="0" fillId="0" borderId="1" xfId="0" applyBorder="1" applyAlignment="1">
      <alignment horizontal="left"/>
    </xf>
    <xf numFmtId="0" fontId="0" fillId="2" borderId="0" xfId="0" applyFill="1"/>
    <xf numFmtId="0" fontId="0" fillId="0" borderId="1" xfId="0" applyNumberFormat="1" applyBorder="1"/>
    <xf numFmtId="0" fontId="2" fillId="0" borderId="1" xfId="0" applyFont="1" applyBorder="1"/>
    <xf numFmtId="0" fontId="1" fillId="0" borderId="1" xfId="0" applyFont="1" applyBorder="1"/>
    <xf numFmtId="0" fontId="0" fillId="0" borderId="2" xfId="0" applyBorder="1"/>
    <xf numFmtId="8" fontId="0" fillId="0" borderId="3" xfId="0" applyNumberFormat="1" applyBorder="1"/>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0" fillId="0" borderId="8" xfId="0" applyBorder="1"/>
    <xf numFmtId="8" fontId="0" fillId="0" borderId="8" xfId="0" applyNumberFormat="1" applyBorder="1"/>
    <xf numFmtId="8" fontId="0" fillId="0" borderId="9" xfId="0" applyNumberFormat="1" applyBorder="1"/>
    <xf numFmtId="44" fontId="0" fillId="0" borderId="1" xfId="2" applyFont="1" applyBorder="1"/>
  </cellXfs>
  <cellStyles count="3">
    <cellStyle name="Currency" xfId="2" builtinId="4"/>
    <cellStyle name="Hyperlink" xfId="1" builtinId="8"/>
    <cellStyle name="Normal" xfId="0" builtinId="0"/>
  </cellStyles>
  <dxfs count="41">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numFmt numFmtId="12" formatCode="&quot;$&quot;#,##0.00_);[Red]\(&quot;$&quot;#,##0.00\)"/>
      <border diagonalUp="0" diagonalDown="0">
        <left style="thin">
          <color indexed="64"/>
        </left>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[depreciation-methods.xlsx]PIVOT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Deprication</a:t>
            </a:r>
            <a:r>
              <a:rPr lang="en-IN" b="1" baseline="0"/>
              <a:t> comparison by method over 5 year</a:t>
            </a:r>
            <a:endParaRPr lang="en-IN" b="1"/>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Sum of Units-of-Production</c:v>
                </c:pt>
              </c:strCache>
            </c:strRef>
          </c:tx>
          <c:spPr>
            <a:solidFill>
              <a:schemeClr val="accent1"/>
            </a:solidFill>
            <a:ln>
              <a:noFill/>
            </a:ln>
            <a:effectLst/>
          </c:spPr>
          <c:invertIfNegative val="0"/>
          <c:cat>
            <c:strRef>
              <c:f>'PIVOT  TABLE'!$A$13:$A$18</c:f>
              <c:strCache>
                <c:ptCount val="5"/>
                <c:pt idx="0">
                  <c:v>1</c:v>
                </c:pt>
                <c:pt idx="1">
                  <c:v>2</c:v>
                </c:pt>
                <c:pt idx="2">
                  <c:v>3</c:v>
                </c:pt>
                <c:pt idx="3">
                  <c:v>4</c:v>
                </c:pt>
                <c:pt idx="4">
                  <c:v>5</c:v>
                </c:pt>
              </c:strCache>
            </c:strRef>
          </c:cat>
          <c:val>
            <c:numRef>
              <c:f>'PIVOT  TABLE'!$B$13:$B$18</c:f>
              <c:numCache>
                <c:formatCode>"$"#,##0.00_);[Red]\("$"#,##0.00\)</c:formatCode>
                <c:ptCount val="5"/>
                <c:pt idx="0">
                  <c:v>7100</c:v>
                </c:pt>
                <c:pt idx="1">
                  <c:v>4750</c:v>
                </c:pt>
                <c:pt idx="2">
                  <c:v>6000</c:v>
                </c:pt>
                <c:pt idx="3">
                  <c:v>4900</c:v>
                </c:pt>
                <c:pt idx="4">
                  <c:v>7250</c:v>
                </c:pt>
              </c:numCache>
            </c:numRef>
          </c:val>
          <c:extLst>
            <c:ext xmlns:c16="http://schemas.microsoft.com/office/drawing/2014/chart" uri="{C3380CC4-5D6E-409C-BE32-E72D297353CC}">
              <c16:uniqueId val="{00000000-2853-425E-AF64-0FFA1879E5D5}"/>
            </c:ext>
          </c:extLst>
        </c:ser>
        <c:ser>
          <c:idx val="1"/>
          <c:order val="1"/>
          <c:tx>
            <c:strRef>
              <c:f>'PIVOT  TABLE'!$C$12</c:f>
              <c:strCache>
                <c:ptCount val="1"/>
                <c:pt idx="0">
                  <c:v>Sum of Straight-Line</c:v>
                </c:pt>
              </c:strCache>
            </c:strRef>
          </c:tx>
          <c:spPr>
            <a:solidFill>
              <a:schemeClr val="accent2"/>
            </a:solidFill>
            <a:ln>
              <a:noFill/>
            </a:ln>
            <a:effectLst/>
          </c:spPr>
          <c:invertIfNegative val="0"/>
          <c:cat>
            <c:strRef>
              <c:f>'PIVOT  TABLE'!$A$13:$A$18</c:f>
              <c:strCache>
                <c:ptCount val="5"/>
                <c:pt idx="0">
                  <c:v>1</c:v>
                </c:pt>
                <c:pt idx="1">
                  <c:v>2</c:v>
                </c:pt>
                <c:pt idx="2">
                  <c:v>3</c:v>
                </c:pt>
                <c:pt idx="3">
                  <c:v>4</c:v>
                </c:pt>
                <c:pt idx="4">
                  <c:v>5</c:v>
                </c:pt>
              </c:strCache>
            </c:strRef>
          </c:cat>
          <c:val>
            <c:numRef>
              <c:f>'PIVOT  TABLE'!$C$13:$C$18</c:f>
              <c:numCache>
                <c:formatCode>"$"#,##0.00_);[Red]\("$"#,##0.00\)</c:formatCode>
                <c:ptCount val="5"/>
                <c:pt idx="0">
                  <c:v>6000</c:v>
                </c:pt>
                <c:pt idx="1">
                  <c:v>6000</c:v>
                </c:pt>
                <c:pt idx="2">
                  <c:v>6000</c:v>
                </c:pt>
                <c:pt idx="3">
                  <c:v>6000</c:v>
                </c:pt>
                <c:pt idx="4">
                  <c:v>6000</c:v>
                </c:pt>
              </c:numCache>
            </c:numRef>
          </c:val>
          <c:extLst>
            <c:ext xmlns:c16="http://schemas.microsoft.com/office/drawing/2014/chart" uri="{C3380CC4-5D6E-409C-BE32-E72D297353CC}">
              <c16:uniqueId val="{00000001-2853-425E-AF64-0FFA1879E5D5}"/>
            </c:ext>
          </c:extLst>
        </c:ser>
        <c:ser>
          <c:idx val="2"/>
          <c:order val="2"/>
          <c:tx>
            <c:strRef>
              <c:f>'PIVOT  TABLE'!$D$12</c:f>
              <c:strCache>
                <c:ptCount val="1"/>
                <c:pt idx="0">
                  <c:v>Sum of Sum-of-Years' Digits</c:v>
                </c:pt>
              </c:strCache>
            </c:strRef>
          </c:tx>
          <c:spPr>
            <a:solidFill>
              <a:schemeClr val="accent3"/>
            </a:solidFill>
            <a:ln>
              <a:noFill/>
            </a:ln>
            <a:effectLst/>
          </c:spPr>
          <c:invertIfNegative val="0"/>
          <c:cat>
            <c:strRef>
              <c:f>'PIVOT  TABLE'!$A$13:$A$18</c:f>
              <c:strCache>
                <c:ptCount val="5"/>
                <c:pt idx="0">
                  <c:v>1</c:v>
                </c:pt>
                <c:pt idx="1">
                  <c:v>2</c:v>
                </c:pt>
                <c:pt idx="2">
                  <c:v>3</c:v>
                </c:pt>
                <c:pt idx="3">
                  <c:v>4</c:v>
                </c:pt>
                <c:pt idx="4">
                  <c:v>5</c:v>
                </c:pt>
              </c:strCache>
            </c:strRef>
          </c:cat>
          <c:val>
            <c:numRef>
              <c:f>'PIVOT  TABLE'!$D$13:$D$18</c:f>
              <c:numCache>
                <c:formatCode>"$"#,##0.00_);[Red]\("$"#,##0.00\)</c:formatCode>
                <c:ptCount val="5"/>
                <c:pt idx="0">
                  <c:v>10000</c:v>
                </c:pt>
                <c:pt idx="1">
                  <c:v>8000</c:v>
                </c:pt>
                <c:pt idx="2">
                  <c:v>6000</c:v>
                </c:pt>
                <c:pt idx="3">
                  <c:v>4000</c:v>
                </c:pt>
                <c:pt idx="4">
                  <c:v>2000</c:v>
                </c:pt>
              </c:numCache>
            </c:numRef>
          </c:val>
          <c:extLst>
            <c:ext xmlns:c16="http://schemas.microsoft.com/office/drawing/2014/chart" uri="{C3380CC4-5D6E-409C-BE32-E72D297353CC}">
              <c16:uniqueId val="{00000002-2853-425E-AF64-0FFA1879E5D5}"/>
            </c:ext>
          </c:extLst>
        </c:ser>
        <c:ser>
          <c:idx val="3"/>
          <c:order val="3"/>
          <c:tx>
            <c:strRef>
              <c:f>'PIVOT  TABLE'!$E$12</c:f>
              <c:strCache>
                <c:ptCount val="1"/>
                <c:pt idx="0">
                  <c:v>Sum of Declining Balance</c:v>
                </c:pt>
              </c:strCache>
            </c:strRef>
          </c:tx>
          <c:spPr>
            <a:solidFill>
              <a:schemeClr val="accent4"/>
            </a:solidFill>
            <a:ln>
              <a:noFill/>
            </a:ln>
            <a:effectLst/>
          </c:spPr>
          <c:invertIfNegative val="0"/>
          <c:cat>
            <c:strRef>
              <c:f>'PIVOT  TABLE'!$A$13:$A$18</c:f>
              <c:strCache>
                <c:ptCount val="5"/>
                <c:pt idx="0">
                  <c:v>1</c:v>
                </c:pt>
                <c:pt idx="1">
                  <c:v>2</c:v>
                </c:pt>
                <c:pt idx="2">
                  <c:v>3</c:v>
                </c:pt>
                <c:pt idx="3">
                  <c:v>4</c:v>
                </c:pt>
                <c:pt idx="4">
                  <c:v>5</c:v>
                </c:pt>
              </c:strCache>
            </c:strRef>
          </c:cat>
          <c:val>
            <c:numRef>
              <c:f>'PIVOT  TABLE'!$E$13:$E$18</c:f>
              <c:numCache>
                <c:formatCode>"$"#,##0.00_);[Red]\("$"#,##0.00\)</c:formatCode>
                <c:ptCount val="5"/>
                <c:pt idx="0">
                  <c:v>6900.0000000000009</c:v>
                </c:pt>
                <c:pt idx="1">
                  <c:v>6423.9000000000005</c:v>
                </c:pt>
                <c:pt idx="2">
                  <c:v>5980.6509000000005</c:v>
                </c:pt>
                <c:pt idx="3">
                  <c:v>5567.9859879000005</c:v>
                </c:pt>
                <c:pt idx="4">
                  <c:v>5183.7949547348999</c:v>
                </c:pt>
              </c:numCache>
            </c:numRef>
          </c:val>
          <c:extLst>
            <c:ext xmlns:c16="http://schemas.microsoft.com/office/drawing/2014/chart" uri="{C3380CC4-5D6E-409C-BE32-E72D297353CC}">
              <c16:uniqueId val="{00000003-2853-425E-AF64-0FFA1879E5D5}"/>
            </c:ext>
          </c:extLst>
        </c:ser>
        <c:ser>
          <c:idx val="4"/>
          <c:order val="4"/>
          <c:tx>
            <c:strRef>
              <c:f>'PIVOT  TABLE'!$F$12</c:f>
              <c:strCache>
                <c:ptCount val="1"/>
                <c:pt idx="0">
                  <c:v>Sum of Double-Declining Balance</c:v>
                </c:pt>
              </c:strCache>
            </c:strRef>
          </c:tx>
          <c:spPr>
            <a:solidFill>
              <a:schemeClr val="accent5"/>
            </a:solidFill>
            <a:ln>
              <a:noFill/>
            </a:ln>
            <a:effectLst/>
          </c:spPr>
          <c:invertIfNegative val="0"/>
          <c:cat>
            <c:strRef>
              <c:f>'PIVOT  TABLE'!$A$13:$A$18</c:f>
              <c:strCache>
                <c:ptCount val="5"/>
                <c:pt idx="0">
                  <c:v>1</c:v>
                </c:pt>
                <c:pt idx="1">
                  <c:v>2</c:v>
                </c:pt>
                <c:pt idx="2">
                  <c:v>3</c:v>
                </c:pt>
                <c:pt idx="3">
                  <c:v>4</c:v>
                </c:pt>
                <c:pt idx="4">
                  <c:v>5</c:v>
                </c:pt>
              </c:strCache>
            </c:strRef>
          </c:cat>
          <c:val>
            <c:numRef>
              <c:f>'PIVOT  TABLE'!$F$13:$F$18</c:f>
              <c:numCache>
                <c:formatCode>"$"#,##0.00_);[Red]\("$"#,##0.00\)</c:formatCode>
                <c:ptCount val="5"/>
                <c:pt idx="0">
                  <c:v>30000</c:v>
                </c:pt>
                <c:pt idx="1">
                  <c:v>0</c:v>
                </c:pt>
                <c:pt idx="2">
                  <c:v>0</c:v>
                </c:pt>
                <c:pt idx="3">
                  <c:v>0</c:v>
                </c:pt>
                <c:pt idx="4">
                  <c:v>0</c:v>
                </c:pt>
              </c:numCache>
            </c:numRef>
          </c:val>
          <c:extLst>
            <c:ext xmlns:c16="http://schemas.microsoft.com/office/drawing/2014/chart" uri="{C3380CC4-5D6E-409C-BE32-E72D297353CC}">
              <c16:uniqueId val="{00000004-2853-425E-AF64-0FFA1879E5D5}"/>
            </c:ext>
          </c:extLst>
        </c:ser>
        <c:dLbls>
          <c:showLegendKey val="0"/>
          <c:showVal val="0"/>
          <c:showCatName val="0"/>
          <c:showSerName val="0"/>
          <c:showPercent val="0"/>
          <c:showBubbleSize val="0"/>
        </c:dLbls>
        <c:gapWidth val="219"/>
        <c:overlap val="-27"/>
        <c:axId val="1166148304"/>
        <c:axId val="1166148784"/>
      </c:barChart>
      <c:catAx>
        <c:axId val="116614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48784"/>
        <c:crosses val="autoZero"/>
        <c:auto val="1"/>
        <c:lblAlgn val="ctr"/>
        <c:lblOffset val="100"/>
        <c:noMultiLvlLbl val="0"/>
      </c:catAx>
      <c:valAx>
        <c:axId val="1166148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4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[depreciation-methods.xlsx]PIVOT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Middle chart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Sum of Declining Balance</c:v>
                </c:pt>
              </c:strCache>
            </c:strRef>
          </c:tx>
          <c:spPr>
            <a:solidFill>
              <a:schemeClr val="accent1"/>
            </a:solidFill>
            <a:ln>
              <a:noFill/>
            </a:ln>
            <a:effectLst/>
          </c:spPr>
          <c:invertIfNegative val="0"/>
          <c:cat>
            <c:strRef>
              <c:f>'PIVOT  TABLE'!$D$4:$D$9</c:f>
              <c:strCache>
                <c:ptCount val="5"/>
                <c:pt idx="0">
                  <c:v>1</c:v>
                </c:pt>
                <c:pt idx="1">
                  <c:v>2</c:v>
                </c:pt>
                <c:pt idx="2">
                  <c:v>3</c:v>
                </c:pt>
                <c:pt idx="3">
                  <c:v>4</c:v>
                </c:pt>
                <c:pt idx="4">
                  <c:v>5</c:v>
                </c:pt>
              </c:strCache>
            </c:strRef>
          </c:cat>
          <c:val>
            <c:numRef>
              <c:f>'PIVOT  TABLE'!$E$4:$E$9</c:f>
              <c:numCache>
                <c:formatCode>"$"#,##0.00_);[Red]\("$"#,##0.00\)</c:formatCode>
                <c:ptCount val="5"/>
                <c:pt idx="0">
                  <c:v>6900.0000000000009</c:v>
                </c:pt>
                <c:pt idx="1">
                  <c:v>6423.9000000000005</c:v>
                </c:pt>
                <c:pt idx="2">
                  <c:v>5980.6509000000005</c:v>
                </c:pt>
                <c:pt idx="3">
                  <c:v>5567.9859879000005</c:v>
                </c:pt>
                <c:pt idx="4">
                  <c:v>5183.7949547348999</c:v>
                </c:pt>
              </c:numCache>
            </c:numRef>
          </c:val>
          <c:extLst>
            <c:ext xmlns:c16="http://schemas.microsoft.com/office/drawing/2014/chart" uri="{C3380CC4-5D6E-409C-BE32-E72D297353CC}">
              <c16:uniqueId val="{00000000-E036-4FC0-9F02-63ADF5C36E1A}"/>
            </c:ext>
          </c:extLst>
        </c:ser>
        <c:ser>
          <c:idx val="1"/>
          <c:order val="1"/>
          <c:tx>
            <c:strRef>
              <c:f>'PIVOT  TABLE'!$F$3</c:f>
              <c:strCache>
                <c:ptCount val="1"/>
                <c:pt idx="0">
                  <c:v>Sum of Straight-Line</c:v>
                </c:pt>
              </c:strCache>
            </c:strRef>
          </c:tx>
          <c:spPr>
            <a:solidFill>
              <a:schemeClr val="accent2"/>
            </a:solidFill>
            <a:ln>
              <a:noFill/>
            </a:ln>
            <a:effectLst/>
          </c:spPr>
          <c:invertIfNegative val="0"/>
          <c:cat>
            <c:strRef>
              <c:f>'PIVOT  TABLE'!$D$4:$D$9</c:f>
              <c:strCache>
                <c:ptCount val="5"/>
                <c:pt idx="0">
                  <c:v>1</c:v>
                </c:pt>
                <c:pt idx="1">
                  <c:v>2</c:v>
                </c:pt>
                <c:pt idx="2">
                  <c:v>3</c:v>
                </c:pt>
                <c:pt idx="3">
                  <c:v>4</c:v>
                </c:pt>
                <c:pt idx="4">
                  <c:v>5</c:v>
                </c:pt>
              </c:strCache>
            </c:strRef>
          </c:cat>
          <c:val>
            <c:numRef>
              <c:f>'PIVOT  TABLE'!$F$4:$F$9</c:f>
              <c:numCache>
                <c:formatCode>"$"#,##0.00_);[Red]\("$"#,##0.00\)</c:formatCode>
                <c:ptCount val="5"/>
                <c:pt idx="0">
                  <c:v>6000</c:v>
                </c:pt>
                <c:pt idx="1">
                  <c:v>6000</c:v>
                </c:pt>
                <c:pt idx="2">
                  <c:v>6000</c:v>
                </c:pt>
                <c:pt idx="3">
                  <c:v>6000</c:v>
                </c:pt>
                <c:pt idx="4">
                  <c:v>6000</c:v>
                </c:pt>
              </c:numCache>
            </c:numRef>
          </c:val>
          <c:extLst>
            <c:ext xmlns:c16="http://schemas.microsoft.com/office/drawing/2014/chart" uri="{C3380CC4-5D6E-409C-BE32-E72D297353CC}">
              <c16:uniqueId val="{00000003-E036-4FC0-9F02-63ADF5C36E1A}"/>
            </c:ext>
          </c:extLst>
        </c:ser>
        <c:dLbls>
          <c:showLegendKey val="0"/>
          <c:showVal val="0"/>
          <c:showCatName val="0"/>
          <c:showSerName val="0"/>
          <c:showPercent val="0"/>
          <c:showBubbleSize val="0"/>
        </c:dLbls>
        <c:gapWidth val="150"/>
        <c:axId val="1165950400"/>
        <c:axId val="1165925920"/>
      </c:barChart>
      <c:catAx>
        <c:axId val="11659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25920"/>
        <c:crosses val="autoZero"/>
        <c:auto val="1"/>
        <c:lblAlgn val="ctr"/>
        <c:lblOffset val="100"/>
        <c:noMultiLvlLbl val="0"/>
      </c:catAx>
      <c:valAx>
        <c:axId val="11659259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[depreciation-methods.xlsx]PIVOT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a:t>
            </a:r>
            <a:r>
              <a:rPr lang="en-US" b="1" baseline="0"/>
              <a:t> of Production</a:t>
            </a:r>
            <a:endParaRPr lang="en-US" b="1"/>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tx1"/>
            </a:solidFill>
          </a:ln>
          <a:effectLst/>
        </c:spPr>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pivotFmt>
      <c:pivotFmt>
        <c:idx val="11"/>
        <c:spPr>
          <a:solidFill>
            <a:schemeClr val="accent1"/>
          </a:solidFill>
          <a:ln w="19050">
            <a:solidFill>
              <a:schemeClr val="tx1"/>
            </a:solidFill>
          </a:ln>
          <a:effectLst/>
        </c:spPr>
      </c:pivotFmt>
      <c:pivotFmt>
        <c:idx val="12"/>
        <c:spPr>
          <a:solidFill>
            <a:schemeClr val="accent1"/>
          </a:solidFill>
          <a:ln w="19050">
            <a:solidFill>
              <a:schemeClr val="tx1"/>
            </a:solidFill>
          </a:ln>
          <a:effectLst/>
        </c:spPr>
      </c:pivotFmt>
    </c:pivotFmts>
    <c:plotArea>
      <c:layout/>
      <c:pieChart>
        <c:varyColors val="1"/>
        <c:ser>
          <c:idx val="0"/>
          <c:order val="0"/>
          <c:tx>
            <c:strRef>
              <c:f>'PIVOT  TABLE'!$B$3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68BB-45E2-B334-BFC6D6831DF5}"/>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68BB-45E2-B334-BFC6D6831DF5}"/>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68BB-45E2-B334-BFC6D6831DF5}"/>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68BB-45E2-B334-BFC6D6831DF5}"/>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68BB-45E2-B334-BFC6D6831D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TABLE'!$A$4:$A$9</c:f>
              <c:strCache>
                <c:ptCount val="5"/>
                <c:pt idx="0">
                  <c:v>1</c:v>
                </c:pt>
                <c:pt idx="1">
                  <c:v>2</c:v>
                </c:pt>
                <c:pt idx="2">
                  <c:v>3</c:v>
                </c:pt>
                <c:pt idx="3">
                  <c:v>4</c:v>
                </c:pt>
                <c:pt idx="4">
                  <c:v>5</c:v>
                </c:pt>
              </c:strCache>
            </c:strRef>
          </c:cat>
          <c:val>
            <c:numRef>
              <c:f>'PIVOT  TABLE'!$B$4:$B$9</c:f>
              <c:numCache>
                <c:formatCode>"$"#,##0.00_);[Red]\("$"#,##0.00\)</c:formatCode>
                <c:ptCount val="5"/>
                <c:pt idx="0">
                  <c:v>7100</c:v>
                </c:pt>
                <c:pt idx="1">
                  <c:v>4750</c:v>
                </c:pt>
                <c:pt idx="2">
                  <c:v>6000</c:v>
                </c:pt>
                <c:pt idx="3">
                  <c:v>4900</c:v>
                </c:pt>
                <c:pt idx="4">
                  <c:v>7250</c:v>
                </c:pt>
              </c:numCache>
            </c:numRef>
          </c:val>
          <c:extLst>
            <c:ext xmlns:c16="http://schemas.microsoft.com/office/drawing/2014/chart" uri="{C3380CC4-5D6E-409C-BE32-E72D297353CC}">
              <c16:uniqueId val="{0000000A-68BB-45E2-B334-BFC6D6831D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[depreciation-methods.xlsx]PIVOT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Balance</a:t>
            </a:r>
            <a:r>
              <a:rPr lang="en-IN" b="1" baseline="0"/>
              <a:t> Depreciation</a:t>
            </a:r>
            <a:endParaRPr lang="en-IN" b="1"/>
          </a:p>
        </c:rich>
      </c:tx>
      <c:layout>
        <c:manualLayout>
          <c:xMode val="edge"/>
          <c:yMode val="edge"/>
          <c:x val="0.30210647397888818"/>
          <c:y val="0.11934966462525518"/>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Sum of Declining Balance</c:v>
                </c:pt>
              </c:strCache>
            </c:strRef>
          </c:tx>
          <c:spPr>
            <a:solidFill>
              <a:schemeClr val="accent1"/>
            </a:solidFill>
            <a:ln>
              <a:noFill/>
            </a:ln>
            <a:effectLst/>
          </c:spPr>
          <c:invertIfNegative val="0"/>
          <c:cat>
            <c:strRef>
              <c:f>'PIVOT  TABLE'!$A$21:$A$26</c:f>
              <c:strCache>
                <c:ptCount val="5"/>
                <c:pt idx="0">
                  <c:v>1</c:v>
                </c:pt>
                <c:pt idx="1">
                  <c:v>2</c:v>
                </c:pt>
                <c:pt idx="2">
                  <c:v>3</c:v>
                </c:pt>
                <c:pt idx="3">
                  <c:v>4</c:v>
                </c:pt>
                <c:pt idx="4">
                  <c:v>5</c:v>
                </c:pt>
              </c:strCache>
            </c:strRef>
          </c:cat>
          <c:val>
            <c:numRef>
              <c:f>'PIVOT  TABLE'!$B$21:$B$26</c:f>
              <c:numCache>
                <c:formatCode>"$"#,##0.00_);[Red]\("$"#,##0.00\)</c:formatCode>
                <c:ptCount val="5"/>
                <c:pt idx="0">
                  <c:v>6900.0000000000009</c:v>
                </c:pt>
                <c:pt idx="1">
                  <c:v>6423.9000000000005</c:v>
                </c:pt>
                <c:pt idx="2">
                  <c:v>5980.6509000000005</c:v>
                </c:pt>
                <c:pt idx="3">
                  <c:v>5567.9859879000005</c:v>
                </c:pt>
                <c:pt idx="4">
                  <c:v>5183.7949547348999</c:v>
                </c:pt>
              </c:numCache>
            </c:numRef>
          </c:val>
          <c:extLst>
            <c:ext xmlns:c16="http://schemas.microsoft.com/office/drawing/2014/chart" uri="{C3380CC4-5D6E-409C-BE32-E72D297353CC}">
              <c16:uniqueId val="{00000000-ADE2-4F29-B761-319326843690}"/>
            </c:ext>
          </c:extLst>
        </c:ser>
        <c:ser>
          <c:idx val="1"/>
          <c:order val="1"/>
          <c:tx>
            <c:strRef>
              <c:f>'PIVOT  TABLE'!$C$20</c:f>
              <c:strCache>
                <c:ptCount val="1"/>
                <c:pt idx="0">
                  <c:v>Sum of Double-Declining Balance</c:v>
                </c:pt>
              </c:strCache>
            </c:strRef>
          </c:tx>
          <c:spPr>
            <a:solidFill>
              <a:schemeClr val="accent2"/>
            </a:solidFill>
            <a:ln>
              <a:noFill/>
            </a:ln>
            <a:effectLst/>
          </c:spPr>
          <c:invertIfNegative val="0"/>
          <c:cat>
            <c:strRef>
              <c:f>'PIVOT  TABLE'!$A$21:$A$26</c:f>
              <c:strCache>
                <c:ptCount val="5"/>
                <c:pt idx="0">
                  <c:v>1</c:v>
                </c:pt>
                <c:pt idx="1">
                  <c:v>2</c:v>
                </c:pt>
                <c:pt idx="2">
                  <c:v>3</c:v>
                </c:pt>
                <c:pt idx="3">
                  <c:v>4</c:v>
                </c:pt>
                <c:pt idx="4">
                  <c:v>5</c:v>
                </c:pt>
              </c:strCache>
            </c:strRef>
          </c:cat>
          <c:val>
            <c:numRef>
              <c:f>'PIVOT  TABLE'!$C$21:$C$26</c:f>
              <c:numCache>
                <c:formatCode>"$"#,##0.00_);[Red]\("$"#,##0.00\)</c:formatCode>
                <c:ptCount val="5"/>
                <c:pt idx="0">
                  <c:v>30000</c:v>
                </c:pt>
                <c:pt idx="1">
                  <c:v>0</c:v>
                </c:pt>
                <c:pt idx="2">
                  <c:v>0</c:v>
                </c:pt>
                <c:pt idx="3">
                  <c:v>0</c:v>
                </c:pt>
                <c:pt idx="4">
                  <c:v>0</c:v>
                </c:pt>
              </c:numCache>
            </c:numRef>
          </c:val>
          <c:extLst>
            <c:ext xmlns:c16="http://schemas.microsoft.com/office/drawing/2014/chart" uri="{C3380CC4-5D6E-409C-BE32-E72D297353CC}">
              <c16:uniqueId val="{00000001-ADE2-4F29-B761-319326843690}"/>
            </c:ext>
          </c:extLst>
        </c:ser>
        <c:dLbls>
          <c:showLegendKey val="0"/>
          <c:showVal val="0"/>
          <c:showCatName val="0"/>
          <c:showSerName val="0"/>
          <c:showPercent val="0"/>
          <c:showBubbleSize val="0"/>
        </c:dLbls>
        <c:gapWidth val="219"/>
        <c:overlap val="-27"/>
        <c:axId val="646132208"/>
        <c:axId val="646133168"/>
      </c:barChart>
      <c:catAx>
        <c:axId val="6461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33168"/>
        <c:crosses val="autoZero"/>
        <c:auto val="1"/>
        <c:lblAlgn val="ctr"/>
        <c:lblOffset val="100"/>
        <c:noMultiLvlLbl val="0"/>
      </c:catAx>
      <c:valAx>
        <c:axId val="646133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1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[depreciation-methods.xlsx]PIVOT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Balance</a:t>
            </a:r>
            <a:r>
              <a:rPr lang="en-IN" b="1" baseline="0"/>
              <a:t> depreciation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tx2">
              <a:lumMod val="40000"/>
              <a:lumOff val="60000"/>
            </a:schemeClr>
          </a:solidFill>
          <a:ln w="19050">
            <a:solidFill>
              <a:schemeClr val="tx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tx1"/>
            </a:solidFill>
          </a:ln>
          <a:effectLst/>
        </c:spPr>
      </c:pivotFmt>
      <c:pivotFmt>
        <c:idx val="9"/>
        <c:spPr>
          <a:solidFill>
            <a:schemeClr val="accent4">
              <a:lumMod val="50000"/>
            </a:schemeClr>
          </a:solidFill>
          <a:ln w="19050">
            <a:solidFill>
              <a:schemeClr val="tx1"/>
            </a:solidFill>
          </a:ln>
          <a:effectLst/>
        </c:spPr>
      </c:pivotFmt>
      <c:pivotFmt>
        <c:idx val="10"/>
        <c:spPr>
          <a:solidFill>
            <a:schemeClr val="accent4">
              <a:lumMod val="60000"/>
              <a:lumOff val="40000"/>
            </a:schemeClr>
          </a:solidFill>
          <a:ln w="19050">
            <a:solidFill>
              <a:schemeClr val="tx1"/>
            </a:solidFill>
          </a:ln>
          <a:effectLst/>
        </c:spPr>
      </c:pivotFmt>
      <c:pivotFmt>
        <c:idx val="11"/>
        <c:spPr>
          <a:solidFill>
            <a:schemeClr val="tx2">
              <a:lumMod val="40000"/>
              <a:lumOff val="60000"/>
            </a:schemeClr>
          </a:solidFill>
          <a:ln w="19050">
            <a:solidFill>
              <a:schemeClr val="tx1"/>
            </a:solidFill>
          </a:ln>
          <a:effectLst/>
        </c:spPr>
      </c:pivotFmt>
      <c:pivotFmt>
        <c:idx val="12"/>
        <c:spPr>
          <a:solidFill>
            <a:schemeClr val="bg2">
              <a:lumMod val="25000"/>
            </a:schemeClr>
          </a:solidFill>
          <a:ln w="19050">
            <a:solidFill>
              <a:schemeClr val="tx1"/>
            </a:solidFill>
          </a:ln>
          <a:effectLst/>
        </c:spPr>
      </c:pivotFmt>
    </c:pivotFmts>
    <c:plotArea>
      <c:layout/>
      <c:pieChart>
        <c:varyColors val="1"/>
        <c:ser>
          <c:idx val="0"/>
          <c:order val="0"/>
          <c:tx>
            <c:strRef>
              <c:f>'PIVOT  TABLE'!$F$20</c:f>
              <c:strCache>
                <c:ptCount val="1"/>
                <c:pt idx="0">
                  <c:v>Total</c:v>
                </c:pt>
              </c:strCache>
            </c:strRef>
          </c:tx>
          <c:spPr>
            <a:solidFill>
              <a:schemeClr val="tx2">
                <a:lumMod val="40000"/>
                <a:lumOff val="60000"/>
              </a:schemeClr>
            </a:solidFill>
            <a:ln>
              <a:solidFill>
                <a:schemeClr val="tx1"/>
              </a:solidFill>
            </a:ln>
          </c:spPr>
          <c:explosion val="8"/>
          <c:dPt>
            <c:idx val="0"/>
            <c:bubble3D val="0"/>
            <c:spPr>
              <a:solidFill>
                <a:schemeClr val="accent2">
                  <a:lumMod val="75000"/>
                </a:schemeClr>
              </a:solidFill>
              <a:ln w="19050">
                <a:solidFill>
                  <a:schemeClr val="tx1"/>
                </a:solidFill>
              </a:ln>
              <a:effectLst/>
            </c:spPr>
            <c:extLst>
              <c:ext xmlns:c16="http://schemas.microsoft.com/office/drawing/2014/chart" uri="{C3380CC4-5D6E-409C-BE32-E72D297353CC}">
                <c16:uniqueId val="{00000001-6511-41F0-9BBD-856A1787A7DB}"/>
              </c:ext>
            </c:extLst>
          </c:dPt>
          <c:dPt>
            <c:idx val="1"/>
            <c:bubble3D val="0"/>
            <c:spPr>
              <a:solidFill>
                <a:schemeClr val="accent4">
                  <a:lumMod val="50000"/>
                </a:schemeClr>
              </a:solidFill>
              <a:ln w="19050">
                <a:solidFill>
                  <a:schemeClr val="tx1"/>
                </a:solidFill>
              </a:ln>
              <a:effectLst/>
            </c:spPr>
            <c:extLst>
              <c:ext xmlns:c16="http://schemas.microsoft.com/office/drawing/2014/chart" uri="{C3380CC4-5D6E-409C-BE32-E72D297353CC}">
                <c16:uniqueId val="{00000003-6511-41F0-9BBD-856A1787A7DB}"/>
              </c:ext>
            </c:extLst>
          </c:dPt>
          <c:dPt>
            <c:idx val="2"/>
            <c:bubble3D val="0"/>
            <c:spPr>
              <a:solidFill>
                <a:schemeClr val="accent4">
                  <a:lumMod val="60000"/>
                  <a:lumOff val="40000"/>
                </a:schemeClr>
              </a:solidFill>
              <a:ln w="19050">
                <a:solidFill>
                  <a:schemeClr val="tx1"/>
                </a:solidFill>
              </a:ln>
              <a:effectLst/>
            </c:spPr>
            <c:extLst>
              <c:ext xmlns:c16="http://schemas.microsoft.com/office/drawing/2014/chart" uri="{C3380CC4-5D6E-409C-BE32-E72D297353CC}">
                <c16:uniqueId val="{00000005-6511-41F0-9BBD-856A1787A7DB}"/>
              </c:ext>
            </c:extLst>
          </c:dPt>
          <c:dPt>
            <c:idx val="3"/>
            <c:bubble3D val="0"/>
            <c:spPr>
              <a:solidFill>
                <a:schemeClr val="tx2">
                  <a:lumMod val="40000"/>
                  <a:lumOff val="60000"/>
                </a:schemeClr>
              </a:solidFill>
              <a:ln w="19050">
                <a:solidFill>
                  <a:schemeClr val="tx1"/>
                </a:solidFill>
              </a:ln>
              <a:effectLst/>
            </c:spPr>
            <c:extLst>
              <c:ext xmlns:c16="http://schemas.microsoft.com/office/drawing/2014/chart" uri="{C3380CC4-5D6E-409C-BE32-E72D297353CC}">
                <c16:uniqueId val="{00000007-6511-41F0-9BBD-856A1787A7DB}"/>
              </c:ext>
            </c:extLst>
          </c:dPt>
          <c:dPt>
            <c:idx val="4"/>
            <c:bubble3D val="0"/>
            <c:spPr>
              <a:solidFill>
                <a:schemeClr val="bg2">
                  <a:lumMod val="25000"/>
                </a:schemeClr>
              </a:solidFill>
              <a:ln w="19050">
                <a:solidFill>
                  <a:schemeClr val="tx1"/>
                </a:solidFill>
              </a:ln>
              <a:effectLst/>
            </c:spPr>
            <c:extLst>
              <c:ext xmlns:c16="http://schemas.microsoft.com/office/drawing/2014/chart" uri="{C3380CC4-5D6E-409C-BE32-E72D297353CC}">
                <c16:uniqueId val="{00000009-6511-41F0-9BBD-856A1787A7D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TABLE'!$E$21:$E$26</c:f>
              <c:strCache>
                <c:ptCount val="5"/>
                <c:pt idx="0">
                  <c:v>1</c:v>
                </c:pt>
                <c:pt idx="1">
                  <c:v>2</c:v>
                </c:pt>
                <c:pt idx="2">
                  <c:v>3</c:v>
                </c:pt>
                <c:pt idx="3">
                  <c:v>4</c:v>
                </c:pt>
                <c:pt idx="4">
                  <c:v>5</c:v>
                </c:pt>
              </c:strCache>
            </c:strRef>
          </c:cat>
          <c:val>
            <c:numRef>
              <c:f>'PIVOT  TABLE'!$F$21:$F$26</c:f>
              <c:numCache>
                <c:formatCode>General</c:formatCode>
                <c:ptCount val="5"/>
                <c:pt idx="0">
                  <c:v>710</c:v>
                </c:pt>
                <c:pt idx="1">
                  <c:v>475</c:v>
                </c:pt>
                <c:pt idx="2">
                  <c:v>600</c:v>
                </c:pt>
                <c:pt idx="3">
                  <c:v>490</c:v>
                </c:pt>
                <c:pt idx="4">
                  <c:v>725</c:v>
                </c:pt>
              </c:numCache>
            </c:numRef>
          </c:val>
          <c:extLst>
            <c:ext xmlns:c16="http://schemas.microsoft.com/office/drawing/2014/chart" uri="{C3380CC4-5D6E-409C-BE32-E72D297353CC}">
              <c16:uniqueId val="{0000000A-6511-41F0-9BBD-856A1787A7D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219074</xdr:colOff>
      <xdr:row>4</xdr:row>
      <xdr:rowOff>28575</xdr:rowOff>
    </xdr:from>
    <xdr:to>
      <xdr:col>8</xdr:col>
      <xdr:colOff>76199</xdr:colOff>
      <xdr:row>19</xdr:row>
      <xdr:rowOff>114301</xdr:rowOff>
    </xdr:to>
    <xdr:graphicFrame macro="">
      <xdr:nvGraphicFramePr>
        <xdr:cNvPr id="2" name="Chart 1">
          <a:extLst>
            <a:ext uri="{FF2B5EF4-FFF2-40B4-BE49-F238E27FC236}">
              <a16:creationId xmlns:a16="http://schemas.microsoft.com/office/drawing/2014/main" id="{EBEE0B5D-7A2C-4FAD-927C-CA4992D34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xdr:row>
      <xdr:rowOff>19050</xdr:rowOff>
    </xdr:from>
    <xdr:to>
      <xdr:col>14</xdr:col>
      <xdr:colOff>466725</xdr:colOff>
      <xdr:row>19</xdr:row>
      <xdr:rowOff>76200</xdr:rowOff>
    </xdr:to>
    <xdr:graphicFrame macro="">
      <xdr:nvGraphicFramePr>
        <xdr:cNvPr id="3" name="Chart 2">
          <a:extLst>
            <a:ext uri="{FF2B5EF4-FFF2-40B4-BE49-F238E27FC236}">
              <a16:creationId xmlns:a16="http://schemas.microsoft.com/office/drawing/2014/main" id="{C01EC9D7-4AB2-4427-8055-0DDBF7982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209551</xdr:colOff>
      <xdr:row>20</xdr:row>
      <xdr:rowOff>76200</xdr:rowOff>
    </xdr:from>
    <xdr:to>
      <xdr:col>8</xdr:col>
      <xdr:colOff>76201</xdr:colOff>
      <xdr:row>34</xdr:row>
      <xdr:rowOff>114300</xdr:rowOff>
    </xdr:to>
    <xdr:graphicFrame macro="">
      <xdr:nvGraphicFramePr>
        <xdr:cNvPr id="4" name="Chart 3">
          <a:extLst>
            <a:ext uri="{FF2B5EF4-FFF2-40B4-BE49-F238E27FC236}">
              <a16:creationId xmlns:a16="http://schemas.microsoft.com/office/drawing/2014/main" id="{66D3D53D-1872-4CA1-8ADB-62606DDA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266700</xdr:colOff>
      <xdr:row>20</xdr:row>
      <xdr:rowOff>28575</xdr:rowOff>
    </xdr:from>
    <xdr:to>
      <xdr:col>14</xdr:col>
      <xdr:colOff>542925</xdr:colOff>
      <xdr:row>34</xdr:row>
      <xdr:rowOff>104775</xdr:rowOff>
    </xdr:to>
    <xdr:graphicFrame macro="">
      <xdr:nvGraphicFramePr>
        <xdr:cNvPr id="5" name="Chart 4">
          <a:extLst>
            <a:ext uri="{FF2B5EF4-FFF2-40B4-BE49-F238E27FC236}">
              <a16:creationId xmlns:a16="http://schemas.microsoft.com/office/drawing/2014/main" id="{45BE2455-9351-40F4-9AE0-54511C8B0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xdr:colOff>
      <xdr:row>4</xdr:row>
      <xdr:rowOff>19049</xdr:rowOff>
    </xdr:from>
    <xdr:to>
      <xdr:col>20</xdr:col>
      <xdr:colOff>228601</xdr:colOff>
      <xdr:row>19</xdr:row>
      <xdr:rowOff>9524</xdr:rowOff>
    </xdr:to>
    <xdr:graphicFrame macro="">
      <xdr:nvGraphicFramePr>
        <xdr:cNvPr id="6" name="Chart 5">
          <a:extLst>
            <a:ext uri="{FF2B5EF4-FFF2-40B4-BE49-F238E27FC236}">
              <a16:creationId xmlns:a16="http://schemas.microsoft.com/office/drawing/2014/main" id="{BE8A86D1-3A5C-4241-8850-71B24251C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xdr:colOff>
      <xdr:row>4</xdr:row>
      <xdr:rowOff>152401</xdr:rowOff>
    </xdr:from>
    <xdr:to>
      <xdr:col>2</xdr:col>
      <xdr:colOff>200025</xdr:colOff>
      <xdr:row>13</xdr:row>
      <xdr:rowOff>152401</xdr:rowOff>
    </xdr:to>
    <mc:AlternateContent xmlns:mc="http://schemas.openxmlformats.org/markup-compatibility/2006">
      <mc:Choice xmlns:a14="http://schemas.microsoft.com/office/drawing/2010/main" Requires="a14">
        <xdr:graphicFrame macro="">
          <xdr:nvGraphicFramePr>
            <xdr:cNvPr id="7" name="Period (Year)">
              <a:extLst>
                <a:ext uri="{FF2B5EF4-FFF2-40B4-BE49-F238E27FC236}">
                  <a16:creationId xmlns:a16="http://schemas.microsoft.com/office/drawing/2014/main" id="{9300B6CE-0FFA-38A7-FCFD-5A5F1199975A}"/>
                </a:ext>
              </a:extLst>
            </xdr:cNvPr>
            <xdr:cNvGraphicFramePr/>
          </xdr:nvGraphicFramePr>
          <xdr:xfrm>
            <a:off x="0" y="0"/>
            <a:ext cx="0" cy="0"/>
          </xdr:xfrm>
          <a:graphic>
            <a:graphicData uri="http://schemas.microsoft.com/office/drawing/2010/slicer">
              <sle:slicer xmlns:sle="http://schemas.microsoft.com/office/drawing/2010/slicer" name="Period (Year)"/>
            </a:graphicData>
          </a:graphic>
        </xdr:graphicFrame>
      </mc:Choice>
      <mc:Fallback>
        <xdr:sp macro="" textlink="">
          <xdr:nvSpPr>
            <xdr:cNvPr id="0" name=""/>
            <xdr:cNvSpPr>
              <a:spLocks noTextEdit="1"/>
            </xdr:cNvSpPr>
          </xdr:nvSpPr>
          <xdr:spPr>
            <a:xfrm>
              <a:off x="9525" y="914401"/>
              <a:ext cx="14097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228599</xdr:colOff>
      <xdr:row>0</xdr:row>
      <xdr:rowOff>57150</xdr:rowOff>
    </xdr:from>
    <xdr:to>
      <xdr:col>9</xdr:col>
      <xdr:colOff>600075</xdr:colOff>
      <xdr:row>3</xdr:row>
      <xdr:rowOff>171450</xdr:rowOff>
    </xdr:to>
    <xdr:sp macro="" textlink="">
      <xdr:nvSpPr>
        <xdr:cNvPr id="8" name="Rectangle: Rounded Corners 7">
          <a:extLst>
            <a:ext uri="{FF2B5EF4-FFF2-40B4-BE49-F238E27FC236}">
              <a16:creationId xmlns:a16="http://schemas.microsoft.com/office/drawing/2014/main" id="{4C901ED1-9DE3-601E-F75F-9E9090642D9B}"/>
            </a:ext>
          </a:extLst>
        </xdr:cNvPr>
        <xdr:cNvSpPr/>
      </xdr:nvSpPr>
      <xdr:spPr>
        <a:xfrm>
          <a:off x="3276599" y="57150"/>
          <a:ext cx="2809876" cy="68580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400" b="0"/>
            <a:t>$</a:t>
          </a:r>
          <a:r>
            <a:rPr lang="en-IN" sz="1400" b="0" baseline="0"/>
            <a:t>           30,056.33 </a:t>
          </a:r>
        </a:p>
        <a:p>
          <a:pPr algn="r"/>
          <a:r>
            <a:rPr lang="en-IN" sz="1400" b="0" baseline="0"/>
            <a:t>TOTAL DEPRECIATION                                                                                 </a:t>
          </a:r>
          <a:endParaRPr lang="en-IN" sz="1400" b="0"/>
        </a:p>
      </xdr:txBody>
    </xdr:sp>
    <xdr:clientData/>
  </xdr:twoCellAnchor>
  <xdr:twoCellAnchor>
    <xdr:from>
      <xdr:col>10</xdr:col>
      <xdr:colOff>76197</xdr:colOff>
      <xdr:row>0</xdr:row>
      <xdr:rowOff>76200</xdr:rowOff>
    </xdr:from>
    <xdr:to>
      <xdr:col>14</xdr:col>
      <xdr:colOff>504824</xdr:colOff>
      <xdr:row>3</xdr:row>
      <xdr:rowOff>171450</xdr:rowOff>
    </xdr:to>
    <xdr:sp macro="" textlink="">
      <xdr:nvSpPr>
        <xdr:cNvPr id="9" name="Rectangle: Rounded Corners 8">
          <a:extLst>
            <a:ext uri="{FF2B5EF4-FFF2-40B4-BE49-F238E27FC236}">
              <a16:creationId xmlns:a16="http://schemas.microsoft.com/office/drawing/2014/main" id="{A070DBE6-921B-8995-14D4-9CE85C62EFD7}"/>
            </a:ext>
          </a:extLst>
        </xdr:cNvPr>
        <xdr:cNvSpPr/>
      </xdr:nvSpPr>
      <xdr:spPr>
        <a:xfrm>
          <a:off x="6172197" y="76200"/>
          <a:ext cx="2867027" cy="66675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600" baseline="0"/>
            <a:t>  </a:t>
          </a:r>
          <a:r>
            <a:rPr lang="en-IN" sz="1800" baseline="0"/>
            <a:t>  </a:t>
          </a:r>
          <a:r>
            <a:rPr lang="en-IN" sz="1600" b="0">
              <a:solidFill>
                <a:schemeClr val="lt1"/>
              </a:solidFill>
              <a:effectLst/>
              <a:latin typeface="+mn-lt"/>
              <a:ea typeface="+mn-ea"/>
              <a:cs typeface="+mn-cs"/>
            </a:rPr>
            <a:t>$</a:t>
          </a:r>
          <a:r>
            <a:rPr lang="en-IN" sz="1600" b="0" baseline="0">
              <a:solidFill>
                <a:schemeClr val="lt1"/>
              </a:solidFill>
              <a:effectLst/>
              <a:latin typeface="+mn-lt"/>
              <a:ea typeface="+mn-ea"/>
              <a:cs typeface="+mn-cs"/>
            </a:rPr>
            <a:t>          </a:t>
          </a:r>
          <a:r>
            <a:rPr lang="en-IN" sz="1600" b="1" baseline="0">
              <a:solidFill>
                <a:schemeClr val="lt1"/>
              </a:solidFill>
              <a:effectLst/>
              <a:latin typeface="+mn-lt"/>
              <a:ea typeface="+mn-ea"/>
              <a:cs typeface="+mn-cs"/>
            </a:rPr>
            <a:t>70000 </a:t>
          </a:r>
          <a:endParaRPr lang="en-IN" sz="2400" b="1">
            <a:effectLst/>
          </a:endParaRPr>
        </a:p>
        <a:p>
          <a:pPr lvl="1" algn="r"/>
          <a:r>
            <a:rPr lang="en-IN" sz="1400" b="1" baseline="0">
              <a:solidFill>
                <a:schemeClr val="lt1"/>
              </a:solidFill>
              <a:effectLst/>
              <a:latin typeface="+mn-lt"/>
              <a:ea typeface="+mn-ea"/>
              <a:cs typeface="+mn-cs"/>
            </a:rPr>
            <a:t>HIGHEST VALUE                                                                               </a:t>
          </a:r>
          <a:endParaRPr lang="en-IN" sz="1400" b="1">
            <a:effectLst/>
          </a:endParaRPr>
        </a:p>
        <a:p>
          <a:pPr algn="l"/>
          <a:r>
            <a:rPr lang="en-IN" sz="1600" b="1" baseline="0"/>
            <a:t>  </a:t>
          </a:r>
          <a:r>
            <a:rPr lang="en-IN" sz="1600" baseline="0"/>
            <a:t>                      </a:t>
          </a:r>
          <a:endParaRPr lang="en-IN" sz="1600"/>
        </a:p>
      </xdr:txBody>
    </xdr:sp>
    <xdr:clientData/>
  </xdr:twoCellAnchor>
  <xdr:twoCellAnchor>
    <xdr:from>
      <xdr:col>15</xdr:col>
      <xdr:colOff>95248</xdr:colOff>
      <xdr:row>0</xdr:row>
      <xdr:rowOff>76201</xdr:rowOff>
    </xdr:from>
    <xdr:to>
      <xdr:col>20</xdr:col>
      <xdr:colOff>161925</xdr:colOff>
      <xdr:row>3</xdr:row>
      <xdr:rowOff>142875</xdr:rowOff>
    </xdr:to>
    <xdr:sp macro="" textlink="">
      <xdr:nvSpPr>
        <xdr:cNvPr id="10" name="Rectangle: Rounded Corners 9">
          <a:extLst>
            <a:ext uri="{FF2B5EF4-FFF2-40B4-BE49-F238E27FC236}">
              <a16:creationId xmlns:a16="http://schemas.microsoft.com/office/drawing/2014/main" id="{79D460DD-FE7A-AB81-D150-F3BEA7226761}"/>
            </a:ext>
          </a:extLst>
        </xdr:cNvPr>
        <xdr:cNvSpPr/>
      </xdr:nvSpPr>
      <xdr:spPr>
        <a:xfrm>
          <a:off x="9239248" y="76201"/>
          <a:ext cx="3114677" cy="638174"/>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600" b="1"/>
            <a:t>$                         6000            </a:t>
          </a:r>
          <a:r>
            <a:rPr lang="en-IN" sz="1400" b="1"/>
            <a:t>AVERAGE</a:t>
          </a:r>
          <a:r>
            <a:rPr lang="en-IN" sz="1400" b="1" baseline="0"/>
            <a:t>  ANNUAL </a:t>
          </a:r>
          <a:endParaRPr lang="en-IN" sz="1100" b="1"/>
        </a:p>
      </xdr:txBody>
    </xdr:sp>
    <xdr:clientData/>
  </xdr:twoCellAnchor>
  <xdr:twoCellAnchor editAs="oneCell">
    <xdr:from>
      <xdr:col>5</xdr:col>
      <xdr:colOff>266700</xdr:colOff>
      <xdr:row>0</xdr:row>
      <xdr:rowOff>57150</xdr:rowOff>
    </xdr:from>
    <xdr:to>
      <xdr:col>6</xdr:col>
      <xdr:colOff>395288</xdr:colOff>
      <xdr:row>3</xdr:row>
      <xdr:rowOff>76200</xdr:rowOff>
    </xdr:to>
    <xdr:pic>
      <xdr:nvPicPr>
        <xdr:cNvPr id="15" name="Graphic 14" descr="Money">
          <a:extLst>
            <a:ext uri="{FF2B5EF4-FFF2-40B4-BE49-F238E27FC236}">
              <a16:creationId xmlns:a16="http://schemas.microsoft.com/office/drawing/2014/main" id="{468F41AC-617A-2B90-0FDC-C90D4280B92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14700" y="57150"/>
          <a:ext cx="738188" cy="590550"/>
        </a:xfrm>
        <a:prstGeom prst="rect">
          <a:avLst/>
        </a:prstGeom>
      </xdr:spPr>
    </xdr:pic>
    <xdr:clientData/>
  </xdr:twoCellAnchor>
  <xdr:twoCellAnchor editAs="oneCell">
    <xdr:from>
      <xdr:col>10</xdr:col>
      <xdr:colOff>142875</xdr:colOff>
      <xdr:row>0</xdr:row>
      <xdr:rowOff>57149</xdr:rowOff>
    </xdr:from>
    <xdr:to>
      <xdr:col>11</xdr:col>
      <xdr:colOff>314325</xdr:colOff>
      <xdr:row>4</xdr:row>
      <xdr:rowOff>28574</xdr:rowOff>
    </xdr:to>
    <xdr:pic>
      <xdr:nvPicPr>
        <xdr:cNvPr id="22" name="Graphic 21" descr="Bar graph with upward trend">
          <a:extLst>
            <a:ext uri="{FF2B5EF4-FFF2-40B4-BE49-F238E27FC236}">
              <a16:creationId xmlns:a16="http://schemas.microsoft.com/office/drawing/2014/main" id="{E4EB6E17-3C0B-C8CA-E340-6AC6DC5D6B0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238875" y="57149"/>
          <a:ext cx="781050" cy="733425"/>
        </a:xfrm>
        <a:prstGeom prst="rect">
          <a:avLst/>
        </a:prstGeom>
      </xdr:spPr>
    </xdr:pic>
    <xdr:clientData/>
  </xdr:twoCellAnchor>
  <xdr:twoCellAnchor editAs="oneCell">
    <xdr:from>
      <xdr:col>15</xdr:col>
      <xdr:colOff>219020</xdr:colOff>
      <xdr:row>0</xdr:row>
      <xdr:rowOff>123825</xdr:rowOff>
    </xdr:from>
    <xdr:to>
      <xdr:col>16</xdr:col>
      <xdr:colOff>363915</xdr:colOff>
      <xdr:row>3</xdr:row>
      <xdr:rowOff>76200</xdr:rowOff>
    </xdr:to>
    <xdr:pic>
      <xdr:nvPicPr>
        <xdr:cNvPr id="28" name="Picture 27">
          <a:extLst>
            <a:ext uri="{FF2B5EF4-FFF2-40B4-BE49-F238E27FC236}">
              <a16:creationId xmlns:a16="http://schemas.microsoft.com/office/drawing/2014/main" id="{8C021561-FAB4-469E-508C-36294500A94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363020" y="123825"/>
          <a:ext cx="754495" cy="523875"/>
        </a:xfrm>
        <a:prstGeom prst="rect">
          <a:avLst/>
        </a:prstGeom>
      </xdr:spPr>
    </xdr:pic>
    <xdr:clientData/>
  </xdr:twoCellAnchor>
  <xdr:twoCellAnchor>
    <xdr:from>
      <xdr:col>0</xdr:col>
      <xdr:colOff>9526</xdr:colOff>
      <xdr:row>0</xdr:row>
      <xdr:rowOff>66675</xdr:rowOff>
    </xdr:from>
    <xdr:to>
      <xdr:col>5</xdr:col>
      <xdr:colOff>161926</xdr:colOff>
      <xdr:row>3</xdr:row>
      <xdr:rowOff>161925</xdr:rowOff>
    </xdr:to>
    <xdr:sp macro="" textlink="">
      <xdr:nvSpPr>
        <xdr:cNvPr id="29" name="Rectangle 28">
          <a:extLst>
            <a:ext uri="{FF2B5EF4-FFF2-40B4-BE49-F238E27FC236}">
              <a16:creationId xmlns:a16="http://schemas.microsoft.com/office/drawing/2014/main" id="{503CFF93-D979-D51B-B8D0-18B92A3FFDDF}"/>
            </a:ext>
          </a:extLst>
        </xdr:cNvPr>
        <xdr:cNvSpPr/>
      </xdr:nvSpPr>
      <xdr:spPr>
        <a:xfrm>
          <a:off x="9526" y="66675"/>
          <a:ext cx="3200400" cy="66675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600" b="1"/>
            <a:t>DEPRECIATION CALCULATOR</a:t>
          </a:r>
          <a:r>
            <a:rPr lang="en-IN" sz="1600" b="1" baseline="0"/>
            <a:t> DASHBOARD</a:t>
          </a:r>
          <a:endParaRPr lang="en-IN" sz="1600" b="1"/>
        </a:p>
      </xdr:txBody>
    </xdr:sp>
    <xdr:clientData/>
  </xdr:twoCellAnchor>
  <xdr:twoCellAnchor editAs="oneCell">
    <xdr:from>
      <xdr:col>0</xdr:col>
      <xdr:colOff>152400</xdr:colOff>
      <xdr:row>0</xdr:row>
      <xdr:rowOff>123824</xdr:rowOff>
    </xdr:from>
    <xdr:to>
      <xdr:col>1</xdr:col>
      <xdr:colOff>142875</xdr:colOff>
      <xdr:row>3</xdr:row>
      <xdr:rowOff>152399</xdr:rowOff>
    </xdr:to>
    <xdr:pic>
      <xdr:nvPicPr>
        <xdr:cNvPr id="31" name="Picture 30">
          <a:extLst>
            <a:ext uri="{FF2B5EF4-FFF2-40B4-BE49-F238E27FC236}">
              <a16:creationId xmlns:a16="http://schemas.microsoft.com/office/drawing/2014/main" id="{7D5F7BBF-719E-801F-0F6A-C0AD8ADDEAF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52400" y="123824"/>
          <a:ext cx="600075" cy="6000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0.829136342596" createdVersion="8" refreshedVersion="8" minRefreshableVersion="3" recordCount="6" xr:uid="{855EF8B1-9510-4024-91B4-9DF345D50A63}">
  <cacheSource type="worksheet">
    <worksheetSource ref="A7:G13" sheet="SLN_SYD_DB_DDB_uofp_"/>
  </cacheSource>
  <cacheFields count="7">
    <cacheField name="Period (Year)" numFmtId="0">
      <sharedItems containsString="0" containsBlank="1" containsNumber="1" containsInteger="1" minValue="1" maxValue="5" count="6">
        <n v="1"/>
        <n v="2"/>
        <n v="3"/>
        <n v="4"/>
        <n v="5"/>
        <m/>
      </sharedItems>
    </cacheField>
    <cacheField name="Units Actually Produced" numFmtId="0">
      <sharedItems containsString="0" containsBlank="1" containsNumber="1" containsInteger="1" minValue="475" maxValue="725"/>
    </cacheField>
    <cacheField name="Straight-Line" numFmtId="8">
      <sharedItems containsSemiMixedTypes="0" containsString="0" containsNumber="1" containsInteger="1" minValue="6000" maxValue="30000"/>
    </cacheField>
    <cacheField name="Sum-of-Years' Digits" numFmtId="8">
      <sharedItems containsSemiMixedTypes="0" containsString="0" containsNumber="1" containsInteger="1" minValue="2000" maxValue="30000"/>
    </cacheField>
    <cacheField name="Declining Balance" numFmtId="8">
      <sharedItems containsSemiMixedTypes="0" containsString="0" containsNumber="1" minValue="5183.7949547348999" maxValue="30056.3318426349"/>
    </cacheField>
    <cacheField name="Double-Declining Balance" numFmtId="8">
      <sharedItems containsSemiMixedTypes="0" containsString="0" containsNumber="1" containsInteger="1" minValue="0" maxValue="30000"/>
    </cacheField>
    <cacheField name="Units-of-Production" numFmtId="8">
      <sharedItems containsSemiMixedTypes="0" containsString="0" containsNumber="1" containsInteger="1" minValue="4750" maxValue="30000"/>
    </cacheField>
  </cacheFields>
  <extLst>
    <ext xmlns:x14="http://schemas.microsoft.com/office/spreadsheetml/2009/9/main" uri="{725AE2AE-9491-48be-B2B4-4EB974FC3084}">
      <x14:pivotCacheDefinition pivotCacheId="2142263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710"/>
    <n v="6000"/>
    <n v="10000"/>
    <n v="6900.0000000000009"/>
    <n v="30000"/>
    <n v="7100"/>
  </r>
  <r>
    <x v="1"/>
    <n v="475"/>
    <n v="6000"/>
    <n v="8000"/>
    <n v="6423.9000000000005"/>
    <n v="0"/>
    <n v="4750"/>
  </r>
  <r>
    <x v="2"/>
    <n v="600"/>
    <n v="6000"/>
    <n v="6000"/>
    <n v="5980.6509000000005"/>
    <n v="0"/>
    <n v="6000"/>
  </r>
  <r>
    <x v="3"/>
    <n v="490"/>
    <n v="6000"/>
    <n v="4000"/>
    <n v="5567.9859879000005"/>
    <n v="0"/>
    <n v="4900"/>
  </r>
  <r>
    <x v="4"/>
    <n v="725"/>
    <n v="6000"/>
    <n v="2000"/>
    <n v="5183.7949547348999"/>
    <n v="0"/>
    <n v="7250"/>
  </r>
  <r>
    <x v="5"/>
    <m/>
    <n v="30000"/>
    <n v="30000"/>
    <n v="30056.3318426349"/>
    <n v="30000"/>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C11092-E48C-4FC0-A2D5-C565F5953A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ERIOD">
  <location ref="E20:F26" firstHeaderRow="1" firstDataRow="1" firstDataCol="1"/>
  <pivotFields count="7">
    <pivotField axis="axisRow" showAll="0">
      <items count="7">
        <item x="0"/>
        <item x="1"/>
        <item x="2"/>
        <item x="3"/>
        <item x="4"/>
        <item h="1" x="5"/>
        <item t="default"/>
      </items>
    </pivotField>
    <pivotField dataField="1" showAll="0"/>
    <pivotField numFmtId="8" showAll="0"/>
    <pivotField numFmtId="8" showAll="0"/>
    <pivotField numFmtId="8" showAll="0"/>
    <pivotField numFmtId="8" showAll="0"/>
    <pivotField numFmtId="8" showAll="0"/>
  </pivotFields>
  <rowFields count="1">
    <field x="0"/>
  </rowFields>
  <rowItems count="6">
    <i>
      <x/>
    </i>
    <i>
      <x v="1"/>
    </i>
    <i>
      <x v="2"/>
    </i>
    <i>
      <x v="3"/>
    </i>
    <i>
      <x v="4"/>
    </i>
    <i t="grand">
      <x/>
    </i>
  </rowItems>
  <colItems count="1">
    <i/>
  </colItems>
  <dataFields count="1">
    <dataField name="Sum of Units Actually Produced" fld="1" baseField="0" baseItem="0"/>
  </dataFields>
  <formats count="6">
    <format dxfId="11">
      <pivotArea type="all" dataOnly="0" outline="0" fieldPosition="0"/>
    </format>
    <format dxfId="12">
      <pivotArea outline="0" collapsedLevelsAreSubtotals="1" fieldPosition="0"/>
    </format>
    <format dxfId="13">
      <pivotArea field="0" type="button" dataOnly="0" labelOnly="1" outline="0" axis="axisRow" fieldPosition="0"/>
    </format>
    <format dxfId="14">
      <pivotArea dataOnly="0" labelOnly="1" fieldPosition="0">
        <references count="1">
          <reference field="0" count="0"/>
        </references>
      </pivotArea>
    </format>
    <format dxfId="15">
      <pivotArea dataOnly="0" labelOnly="1" grandRow="1" outline="0" fieldPosition="0"/>
    </format>
    <format dxfId="16">
      <pivotArea dataOnly="0" labelOnly="1" outline="0" axis="axisValues" fieldPosition="0"/>
    </format>
  </formats>
  <chartFormats count="6">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0" count="1" selected="0">
            <x v="0"/>
          </reference>
        </references>
      </pivotArea>
    </chartFormat>
    <chartFormat chart="15" format="9">
      <pivotArea type="data" outline="0" fieldPosition="0">
        <references count="2">
          <reference field="4294967294" count="1" selected="0">
            <x v="0"/>
          </reference>
          <reference field="0" count="1" selected="0">
            <x v="1"/>
          </reference>
        </references>
      </pivotArea>
    </chartFormat>
    <chartFormat chart="15" format="10">
      <pivotArea type="data" outline="0" fieldPosition="0">
        <references count="2">
          <reference field="4294967294" count="1" selected="0">
            <x v="0"/>
          </reference>
          <reference field="0" count="1" selected="0">
            <x v="2"/>
          </reference>
        </references>
      </pivotArea>
    </chartFormat>
    <chartFormat chart="15" format="11">
      <pivotArea type="data" outline="0" fieldPosition="0">
        <references count="2">
          <reference field="4294967294" count="1" selected="0">
            <x v="0"/>
          </reference>
          <reference field="0" count="1" selected="0">
            <x v="3"/>
          </reference>
        </references>
      </pivotArea>
    </chartFormat>
    <chartFormat chart="15" format="12">
      <pivotArea type="data" outline="0" fieldPosition="0">
        <references count="2">
          <reference field="4294967294" count="1" selected="0">
            <x v="0"/>
          </reference>
          <reference field="0" count="1" selected="0">
            <x v="4"/>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DBEF5B-AA24-4C90-B4A8-4374F9B1E0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ERIOD">
  <location ref="A3:B9" firstHeaderRow="1" firstDataRow="1" firstDataCol="1"/>
  <pivotFields count="7">
    <pivotField axis="axisRow" showAll="0">
      <items count="7">
        <item x="0"/>
        <item x="1"/>
        <item x="2"/>
        <item x="3"/>
        <item x="4"/>
        <item h="1" x="5"/>
        <item t="default"/>
      </items>
    </pivotField>
    <pivotField showAll="0"/>
    <pivotField numFmtId="8" showAll="0"/>
    <pivotField numFmtId="8" showAll="0"/>
    <pivotField numFmtId="8" showAll="0"/>
    <pivotField numFmtId="8" showAll="0"/>
    <pivotField dataField="1" numFmtId="8" showAll="0"/>
  </pivotFields>
  <rowFields count="1">
    <field x="0"/>
  </rowFields>
  <rowItems count="6">
    <i>
      <x/>
    </i>
    <i>
      <x v="1"/>
    </i>
    <i>
      <x v="2"/>
    </i>
    <i>
      <x v="3"/>
    </i>
    <i>
      <x v="4"/>
    </i>
    <i t="grand">
      <x/>
    </i>
  </rowItems>
  <colItems count="1">
    <i/>
  </colItems>
  <dataFields count="1">
    <dataField name="Sum of Units-of-Production" fld="6" baseField="0" baseItem="0" numFmtId="8"/>
  </dataFields>
  <formats count="6">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axis="axisValues" fieldPosition="0"/>
    </format>
  </format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386AE-0880-4EDC-9F3D-4565815C29F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ERIOD">
  <location ref="A20:C26" firstHeaderRow="0" firstDataRow="1" firstDataCol="1"/>
  <pivotFields count="7">
    <pivotField axis="axisRow" showAll="0">
      <items count="7">
        <item x="0"/>
        <item x="1"/>
        <item x="2"/>
        <item x="3"/>
        <item x="4"/>
        <item h="1" x="5"/>
        <item t="default"/>
      </items>
    </pivotField>
    <pivotField showAll="0"/>
    <pivotField numFmtId="8" showAll="0"/>
    <pivotField numFmtId="8" showAll="0"/>
    <pivotField dataField="1" numFmtId="8" showAll="0"/>
    <pivotField dataField="1" numFmtId="8" showAll="0"/>
    <pivotField numFmtId="8" showAll="0"/>
  </pivotFields>
  <rowFields count="1">
    <field x="0"/>
  </rowFields>
  <rowItems count="6">
    <i>
      <x/>
    </i>
    <i>
      <x v="1"/>
    </i>
    <i>
      <x v="2"/>
    </i>
    <i>
      <x v="3"/>
    </i>
    <i>
      <x v="4"/>
    </i>
    <i t="grand">
      <x/>
    </i>
  </rowItems>
  <colFields count="1">
    <field x="-2"/>
  </colFields>
  <colItems count="2">
    <i>
      <x/>
    </i>
    <i i="1">
      <x v="1"/>
    </i>
  </colItems>
  <dataFields count="2">
    <dataField name="Sum of Declining Balance" fld="4" baseField="0" baseItem="0" numFmtId="8"/>
    <dataField name="Sum of Double-Declining Balance" fld="5" baseField="0" baseItem="0" numFmtId="8"/>
  </dataFields>
  <formats count="6">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Dark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67A407-C38F-414D-8E4A-0C89240FA6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ERIOD">
  <location ref="A12:F18" firstHeaderRow="0" firstDataRow="1" firstDataCol="1"/>
  <pivotFields count="7">
    <pivotField axis="axisRow" showAll="0">
      <items count="7">
        <item x="0"/>
        <item x="1"/>
        <item x="2"/>
        <item x="3"/>
        <item x="4"/>
        <item h="1" x="5"/>
        <item t="default"/>
      </items>
    </pivotField>
    <pivotField showAll="0"/>
    <pivotField dataField="1" numFmtId="8" showAll="0"/>
    <pivotField dataField="1" numFmtId="8" showAll="0"/>
    <pivotField dataField="1" numFmtId="8" showAll="0"/>
    <pivotField dataField="1" numFmtId="8" showAll="0"/>
    <pivotField dataField="1" numFmtId="8" showAll="0"/>
  </pivotFields>
  <rowFields count="1">
    <field x="0"/>
  </rowFields>
  <rowItems count="6">
    <i>
      <x/>
    </i>
    <i>
      <x v="1"/>
    </i>
    <i>
      <x v="2"/>
    </i>
    <i>
      <x v="3"/>
    </i>
    <i>
      <x v="4"/>
    </i>
    <i t="grand">
      <x/>
    </i>
  </rowItems>
  <colFields count="1">
    <field x="-2"/>
  </colFields>
  <colItems count="5">
    <i>
      <x/>
    </i>
    <i i="1">
      <x v="1"/>
    </i>
    <i i="2">
      <x v="2"/>
    </i>
    <i i="3">
      <x v="3"/>
    </i>
    <i i="4">
      <x v="4"/>
    </i>
  </colItems>
  <dataFields count="5">
    <dataField name="Sum of Units-of-Production" fld="6" baseField="0" baseItem="0" numFmtId="8"/>
    <dataField name="Sum of Straight-Line" fld="2" baseField="0" baseItem="0" numFmtId="8"/>
    <dataField name="Sum of Sum-of-Years' Digits" fld="3" baseField="0" baseItem="0" numFmtId="8"/>
    <dataField name="Sum of Declining Balance" fld="4" baseField="0" baseItem="0" numFmtId="8"/>
    <dataField name="Sum of Double-Declining Balance" fld="5" baseField="0" baseItem="0" numFmtId="8"/>
  </dataFields>
  <formats count="6">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B520CF-579B-4981-BD88-3D0BCFB4274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ERIOD">
  <location ref="D3:F9" firstHeaderRow="0" firstDataRow="1" firstDataCol="1"/>
  <pivotFields count="7">
    <pivotField axis="axisRow" showAll="0">
      <items count="7">
        <item x="0"/>
        <item x="1"/>
        <item x="2"/>
        <item x="3"/>
        <item x="4"/>
        <item h="1" x="5"/>
        <item t="default"/>
      </items>
    </pivotField>
    <pivotField showAll="0"/>
    <pivotField dataField="1" numFmtId="8" showAll="0"/>
    <pivotField numFmtId="8" showAll="0"/>
    <pivotField dataField="1" numFmtId="8" showAll="0"/>
    <pivotField numFmtId="8" showAll="0"/>
    <pivotField numFmtId="8" showAll="0"/>
  </pivotFields>
  <rowFields count="1">
    <field x="0"/>
  </rowFields>
  <rowItems count="6">
    <i>
      <x/>
    </i>
    <i>
      <x v="1"/>
    </i>
    <i>
      <x v="2"/>
    </i>
    <i>
      <x v="3"/>
    </i>
    <i>
      <x v="4"/>
    </i>
    <i t="grand">
      <x/>
    </i>
  </rowItems>
  <colFields count="1">
    <field x="-2"/>
  </colFields>
  <colItems count="2">
    <i>
      <x/>
    </i>
    <i i="1">
      <x v="1"/>
    </i>
  </colItems>
  <dataFields count="2">
    <dataField name="Sum of Declining Balance" fld="4" baseField="0" baseItem="0" numFmtId="8"/>
    <dataField name="Sum of Straight-Line" fld="2" baseField="0" baseItem="0" numFmtId="8"/>
  </dataFields>
  <formats count="6">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__Year" xr10:uid="{7853F229-EAE6-4FBF-B78F-BFF0EE8A32F7}" sourceName="Period (Year)">
  <pivotTables>
    <pivotTable tabId="12" name="PivotTable6"/>
    <pivotTable tabId="12" name="PivotTable1"/>
    <pivotTable tabId="12" name="PivotTable3"/>
    <pivotTable tabId="12" name="PivotTable4"/>
    <pivotTable tabId="12" name="PivotTable5"/>
  </pivotTables>
  <data>
    <tabular pivotCacheId="2142263253">
      <items count="6">
        <i x="0" s="1"/>
        <i x="1" s="1"/>
        <i x="2" s="1"/>
        <i x="3" s="1"/>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Year)" xr10:uid="{5156DB4C-6DED-46E8-B9F0-E8FD01FD3312}" cache="Slicer_Period__Year" caption="Period (Year)"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836AA-43FF-464C-B95F-C8DCDBFBC01F}" name="Table1" displayName="Table1" ref="A7:G13" totalsRowShown="0" headerRowDxfId="0" headerRowBorderDxfId="9" tableBorderDxfId="10" totalsRowBorderDxfId="8">
  <autoFilter ref="A7:G13" xr:uid="{A00836AA-43FF-464C-B95F-C8DCDBFBC01F}"/>
  <tableColumns count="7">
    <tableColumn id="1" xr3:uid="{76A3A08A-F6CC-498E-A28C-43AFD140E5C1}" name="Period (Year)" dataDxfId="7"/>
    <tableColumn id="2" xr3:uid="{9FE89034-B122-41D1-AC1F-2FBEE8FC93FB}" name="Units Actually Produced" dataDxfId="6"/>
    <tableColumn id="3" xr3:uid="{522C22BD-5FD5-4B80-8BF8-E1652FC16247}" name="Straight-Line" dataDxfId="5"/>
    <tableColumn id="4" xr3:uid="{0976C94C-AC61-4694-8F7C-EBB6C84B9C9D}" name="Sum-of-Years' Digits" dataDxfId="4"/>
    <tableColumn id="5" xr3:uid="{BDADD907-60DE-48EA-AF90-D99F1C1E444C}" name="Declining Balance" dataDxfId="3"/>
    <tableColumn id="6" xr3:uid="{6D266EB7-7A15-4A40-9B13-A7456BEA2AA5}" name="Double-Declining Balance" dataDxfId="2"/>
    <tableColumn id="7" xr3:uid="{A4951EB6-4F6A-4A9B-A082-5D0CD1159C0F}" name="Units-of-Produc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F133-7193-450C-992E-69FD5949CF70}">
  <dimension ref="A3:F26"/>
  <sheetViews>
    <sheetView workbookViewId="0">
      <selection activeCell="F28" sqref="F28"/>
    </sheetView>
  </sheetViews>
  <sheetFormatPr defaultRowHeight="15" x14ac:dyDescent="0.25"/>
  <cols>
    <col min="1" max="1" width="11.28515625" bestFit="1" customWidth="1"/>
    <col min="2" max="2" width="25.85546875" bestFit="1" customWidth="1"/>
    <col min="3" max="3" width="31" bestFit="1" customWidth="1"/>
    <col min="4" max="4" width="26.140625" bestFit="1" customWidth="1"/>
    <col min="5" max="5" width="23.5703125" bestFit="1" customWidth="1"/>
    <col min="6" max="6" width="31" bestFit="1" customWidth="1"/>
  </cols>
  <sheetData>
    <row r="3" spans="1:6" x14ac:dyDescent="0.25">
      <c r="A3" s="7" t="s">
        <v>14</v>
      </c>
      <c r="B3" s="5" t="s">
        <v>13</v>
      </c>
      <c r="D3" s="7" t="s">
        <v>14</v>
      </c>
      <c r="E3" s="5" t="s">
        <v>17</v>
      </c>
      <c r="F3" s="5" t="s">
        <v>15</v>
      </c>
    </row>
    <row r="4" spans="1:6" x14ac:dyDescent="0.25">
      <c r="A4" s="8">
        <v>1</v>
      </c>
      <c r="B4" s="6">
        <v>7100</v>
      </c>
      <c r="D4" s="8">
        <v>1</v>
      </c>
      <c r="E4" s="6">
        <v>6900.0000000000009</v>
      </c>
      <c r="F4" s="6">
        <v>6000</v>
      </c>
    </row>
    <row r="5" spans="1:6" x14ac:dyDescent="0.25">
      <c r="A5" s="8">
        <v>2</v>
      </c>
      <c r="B5" s="6">
        <v>4750</v>
      </c>
      <c r="D5" s="8">
        <v>2</v>
      </c>
      <c r="E5" s="6">
        <v>6423.9000000000005</v>
      </c>
      <c r="F5" s="6">
        <v>6000</v>
      </c>
    </row>
    <row r="6" spans="1:6" x14ac:dyDescent="0.25">
      <c r="A6" s="8">
        <v>3</v>
      </c>
      <c r="B6" s="6">
        <v>6000</v>
      </c>
      <c r="D6" s="8">
        <v>3</v>
      </c>
      <c r="E6" s="6">
        <v>5980.6509000000005</v>
      </c>
      <c r="F6" s="6">
        <v>6000</v>
      </c>
    </row>
    <row r="7" spans="1:6" x14ac:dyDescent="0.25">
      <c r="A7" s="8">
        <v>4</v>
      </c>
      <c r="B7" s="6">
        <v>4900</v>
      </c>
      <c r="D7" s="8">
        <v>4</v>
      </c>
      <c r="E7" s="6">
        <v>5567.9859879000005</v>
      </c>
      <c r="F7" s="6">
        <v>6000</v>
      </c>
    </row>
    <row r="8" spans="1:6" x14ac:dyDescent="0.25">
      <c r="A8" s="8">
        <v>5</v>
      </c>
      <c r="B8" s="6">
        <v>7250</v>
      </c>
      <c r="D8" s="8">
        <v>5</v>
      </c>
      <c r="E8" s="6">
        <v>5183.7949547348999</v>
      </c>
      <c r="F8" s="6">
        <v>6000</v>
      </c>
    </row>
    <row r="9" spans="1:6" x14ac:dyDescent="0.25">
      <c r="A9" s="8" t="s">
        <v>12</v>
      </c>
      <c r="B9" s="6">
        <v>30000</v>
      </c>
      <c r="D9" s="8" t="s">
        <v>12</v>
      </c>
      <c r="E9" s="6">
        <v>30056.3318426349</v>
      </c>
      <c r="F9" s="6">
        <v>30000</v>
      </c>
    </row>
    <row r="12" spans="1:6" x14ac:dyDescent="0.25">
      <c r="A12" s="7" t="s">
        <v>14</v>
      </c>
      <c r="B12" s="5" t="s">
        <v>13</v>
      </c>
      <c r="C12" s="5" t="s">
        <v>15</v>
      </c>
      <c r="D12" s="5" t="s">
        <v>16</v>
      </c>
      <c r="E12" s="5" t="s">
        <v>17</v>
      </c>
      <c r="F12" s="5" t="s">
        <v>18</v>
      </c>
    </row>
    <row r="13" spans="1:6" x14ac:dyDescent="0.25">
      <c r="A13" s="8">
        <v>1</v>
      </c>
      <c r="B13" s="6">
        <v>7100</v>
      </c>
      <c r="C13" s="6">
        <v>6000</v>
      </c>
      <c r="D13" s="6">
        <v>10000</v>
      </c>
      <c r="E13" s="6">
        <v>6900.0000000000009</v>
      </c>
      <c r="F13" s="6">
        <v>30000</v>
      </c>
    </row>
    <row r="14" spans="1:6" x14ac:dyDescent="0.25">
      <c r="A14" s="8">
        <v>2</v>
      </c>
      <c r="B14" s="6">
        <v>4750</v>
      </c>
      <c r="C14" s="6">
        <v>6000</v>
      </c>
      <c r="D14" s="6">
        <v>8000</v>
      </c>
      <c r="E14" s="6">
        <v>6423.9000000000005</v>
      </c>
      <c r="F14" s="6">
        <v>0</v>
      </c>
    </row>
    <row r="15" spans="1:6" x14ac:dyDescent="0.25">
      <c r="A15" s="8">
        <v>3</v>
      </c>
      <c r="B15" s="6">
        <v>6000</v>
      </c>
      <c r="C15" s="6">
        <v>6000</v>
      </c>
      <c r="D15" s="6">
        <v>6000</v>
      </c>
      <c r="E15" s="6">
        <v>5980.6509000000005</v>
      </c>
      <c r="F15" s="6">
        <v>0</v>
      </c>
    </row>
    <row r="16" spans="1:6" x14ac:dyDescent="0.25">
      <c r="A16" s="8">
        <v>4</v>
      </c>
      <c r="B16" s="6">
        <v>4900</v>
      </c>
      <c r="C16" s="6">
        <v>6000</v>
      </c>
      <c r="D16" s="6">
        <v>4000</v>
      </c>
      <c r="E16" s="6">
        <v>5567.9859879000005</v>
      </c>
      <c r="F16" s="6">
        <v>0</v>
      </c>
    </row>
    <row r="17" spans="1:6" x14ac:dyDescent="0.25">
      <c r="A17" s="8">
        <v>5</v>
      </c>
      <c r="B17" s="6">
        <v>7250</v>
      </c>
      <c r="C17" s="6">
        <v>6000</v>
      </c>
      <c r="D17" s="6">
        <v>2000</v>
      </c>
      <c r="E17" s="6">
        <v>5183.7949547348999</v>
      </c>
      <c r="F17" s="6">
        <v>0</v>
      </c>
    </row>
    <row r="18" spans="1:6" x14ac:dyDescent="0.25">
      <c r="A18" s="8" t="s">
        <v>12</v>
      </c>
      <c r="B18" s="6">
        <v>30000</v>
      </c>
      <c r="C18" s="6">
        <v>30000</v>
      </c>
      <c r="D18" s="6">
        <v>30000</v>
      </c>
      <c r="E18" s="6">
        <v>30056.3318426349</v>
      </c>
      <c r="F18" s="6">
        <v>30000</v>
      </c>
    </row>
    <row r="20" spans="1:6" x14ac:dyDescent="0.25">
      <c r="A20" s="7" t="s">
        <v>14</v>
      </c>
      <c r="B20" s="5" t="s">
        <v>17</v>
      </c>
      <c r="C20" s="5" t="s">
        <v>18</v>
      </c>
      <c r="E20" s="7" t="s">
        <v>14</v>
      </c>
      <c r="F20" s="5" t="s">
        <v>19</v>
      </c>
    </row>
    <row r="21" spans="1:6" x14ac:dyDescent="0.25">
      <c r="A21" s="8">
        <v>1</v>
      </c>
      <c r="B21" s="6">
        <v>6900.0000000000009</v>
      </c>
      <c r="C21" s="6">
        <v>30000</v>
      </c>
      <c r="E21" s="8">
        <v>1</v>
      </c>
      <c r="F21" s="10">
        <v>710</v>
      </c>
    </row>
    <row r="22" spans="1:6" x14ac:dyDescent="0.25">
      <c r="A22" s="8">
        <v>2</v>
      </c>
      <c r="B22" s="6">
        <v>6423.9000000000005</v>
      </c>
      <c r="C22" s="6">
        <v>0</v>
      </c>
      <c r="E22" s="8">
        <v>2</v>
      </c>
      <c r="F22" s="10">
        <v>475</v>
      </c>
    </row>
    <row r="23" spans="1:6" x14ac:dyDescent="0.25">
      <c r="A23" s="8">
        <v>3</v>
      </c>
      <c r="B23" s="6">
        <v>5980.6509000000005</v>
      </c>
      <c r="C23" s="6">
        <v>0</v>
      </c>
      <c r="E23" s="8">
        <v>3</v>
      </c>
      <c r="F23" s="10">
        <v>600</v>
      </c>
    </row>
    <row r="24" spans="1:6" x14ac:dyDescent="0.25">
      <c r="A24" s="8">
        <v>4</v>
      </c>
      <c r="B24" s="6">
        <v>5567.9859879000005</v>
      </c>
      <c r="C24" s="6">
        <v>0</v>
      </c>
      <c r="E24" s="8">
        <v>4</v>
      </c>
      <c r="F24" s="10">
        <v>490</v>
      </c>
    </row>
    <row r="25" spans="1:6" x14ac:dyDescent="0.25">
      <c r="A25" s="8">
        <v>5</v>
      </c>
      <c r="B25" s="6">
        <v>5183.7949547348999</v>
      </c>
      <c r="C25" s="6">
        <v>0</v>
      </c>
      <c r="E25" s="8">
        <v>5</v>
      </c>
      <c r="F25" s="10">
        <v>725</v>
      </c>
    </row>
    <row r="26" spans="1:6" x14ac:dyDescent="0.25">
      <c r="A26" s="8" t="s">
        <v>12</v>
      </c>
      <c r="B26" s="6">
        <v>30056.3318426349</v>
      </c>
      <c r="C26" s="6">
        <v>30000</v>
      </c>
      <c r="E26" s="8" t="s">
        <v>12</v>
      </c>
      <c r="F26" s="10">
        <v>3000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FF37-B077-42B7-89F8-9429D68A154C}">
  <dimension ref="A1"/>
  <sheetViews>
    <sheetView showGridLines="0" tabSelected="1" workbookViewId="0">
      <selection activeCell="B18" sqref="B1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055A-8E3D-4FC7-B8A0-09E9359C55EE}">
  <dimension ref="A1:N19"/>
  <sheetViews>
    <sheetView workbookViewId="0">
      <selection activeCell="C5" sqref="C5"/>
    </sheetView>
  </sheetViews>
  <sheetFormatPr defaultRowHeight="15" x14ac:dyDescent="0.25"/>
  <cols>
    <col min="1" max="1" width="14.85546875" customWidth="1"/>
    <col min="2" max="2" width="24.28515625" customWidth="1"/>
    <col min="3" max="3" width="14.42578125" customWidth="1"/>
    <col min="4" max="4" width="21.140625" customWidth="1"/>
    <col min="5" max="5" width="18.7109375" customWidth="1"/>
    <col min="6" max="6" width="25.85546875" customWidth="1"/>
    <col min="7" max="7" width="20.85546875" customWidth="1"/>
    <col min="8" max="8" width="10.5703125" bestFit="1" customWidth="1"/>
    <col min="11" max="11" width="10.5703125" bestFit="1" customWidth="1"/>
    <col min="13" max="13" width="10.5703125" bestFit="1" customWidth="1"/>
    <col min="14" max="14" width="11.5703125" bestFit="1" customWidth="1"/>
  </cols>
  <sheetData>
    <row r="1" spans="1:14" ht="18.75" x14ac:dyDescent="0.3">
      <c r="A1" s="11" t="s">
        <v>1</v>
      </c>
      <c r="B1" s="11"/>
      <c r="C1" s="5"/>
    </row>
    <row r="2" spans="1:14" x14ac:dyDescent="0.25">
      <c r="A2" s="12" t="s">
        <v>0</v>
      </c>
      <c r="B2" s="12"/>
      <c r="C2" s="22">
        <v>100000</v>
      </c>
    </row>
    <row r="3" spans="1:14" x14ac:dyDescent="0.25">
      <c r="A3" s="12" t="s">
        <v>2</v>
      </c>
      <c r="B3" s="12"/>
      <c r="C3" s="22">
        <v>70000</v>
      </c>
    </row>
    <row r="4" spans="1:14" x14ac:dyDescent="0.25">
      <c r="A4" s="12" t="s">
        <v>4</v>
      </c>
      <c r="B4" s="12"/>
      <c r="C4" s="5">
        <v>5</v>
      </c>
    </row>
    <row r="5" spans="1:14" x14ac:dyDescent="0.25">
      <c r="A5" s="12" t="s">
        <v>3</v>
      </c>
      <c r="B5" s="12"/>
      <c r="C5" s="22">
        <v>3000</v>
      </c>
    </row>
    <row r="7" spans="1:14" ht="60" x14ac:dyDescent="0.25">
      <c r="A7" s="15" t="s">
        <v>11</v>
      </c>
      <c r="B7" s="16" t="s">
        <v>10</v>
      </c>
      <c r="C7" s="16" t="s">
        <v>5</v>
      </c>
      <c r="D7" s="16" t="s">
        <v>6</v>
      </c>
      <c r="E7" s="16" t="s">
        <v>7</v>
      </c>
      <c r="F7" s="16" t="s">
        <v>8</v>
      </c>
      <c r="G7" s="17" t="s">
        <v>9</v>
      </c>
      <c r="H7" s="2"/>
    </row>
    <row r="8" spans="1:14" x14ac:dyDescent="0.25">
      <c r="A8" s="13">
        <v>1</v>
      </c>
      <c r="B8" s="5">
        <v>710</v>
      </c>
      <c r="C8" s="6">
        <f>SLN($C$2,$C$3,$C$4)</f>
        <v>6000</v>
      </c>
      <c r="D8" s="6">
        <f>SYD($C$2,$C$3,$C$4,A8)</f>
        <v>10000</v>
      </c>
      <c r="E8" s="6">
        <f>DB($C$2,$C$3,$C$4,A8)</f>
        <v>6900.0000000000009</v>
      </c>
      <c r="F8" s="6">
        <f>DDB($C$2,$C$3,$C$4,A8)</f>
        <v>30000</v>
      </c>
      <c r="G8" s="14">
        <f>(($C$2-$C$3)/$C$5)*B8</f>
        <v>7100</v>
      </c>
      <c r="H8" s="1"/>
      <c r="K8" s="1"/>
      <c r="M8" s="1"/>
      <c r="N8" s="1"/>
    </row>
    <row r="9" spans="1:14" x14ac:dyDescent="0.25">
      <c r="A9" s="13">
        <v>2</v>
      </c>
      <c r="B9" s="5">
        <v>475</v>
      </c>
      <c r="C9" s="6">
        <f t="shared" ref="C9:C12" si="0">SLN($C$2,$C$3,$C$4)</f>
        <v>6000</v>
      </c>
      <c r="D9" s="6">
        <f t="shared" ref="D9:D12" si="1">SYD($C$2,$C$3,$C$4,A9)</f>
        <v>8000</v>
      </c>
      <c r="E9" s="6">
        <f t="shared" ref="E9:E12" si="2">DB($C$2,$C$3,$C$4,A9)</f>
        <v>6423.9000000000005</v>
      </c>
      <c r="F9" s="6">
        <f t="shared" ref="F9:F12" si="3">DDB($C$2,$C$3,$C$4,A9)</f>
        <v>0</v>
      </c>
      <c r="G9" s="14">
        <f>(($C$2-$C$3)/$C$5)*B9</f>
        <v>4750</v>
      </c>
      <c r="H9" s="1"/>
      <c r="K9" s="1"/>
      <c r="M9" s="1"/>
      <c r="N9" s="1"/>
    </row>
    <row r="10" spans="1:14" x14ac:dyDescent="0.25">
      <c r="A10" s="13">
        <v>3</v>
      </c>
      <c r="B10" s="5">
        <v>600</v>
      </c>
      <c r="C10" s="6">
        <f t="shared" si="0"/>
        <v>6000</v>
      </c>
      <c r="D10" s="6">
        <f t="shared" si="1"/>
        <v>6000</v>
      </c>
      <c r="E10" s="6">
        <f t="shared" si="2"/>
        <v>5980.6509000000005</v>
      </c>
      <c r="F10" s="6">
        <f t="shared" si="3"/>
        <v>0</v>
      </c>
      <c r="G10" s="14">
        <f t="shared" ref="G10:G12" si="4">(($C$2-$C$3)/$C$5)*B10</f>
        <v>6000</v>
      </c>
      <c r="H10" s="1"/>
      <c r="K10" s="1"/>
      <c r="M10" s="1"/>
      <c r="N10" s="1"/>
    </row>
    <row r="11" spans="1:14" x14ac:dyDescent="0.25">
      <c r="A11" s="13">
        <v>4</v>
      </c>
      <c r="B11" s="5">
        <v>490</v>
      </c>
      <c r="C11" s="6">
        <f t="shared" si="0"/>
        <v>6000</v>
      </c>
      <c r="D11" s="6">
        <f t="shared" si="1"/>
        <v>4000</v>
      </c>
      <c r="E11" s="6">
        <f t="shared" si="2"/>
        <v>5567.9859879000005</v>
      </c>
      <c r="F11" s="6">
        <f t="shared" si="3"/>
        <v>0</v>
      </c>
      <c r="G11" s="14">
        <f t="shared" si="4"/>
        <v>4900</v>
      </c>
      <c r="H11" s="1"/>
      <c r="K11" s="1"/>
      <c r="M11" s="1"/>
      <c r="N11" s="1"/>
    </row>
    <row r="12" spans="1:14" x14ac:dyDescent="0.25">
      <c r="A12" s="13">
        <v>5</v>
      </c>
      <c r="B12" s="5">
        <v>725</v>
      </c>
      <c r="C12" s="6">
        <f t="shared" si="0"/>
        <v>6000</v>
      </c>
      <c r="D12" s="6">
        <f t="shared" si="1"/>
        <v>2000</v>
      </c>
      <c r="E12" s="6">
        <f t="shared" si="2"/>
        <v>5183.7949547348999</v>
      </c>
      <c r="F12" s="6">
        <f t="shared" si="3"/>
        <v>0</v>
      </c>
      <c r="G12" s="14">
        <f t="shared" si="4"/>
        <v>7250</v>
      </c>
      <c r="H12" s="1"/>
      <c r="K12" s="1"/>
      <c r="M12" s="1"/>
      <c r="N12" s="1"/>
    </row>
    <row r="13" spans="1:14" x14ac:dyDescent="0.25">
      <c r="A13" s="18"/>
      <c r="B13" s="19"/>
      <c r="C13" s="20">
        <f>SUM(C8:C12)</f>
        <v>30000</v>
      </c>
      <c r="D13" s="20">
        <f>SUM(D8:D12)</f>
        <v>30000</v>
      </c>
      <c r="E13" s="20">
        <f>SUM(E8:E12)</f>
        <v>30056.3318426349</v>
      </c>
      <c r="F13" s="20">
        <f>SUM(F8:F12)</f>
        <v>30000</v>
      </c>
      <c r="G13" s="21">
        <f>SUM(G8:G12)</f>
        <v>30000</v>
      </c>
      <c r="H13" s="1"/>
      <c r="K13" s="1"/>
      <c r="M13" s="1"/>
      <c r="N13" s="1"/>
    </row>
    <row r="15" spans="1:14" x14ac:dyDescent="0.25">
      <c r="F15" s="1"/>
      <c r="H15" s="1"/>
      <c r="N15" s="1"/>
    </row>
    <row r="16" spans="1:14" x14ac:dyDescent="0.25">
      <c r="C16" s="3"/>
    </row>
    <row r="17" spans="3:11" x14ac:dyDescent="0.25">
      <c r="C17" s="3"/>
      <c r="E17" s="4"/>
    </row>
    <row r="19" spans="3:11" x14ac:dyDescent="0.25">
      <c r="E19" s="1"/>
      <c r="K19" s="1"/>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SLN_SYD_DB_DDB_uofp_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Kelly Williams</dc:creator>
  <cp:lastModifiedBy>vishee namdev</cp:lastModifiedBy>
  <dcterms:created xsi:type="dcterms:W3CDTF">2020-11-25T04:18:10Z</dcterms:created>
  <dcterms:modified xsi:type="dcterms:W3CDTF">2025-07-02T21:17:40Z</dcterms:modified>
</cp:coreProperties>
</file>