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conestogacon-my.sharepoint.com/personal/aramanan1436_conestogac_on_ca/Documents/Documents/Conestoga/Sem 3/Project Management/Assignment 2/"/>
    </mc:Choice>
  </mc:AlternateContent>
  <xr:revisionPtr revIDLastSave="6" documentId="8_{7D54492A-09EC-44C1-9FD5-ED31ADE77C01}" xr6:coauthVersionLast="47" xr6:coauthVersionMax="47" xr10:uidLastSave="{0573E7C4-8E51-44D2-B893-1B0055BFC33D}"/>
  <bookViews>
    <workbookView xWindow="-120" yWindow="-120" windowWidth="29040" windowHeight="15720" xr2:uid="{8138F59F-66CF-46AA-93D5-77C54B923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0" i="1"/>
  <c r="D12" i="1"/>
  <c r="D15" i="1" s="1"/>
  <c r="D16" i="1" s="1"/>
  <c r="G11" i="1"/>
  <c r="G12" i="1" s="1"/>
  <c r="F11" i="1"/>
  <c r="F12" i="1" s="1"/>
  <c r="E11" i="1"/>
  <c r="E12" i="1" s="1"/>
  <c r="D8" i="1"/>
  <c r="G7" i="1"/>
  <c r="G8" i="1" s="1"/>
  <c r="F7" i="1"/>
  <c r="F8" i="1" s="1"/>
  <c r="E7" i="1"/>
  <c r="E8" i="1" s="1"/>
  <c r="H8" i="1" s="1"/>
  <c r="E15" i="1" l="1"/>
  <c r="F15" i="1"/>
  <c r="G15" i="1"/>
  <c r="H12" i="1"/>
  <c r="D20" i="1" s="1"/>
  <c r="D18" i="1" s="1"/>
  <c r="E16" i="1"/>
  <c r="F16" i="1" s="1"/>
  <c r="G16" i="1" s="1"/>
</calcChain>
</file>

<file path=xl/sharedStrings.xml><?xml version="1.0" encoding="utf-8"?>
<sst xmlns="http://schemas.openxmlformats.org/spreadsheetml/2006/main" count="28" uniqueCount="26">
  <si>
    <t>Discounted Percentage</t>
  </si>
  <si>
    <t>Y0 (in CAD)</t>
  </si>
  <si>
    <t>Y1 (in CAD)</t>
  </si>
  <si>
    <t>Y2 (in CAD)</t>
  </si>
  <si>
    <t>Y3 (in CAD)</t>
  </si>
  <si>
    <t>Total (in CAD)</t>
  </si>
  <si>
    <t>Estimated Costs</t>
  </si>
  <si>
    <t>Assumptions</t>
  </si>
  <si>
    <t>Discounted Factor</t>
  </si>
  <si>
    <t>Discounted Costs</t>
  </si>
  <si>
    <t>Costs</t>
  </si>
  <si>
    <t>Hardware</t>
  </si>
  <si>
    <t>Benefits</t>
  </si>
  <si>
    <t>Software</t>
  </si>
  <si>
    <t>Travel</t>
  </si>
  <si>
    <t>Discounted Benefits</t>
  </si>
  <si>
    <t>Labor</t>
  </si>
  <si>
    <t>Total Costs in CAD (for Year 0)</t>
  </si>
  <si>
    <t>Discounted Benefits-Costs</t>
  </si>
  <si>
    <t>Cummulative Benefits-Costs</t>
  </si>
  <si>
    <t>Donations</t>
  </si>
  <si>
    <t>ROI</t>
  </si>
  <si>
    <t>Break Even in Year 2</t>
  </si>
  <si>
    <t>Sponsors</t>
  </si>
  <si>
    <t>Total Annual Benefits in CAD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</si>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</sst>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164" fontId="2" fillId="0" borderId="5" xfId="1" applyNumberFormat="1" applyFont="1" applyBorder="1"/>
    <xf numFmtId="9" fontId="0" fillId="0" borderId="0" xfId="2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0" borderId="0" xfId="0" applyFont="1" applyBorder="1"/>
    <xf numFmtId="8" fontId="0" fillId="0" borderId="5" xfId="0" applyNumberFormat="1" applyBorder="1"/>
    <xf numFmtId="0" fontId="2" fillId="0" borderId="6" xfId="0" applyFont="1" applyBorder="1"/>
    <xf numFmtId="164" fontId="2" fillId="0" borderId="8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844B-D01F-486B-B0B1-6357945CA693}">
  <dimension ref="B1:I36"/>
  <sheetViews>
    <sheetView showGridLines="0" tabSelected="1" zoomScale="97" zoomScaleNormal="97" workbookViewId="0">
      <selection activeCell="O32" sqref="O32"/>
    </sheetView>
  </sheetViews>
  <sheetFormatPr defaultRowHeight="15" x14ac:dyDescent="0.25"/>
  <cols>
    <col min="2" max="2" width="26.7109375" bestFit="1" customWidth="1"/>
    <col min="3" max="3" width="10.5703125" bestFit="1" customWidth="1"/>
    <col min="4" max="5" width="10.85546875" bestFit="1" customWidth="1"/>
    <col min="6" max="6" width="12.140625" customWidth="1"/>
    <col min="7" max="7" width="10.85546875" bestFit="1" customWidth="1"/>
    <col min="8" max="8" width="13.28515625" bestFit="1" customWidth="1"/>
  </cols>
  <sheetData>
    <row r="1" spans="2:9" ht="15.75" thickBot="1" x14ac:dyDescent="0.3"/>
    <row r="2" spans="2:9" x14ac:dyDescent="0.25">
      <c r="B2" s="1" t="s">
        <v>0</v>
      </c>
      <c r="C2" s="2"/>
      <c r="D2" s="3">
        <v>0.08</v>
      </c>
      <c r="E2" s="2"/>
      <c r="F2" s="2"/>
      <c r="G2" s="2"/>
      <c r="H2" s="2"/>
      <c r="I2" s="4"/>
    </row>
    <row r="3" spans="2:9" x14ac:dyDescent="0.25">
      <c r="B3" s="5"/>
      <c r="C3" s="13"/>
      <c r="D3" s="14" t="s">
        <v>1</v>
      </c>
      <c r="E3" s="14" t="s">
        <v>2</v>
      </c>
      <c r="F3" s="14" t="s">
        <v>3</v>
      </c>
      <c r="G3" s="14" t="s">
        <v>4</v>
      </c>
      <c r="H3" s="14" t="s">
        <v>5</v>
      </c>
      <c r="I3" s="6"/>
    </row>
    <row r="4" spans="2:9" x14ac:dyDescent="0.25">
      <c r="B4" s="5"/>
      <c r="C4" s="13"/>
      <c r="D4" s="13"/>
      <c r="E4" s="13"/>
      <c r="F4" s="13"/>
      <c r="G4" s="13"/>
      <c r="H4" s="13"/>
      <c r="I4" s="6"/>
    </row>
    <row r="5" spans="2:9" x14ac:dyDescent="0.25">
      <c r="B5" s="5"/>
      <c r="C5" s="13"/>
      <c r="D5" s="13"/>
      <c r="E5" s="13"/>
      <c r="F5" s="13"/>
      <c r="G5" s="13"/>
      <c r="H5" s="13"/>
      <c r="I5" s="15"/>
    </row>
    <row r="6" spans="2:9" x14ac:dyDescent="0.25">
      <c r="B6" s="7" t="s">
        <v>6</v>
      </c>
      <c r="C6" s="13"/>
      <c r="D6" s="13">
        <v>120000</v>
      </c>
      <c r="E6" s="13">
        <v>25000</v>
      </c>
      <c r="F6" s="13">
        <v>25000</v>
      </c>
      <c r="G6" s="13">
        <v>25000</v>
      </c>
      <c r="H6" s="13"/>
      <c r="I6" s="6"/>
    </row>
    <row r="7" spans="2:9" x14ac:dyDescent="0.25">
      <c r="B7" s="7" t="s">
        <v>8</v>
      </c>
      <c r="C7" s="13"/>
      <c r="D7" s="13">
        <v>1</v>
      </c>
      <c r="E7" s="13">
        <f>ROUND((1/(1.08)),2)</f>
        <v>0.93</v>
      </c>
      <c r="F7" s="13">
        <f>ROUND(1/POWER(1.08,2),2)</f>
        <v>0.86</v>
      </c>
      <c r="G7" s="13">
        <f>ROUND(1/POWER(1.08,3),2)</f>
        <v>0.79</v>
      </c>
      <c r="H7" s="13"/>
      <c r="I7" s="6"/>
    </row>
    <row r="8" spans="2:9" x14ac:dyDescent="0.25">
      <c r="B8" s="7" t="s">
        <v>9</v>
      </c>
      <c r="C8" s="13"/>
      <c r="D8" s="13">
        <f>D6*D7</f>
        <v>120000</v>
      </c>
      <c r="E8" s="13">
        <f>E6*E7</f>
        <v>23250</v>
      </c>
      <c r="F8" s="13">
        <f>F6*F7</f>
        <v>21500</v>
      </c>
      <c r="G8" s="13">
        <f>G6*G7</f>
        <v>19750</v>
      </c>
      <c r="H8" s="13">
        <f>SUM(C8:G8)</f>
        <v>184500</v>
      </c>
      <c r="I8" s="15"/>
    </row>
    <row r="9" spans="2:9" x14ac:dyDescent="0.25">
      <c r="B9" s="7"/>
      <c r="C9" s="13"/>
      <c r="D9" s="13"/>
      <c r="E9" s="13"/>
      <c r="F9" s="13"/>
      <c r="G9" s="13"/>
      <c r="H9" s="13"/>
      <c r="I9" s="6"/>
    </row>
    <row r="10" spans="2:9" x14ac:dyDescent="0.25">
      <c r="B10" s="7" t="s">
        <v>12</v>
      </c>
      <c r="C10" s="13"/>
      <c r="D10" s="13">
        <v>0</v>
      </c>
      <c r="E10" s="13">
        <v>110000</v>
      </c>
      <c r="F10" s="13">
        <v>110000</v>
      </c>
      <c r="G10" s="13">
        <v>110000</v>
      </c>
      <c r="H10" s="13"/>
      <c r="I10" s="6"/>
    </row>
    <row r="11" spans="2:9" x14ac:dyDescent="0.25">
      <c r="B11" s="7" t="s">
        <v>8</v>
      </c>
      <c r="C11" s="13"/>
      <c r="D11" s="13">
        <v>1</v>
      </c>
      <c r="E11" s="13">
        <f>ROUND((1/(1.08)),2)</f>
        <v>0.93</v>
      </c>
      <c r="F11" s="13">
        <f>ROUND(1/POWER(1.08,2),2)</f>
        <v>0.86</v>
      </c>
      <c r="G11" s="13">
        <f>ROUND(1/POWER(1.08,3),2)</f>
        <v>0.79</v>
      </c>
      <c r="H11" s="13"/>
      <c r="I11" s="6"/>
    </row>
    <row r="12" spans="2:9" x14ac:dyDescent="0.25">
      <c r="B12" s="7" t="s">
        <v>15</v>
      </c>
      <c r="C12" s="13"/>
      <c r="D12" s="13">
        <f>D10*D11</f>
        <v>0</v>
      </c>
      <c r="E12" s="13">
        <f>E10*E11</f>
        <v>102300</v>
      </c>
      <c r="F12" s="13">
        <f>F10*F11</f>
        <v>94600</v>
      </c>
      <c r="G12" s="13">
        <f>G10*G11</f>
        <v>86900</v>
      </c>
      <c r="H12" s="13">
        <f>SUM(D12:G12)</f>
        <v>283800</v>
      </c>
      <c r="I12" s="6"/>
    </row>
    <row r="13" spans="2:9" x14ac:dyDescent="0.25">
      <c r="B13" s="7"/>
      <c r="C13" s="13"/>
      <c r="D13" s="13"/>
      <c r="E13" s="13"/>
      <c r="F13" s="13"/>
      <c r="G13" s="13"/>
      <c r="H13" s="13"/>
      <c r="I13" s="6"/>
    </row>
    <row r="14" spans="2:9" x14ac:dyDescent="0.25">
      <c r="B14" s="7"/>
      <c r="C14" s="13"/>
      <c r="D14" s="13"/>
      <c r="E14" s="13"/>
      <c r="F14" s="13"/>
      <c r="G14" s="13"/>
      <c r="H14" s="13"/>
      <c r="I14" s="6"/>
    </row>
    <row r="15" spans="2:9" x14ac:dyDescent="0.25">
      <c r="B15" s="7" t="s">
        <v>18</v>
      </c>
      <c r="C15" s="13"/>
      <c r="D15" s="13">
        <f>D12-D8</f>
        <v>-120000</v>
      </c>
      <c r="E15" s="13">
        <f>E12-E8</f>
        <v>79050</v>
      </c>
      <c r="F15" s="13">
        <f>F12-F8</f>
        <v>73100</v>
      </c>
      <c r="G15" s="13">
        <f>G12-G8</f>
        <v>67150</v>
      </c>
      <c r="H15" s="13"/>
      <c r="I15" s="6"/>
    </row>
    <row r="16" spans="2:9" x14ac:dyDescent="0.25">
      <c r="B16" s="7" t="s">
        <v>19</v>
      </c>
      <c r="C16" s="13"/>
      <c r="D16" s="13">
        <f>C16+D15</f>
        <v>-120000</v>
      </c>
      <c r="E16" s="13">
        <f>D16+E15</f>
        <v>-40950</v>
      </c>
      <c r="F16" s="13">
        <f>E16+F15</f>
        <v>32150</v>
      </c>
      <c r="G16" s="13">
        <f>F16+G15</f>
        <v>99300</v>
      </c>
      <c r="H16" s="13"/>
      <c r="I16" s="6"/>
    </row>
    <row r="17" spans="2:9" x14ac:dyDescent="0.25">
      <c r="B17" s="7"/>
      <c r="C17" s="13"/>
      <c r="D17" s="13"/>
      <c r="E17" s="13"/>
      <c r="F17" s="13"/>
      <c r="G17" s="13"/>
      <c r="H17" s="13"/>
      <c r="I17" s="6"/>
    </row>
    <row r="18" spans="2:9" x14ac:dyDescent="0.25">
      <c r="B18" s="7" t="s">
        <v>21</v>
      </c>
      <c r="C18" s="13"/>
      <c r="D18" s="9">
        <f>(D20/H8)</f>
        <v>0.53821138211382114</v>
      </c>
      <c r="E18" s="13"/>
      <c r="F18" s="14" t="s">
        <v>22</v>
      </c>
      <c r="G18" s="13"/>
      <c r="H18" s="13"/>
      <c r="I18" s="6"/>
    </row>
    <row r="19" spans="2:9" x14ac:dyDescent="0.25">
      <c r="B19" s="5"/>
      <c r="C19" s="13"/>
      <c r="D19" s="13"/>
      <c r="E19" s="13"/>
      <c r="F19" s="13"/>
      <c r="G19" s="13"/>
      <c r="H19" s="13"/>
      <c r="I19" s="6"/>
    </row>
    <row r="20" spans="2:9" x14ac:dyDescent="0.25">
      <c r="B20" s="7" t="s">
        <v>25</v>
      </c>
      <c r="C20" s="13"/>
      <c r="D20" s="13">
        <f>H12-H8</f>
        <v>99300</v>
      </c>
      <c r="E20" s="13"/>
      <c r="F20" s="13"/>
      <c r="G20" s="13"/>
      <c r="H20" s="13"/>
      <c r="I20" s="6"/>
    </row>
    <row r="21" spans="2:9" ht="15.75" thickBot="1" x14ac:dyDescent="0.3">
      <c r="B21" s="10"/>
      <c r="C21" s="11"/>
      <c r="D21" s="11"/>
      <c r="E21" s="11"/>
      <c r="F21" s="11"/>
      <c r="G21" s="11"/>
      <c r="H21" s="11"/>
      <c r="I21" s="12"/>
    </row>
    <row r="22" spans="2:9" ht="15.75" thickBot="1" x14ac:dyDescent="0.3"/>
    <row r="23" spans="2:9" x14ac:dyDescent="0.25">
      <c r="B23" s="1" t="s">
        <v>7</v>
      </c>
      <c r="C23" s="4"/>
    </row>
    <row r="24" spans="2:9" x14ac:dyDescent="0.25">
      <c r="B24" s="7"/>
      <c r="C24" s="6"/>
    </row>
    <row r="25" spans="2:9" x14ac:dyDescent="0.25">
      <c r="B25" s="7" t="s">
        <v>10</v>
      </c>
      <c r="C25" s="6"/>
    </row>
    <row r="26" spans="2:9" x14ac:dyDescent="0.25">
      <c r="B26" s="5" t="s">
        <v>11</v>
      </c>
      <c r="C26" s="6">
        <v>24500</v>
      </c>
    </row>
    <row r="27" spans="2:9" x14ac:dyDescent="0.25">
      <c r="B27" s="5" t="s">
        <v>13</v>
      </c>
      <c r="C27" s="6">
        <v>11000</v>
      </c>
    </row>
    <row r="28" spans="2:9" x14ac:dyDescent="0.25">
      <c r="B28" s="5" t="s">
        <v>14</v>
      </c>
      <c r="C28" s="6">
        <v>14500</v>
      </c>
    </row>
    <row r="29" spans="2:9" x14ac:dyDescent="0.25">
      <c r="B29" s="5" t="s">
        <v>16</v>
      </c>
      <c r="C29" s="6">
        <v>70000</v>
      </c>
    </row>
    <row r="30" spans="2:9" x14ac:dyDescent="0.25">
      <c r="B30" s="7" t="s">
        <v>17</v>
      </c>
      <c r="C30" s="8">
        <f>SUM(C26:C29)</f>
        <v>120000</v>
      </c>
    </row>
    <row r="31" spans="2:9" x14ac:dyDescent="0.25">
      <c r="B31" s="5"/>
      <c r="C31" s="6"/>
    </row>
    <row r="32" spans="2:9" x14ac:dyDescent="0.25">
      <c r="B32" s="7" t="s">
        <v>12</v>
      </c>
      <c r="C32" s="6"/>
    </row>
    <row r="33" spans="2:3" x14ac:dyDescent="0.25">
      <c r="B33" s="7"/>
      <c r="C33" s="6"/>
    </row>
    <row r="34" spans="2:3" x14ac:dyDescent="0.25">
      <c r="B34" s="5" t="s">
        <v>20</v>
      </c>
      <c r="C34" s="6">
        <v>80000</v>
      </c>
    </row>
    <row r="35" spans="2:3" x14ac:dyDescent="0.25">
      <c r="B35" s="5" t="s">
        <v>23</v>
      </c>
      <c r="C35" s="6">
        <v>30000</v>
      </c>
    </row>
    <row r="36" spans="2:3" ht="15.75" thickBot="1" x14ac:dyDescent="0.3">
      <c r="B36" s="16" t="s">
        <v>24</v>
      </c>
      <c r="C36" s="17">
        <f>SUM(C34:C35)</f>
        <v>110000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ddd393a-e98a-4404-841f-c4becdd925a5}" enabled="0" method="" siteId="{4ddd393a-e98a-4404-841f-c4becdd925a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Ashwath Ramanan</dc:creator>
  <cp:lastModifiedBy>Ashwath Ramanan</cp:lastModifiedBy>
  <dcterms:created xsi:type="dcterms:W3CDTF">2023-06-23T00:53:42Z</dcterms:created>
  <dcterms:modified xsi:type="dcterms:W3CDTF">2023-06-23T00:58:48Z</dcterms:modified>
</cp:coreProperties>
</file>