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hidePivotFieldList="1" defaultThemeVersion="166925"/>
  <mc:AlternateContent xmlns:mc="http://schemas.openxmlformats.org/markup-compatibility/2006">
    <mc:Choice Requires="x15">
      <x15ac:absPath xmlns:x15ac="http://schemas.microsoft.com/office/spreadsheetml/2010/11/ac" url="C:\Users\Vishal\Desktop\Projects\Excel Project\"/>
    </mc:Choice>
  </mc:AlternateContent>
  <xr:revisionPtr revIDLastSave="0" documentId="13_ncr:1_{932D1CBF-B0F3-4EF0-AE0C-39BD8765083B}" xr6:coauthVersionLast="36" xr6:coauthVersionMax="36" xr10:uidLastSave="{00000000-0000-0000-0000-000000000000}"/>
  <bookViews>
    <workbookView xWindow="0" yWindow="0" windowWidth="23040" windowHeight="9060" activeTab="4" xr2:uid="{808B1C34-E6B6-475F-93C2-29EDBBC23AC9}"/>
  </bookViews>
  <sheets>
    <sheet name="cookies" sheetId="1" r:id="rId1"/>
    <sheet name="option chain" sheetId="2" state="hidden" r:id="rId2"/>
    <sheet name="Pivot" sheetId="4" state="hidden" r:id="rId3"/>
    <sheet name="Bar chart" sheetId="3" r:id="rId4"/>
    <sheet name="Dashboard" sheetId="5" r:id="rId5"/>
  </sheets>
  <definedNames>
    <definedName name="ExternalData_1" localSheetId="1" hidden="1">'option chain'!$A$1:$O$862</definedName>
    <definedName name="Slicer_expiryDate">#N/A</definedName>
  </definedNames>
  <calcPr calcId="181029"/>
  <pivotCaches>
    <pivotCache cacheId="8"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5" l="1"/>
  <c r="J10" i="5"/>
  <c r="J26" i="5" l="1"/>
  <c r="J25" i="5"/>
  <c r="J24" i="5"/>
  <c r="J23" i="5"/>
  <c r="J22" i="5"/>
  <c r="G22" i="5" s="1"/>
  <c r="J21" i="5"/>
  <c r="J20" i="5"/>
  <c r="J19" i="5"/>
  <c r="J18" i="5"/>
  <c r="H18" i="5" s="1"/>
  <c r="J17" i="5"/>
  <c r="I17" i="5" s="1"/>
  <c r="J16" i="5"/>
  <c r="J15" i="5"/>
  <c r="D15" i="5" s="1"/>
  <c r="J14" i="5"/>
  <c r="J13" i="5"/>
  <c r="E13" i="5" s="1"/>
  <c r="J12" i="5"/>
  <c r="J11" i="5"/>
  <c r="D11" i="5" s="1"/>
  <c r="D10" i="5"/>
  <c r="O867" i="2"/>
  <c r="J7" i="5" s="1"/>
  <c r="I8" i="3" s="1"/>
  <c r="F20" i="5" l="1"/>
  <c r="G20" i="5"/>
  <c r="F24" i="5"/>
  <c r="G24" i="5"/>
  <c r="E21" i="5"/>
  <c r="G21" i="5"/>
  <c r="I25" i="5"/>
  <c r="G25" i="5"/>
  <c r="M26" i="5"/>
  <c r="G26" i="5"/>
  <c r="D19" i="5"/>
  <c r="G19" i="5"/>
  <c r="D23" i="5"/>
  <c r="G23" i="5"/>
  <c r="I23" i="5"/>
  <c r="O23" i="5"/>
  <c r="E10" i="5"/>
  <c r="I15" i="5"/>
  <c r="H22" i="5"/>
  <c r="M19" i="5"/>
  <c r="I11" i="5"/>
  <c r="K15" i="5"/>
  <c r="H26" i="5"/>
  <c r="F19" i="5"/>
  <c r="G15" i="5"/>
  <c r="G11" i="5"/>
  <c r="M23" i="5"/>
  <c r="K19" i="5"/>
  <c r="O11" i="5"/>
  <c r="F23" i="5"/>
  <c r="E19" i="5"/>
  <c r="E15" i="5"/>
  <c r="C15" i="5" s="1"/>
  <c r="E11" i="5"/>
  <c r="K23" i="5"/>
  <c r="O15" i="5"/>
  <c r="M11" i="5"/>
  <c r="E25" i="5"/>
  <c r="E23" i="5"/>
  <c r="I19" i="5"/>
  <c r="I13" i="5"/>
  <c r="C13" i="5" s="1"/>
  <c r="O19" i="5"/>
  <c r="M15" i="5"/>
  <c r="K11" i="5"/>
  <c r="O25" i="5"/>
  <c r="I20" i="5"/>
  <c r="M10" i="5"/>
  <c r="O10" i="5"/>
  <c r="K10" i="5"/>
  <c r="F10" i="5"/>
  <c r="N10" i="5"/>
  <c r="I10" i="5"/>
  <c r="D14" i="5"/>
  <c r="L14" i="5"/>
  <c r="P14" i="5"/>
  <c r="G14" i="5"/>
  <c r="M14" i="5"/>
  <c r="N14" i="5"/>
  <c r="E14" i="5"/>
  <c r="I14" i="5"/>
  <c r="K14" i="5"/>
  <c r="O14" i="5"/>
  <c r="F14" i="5"/>
  <c r="D18" i="5"/>
  <c r="L18" i="5"/>
  <c r="P18" i="5"/>
  <c r="G18" i="5"/>
  <c r="M18" i="5"/>
  <c r="N18" i="5"/>
  <c r="E18" i="5"/>
  <c r="I18" i="5"/>
  <c r="K18" i="5"/>
  <c r="O18" i="5"/>
  <c r="F18" i="5"/>
  <c r="D22" i="5"/>
  <c r="L22" i="5"/>
  <c r="P22" i="5"/>
  <c r="M22" i="5"/>
  <c r="N22" i="5"/>
  <c r="E22" i="5"/>
  <c r="I22" i="5"/>
  <c r="K22" i="5"/>
  <c r="O22" i="5"/>
  <c r="F22" i="5"/>
  <c r="L26" i="5"/>
  <c r="P26" i="5"/>
  <c r="N26" i="5"/>
  <c r="E26" i="5"/>
  <c r="I26" i="5"/>
  <c r="D26" i="5"/>
  <c r="K26" i="5"/>
  <c r="O26" i="5"/>
  <c r="F26" i="5"/>
  <c r="G10" i="5"/>
  <c r="D12" i="5"/>
  <c r="L12" i="5"/>
  <c r="P12" i="5"/>
  <c r="E12" i="5"/>
  <c r="I12" i="5"/>
  <c r="M12" i="5"/>
  <c r="N12" i="5"/>
  <c r="G12" i="5"/>
  <c r="K12" i="5"/>
  <c r="O12" i="5"/>
  <c r="H12" i="5"/>
  <c r="D16" i="5"/>
  <c r="L16" i="5"/>
  <c r="P16" i="5"/>
  <c r="E16" i="5"/>
  <c r="I16" i="5"/>
  <c r="M16" i="5"/>
  <c r="N16" i="5"/>
  <c r="G16" i="5"/>
  <c r="K16" i="5"/>
  <c r="O16" i="5"/>
  <c r="H16" i="5"/>
  <c r="D20" i="5"/>
  <c r="L20" i="5"/>
  <c r="P20" i="5"/>
  <c r="M20" i="5"/>
  <c r="N20" i="5"/>
  <c r="K20" i="5"/>
  <c r="O20" i="5"/>
  <c r="H20" i="5"/>
  <c r="D24" i="5"/>
  <c r="L24" i="5"/>
  <c r="P24" i="5"/>
  <c r="N24" i="5"/>
  <c r="K24" i="5"/>
  <c r="O24" i="5"/>
  <c r="H24" i="5"/>
  <c r="D13" i="5"/>
  <c r="N13" i="5"/>
  <c r="H13" i="5"/>
  <c r="K13" i="5"/>
  <c r="O13" i="5"/>
  <c r="L13" i="5"/>
  <c r="P13" i="5"/>
  <c r="F13" i="5"/>
  <c r="M13" i="5"/>
  <c r="G13" i="5"/>
  <c r="N17" i="5"/>
  <c r="H17" i="5"/>
  <c r="K17" i="5"/>
  <c r="O17" i="5"/>
  <c r="L17" i="5"/>
  <c r="P17" i="5"/>
  <c r="F17" i="5"/>
  <c r="D17" i="5"/>
  <c r="M17" i="5"/>
  <c r="G17" i="5"/>
  <c r="D21" i="5"/>
  <c r="N21" i="5"/>
  <c r="K21" i="5"/>
  <c r="O21" i="5"/>
  <c r="L21" i="5"/>
  <c r="P21" i="5"/>
  <c r="F21" i="5"/>
  <c r="M21" i="5"/>
  <c r="N25" i="5"/>
  <c r="L25" i="5"/>
  <c r="P25" i="5"/>
  <c r="F25" i="5"/>
  <c r="M25" i="5"/>
  <c r="I24" i="5"/>
  <c r="I21" i="5"/>
  <c r="C21" i="5" s="1"/>
  <c r="E17" i="5"/>
  <c r="C17" i="5" s="1"/>
  <c r="F12" i="5"/>
  <c r="L10" i="5"/>
  <c r="K25" i="5"/>
  <c r="D25" i="5"/>
  <c r="H10" i="5"/>
  <c r="H25" i="5"/>
  <c r="E24" i="5"/>
  <c r="H21" i="5"/>
  <c r="E20" i="5"/>
  <c r="F16" i="5"/>
  <c r="H14" i="5"/>
  <c r="P10" i="5"/>
  <c r="M24" i="5"/>
  <c r="H23" i="5"/>
  <c r="H19" i="5"/>
  <c r="H15" i="5"/>
  <c r="H11" i="5"/>
  <c r="P23" i="5"/>
  <c r="L23" i="5"/>
  <c r="P19" i="5"/>
  <c r="L19" i="5"/>
  <c r="P15" i="5"/>
  <c r="L15" i="5"/>
  <c r="P11" i="5"/>
  <c r="L11" i="5"/>
  <c r="F15" i="5"/>
  <c r="F11" i="5"/>
  <c r="N23" i="5"/>
  <c r="N19" i="5"/>
  <c r="N15" i="5"/>
  <c r="N11" i="5"/>
  <c r="C23" i="5" l="1"/>
  <c r="C25" i="5"/>
  <c r="D27" i="5"/>
  <c r="F27" i="5"/>
  <c r="O27" i="5"/>
  <c r="E27" i="5"/>
  <c r="P27" i="5"/>
  <c r="L5" i="5" s="1"/>
  <c r="N27" i="5"/>
  <c r="C24" i="5"/>
  <c r="C20" i="5"/>
  <c r="Q15" i="5"/>
  <c r="Q17" i="5"/>
  <c r="Q16" i="5"/>
  <c r="Q26" i="5"/>
  <c r="C12" i="5"/>
  <c r="C18" i="5"/>
  <c r="Q14" i="5"/>
  <c r="Q13" i="5"/>
  <c r="Q19" i="5"/>
  <c r="C11" i="5"/>
  <c r="Q23" i="5"/>
  <c r="Q21" i="5"/>
  <c r="Q18" i="5"/>
  <c r="C16" i="5"/>
  <c r="Q25" i="5"/>
  <c r="Q11" i="5"/>
  <c r="Q24" i="5"/>
  <c r="Q20" i="5"/>
  <c r="Q12" i="5"/>
  <c r="C26" i="5"/>
  <c r="C22" i="5"/>
  <c r="Q10" i="5"/>
  <c r="C19" i="5"/>
  <c r="C10" i="5"/>
  <c r="Q22" i="5"/>
  <c r="C14" i="5"/>
  <c r="M5"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71393B-3EED-4AA5-A5B1-0C66D3C19572}" keepAlive="1" name="Query - Cookies" description="Connection to the 'Cookies' query in the workbook." type="5" refreshedVersion="0" background="1">
    <dbPr connection="Provider=Microsoft.Mashup.OleDb.1;Data Source=$Workbook$;Location=Cookies;Extended Properties=&quot;&quot;" command="SELECT * FROM [Cookies]"/>
  </connection>
  <connection id="2" xr16:uid="{B2E5E586-B2AD-4109-A258-2EF5F11E41E0}" keepAlive="1" name="Query - Data query" description="Connection to the 'Data query' query in the workbook." type="5" refreshedVersion="6" background="1" saveData="1">
    <dbPr connection="Provider=Microsoft.Mashup.OleDb.1;Data Source=$Workbook$;Location=Data query;Extended Properties=&quot;&quot;" command="SELECT * FROM [Data query]"/>
  </connection>
</connections>
</file>

<file path=xl/sharedStrings.xml><?xml version="1.0" encoding="utf-8"?>
<sst xmlns="http://schemas.openxmlformats.org/spreadsheetml/2006/main" count="917" uniqueCount="64">
  <si>
    <t>cookies</t>
  </si>
  <si>
    <t>_ga=GA1.1.936515672.1688453219; _ga_PJSKY6CFJH=GS1.1.1688453219.1.1.1688453911.58.0.0; _ga_QJZ4447QD3=GS1.1.1712308471.7.0.1712308471.0.0.0; nsit=IrBOsRUS-bZHQhh-wWUWl_uF; AKA_A2=A; defaultLang=en; ak_bmsc=298145DD86DFEA3EFFB3AE7C8A709DDF~000000000000000000000000000000~YAAQsu7IF5h3ZDKPAQAAB1SDTRdA+W+V7SNFsTF4Df2y8dvSmnRVModUSaAKeC0/fwmLHRlGAhx121EMfUv2SlP5eClZnC8Lmcj0ZrCbuQVI7x0uOS1gta04WNnH9FuLCBmWFLe/y74o8XVPd5nmDHGiot4iat1z8zlC2/v0qJOBqWJyuMVE1+NtYeEtrsZNE05RYISZhAeOoNpqf21Zr0iDprKnaI9IOWWwFh1KatQYH09gNXDFp45rrEXLHasi1100MuZpi5L11H0d5+0RWEmFx5S2PZ5LKa6k8iI3icv8ARWhVdiVymTAxrECOBD3MDAQ7a1Lok2AYJ/IcKIitgR5C7jB2+uhaDFiQouzl8VQ1j7rixe+pMWOJUX/77ACye+N7mRFMp/dj+tvjMbqP+mb4+pjtP99/GEKBNEI1Vl9Tt4DlAZitHhPZnjdeCqhola8fEw68E6UJkzJLWCGGw==; _abck=8CEB59264E6D0C482D35A35C84ADCF0D~0~YAAQsu7IF9h3ZDKPAQAAzleDTQvpHgys7quRc2kE6Azds+/Z5slmxfpFeoizv+5iKGVeV7MzUGoEIMlU0Jeo9QSycBGWBPDaE5dsb8Ez7FFP1JuYFKlP5gqCyQF3ZAQKtXhcdWSK9xJ+e3BJ48rWg4dDmX/1cdwnisi54n1EDzZDBqdn3v5N5hA1HfZiJUzC5W9hcJ1XpElqZUbSPwk8QGE0n8rCwhreWmAp4qxJgbvqhpYdSDvaSDppT/mwSxcPKWXYM2fGueTsVfoLTCIU0FyPvgQ4Ia2VS8/i0ZD0zct7reizah2gwh2rxq8ZhnbPiz7IFnf2rN8hru8YaASPEJO58JA/UtrJJJ9THix8bBsMllFmtieApn+sY9RexTeM/j/TGmkicFSmQfJwuDvmrX+jKbZ446vbYA8=~-1~||-1||~-1; nseappid=eyJhbGciOiJIUzI1NiIsInR5cCI6IkpXVCJ9.eyJpc3MiOiJhcGkubnNlIiwiYXVkIjoiYXBpLm5zZSIsImlhdCI6MTcxNDk5MjY2NiwiZXhwIjoxNzE0OTk5ODY2fQ.OLe4HxMH-n2m0coHqzJ8vAaW0DVj4f-gEU2qfzxKfXg; bm_sz=40AB7786D565273A43E70A7A6E27511D~YAAQsu7IF++ZZDKPAQAAnliHTRdJJYuCcvA7yMAOznTOhU5mI5Ji4dEpjZWy5Yt1L2IQgOGKdnExJF3x5x6gwxvdTbnPzK48XWdt/hPR1OWkU8SX3SwDnScFnPZBcNeiZ4P91sxjvHVBlXPcf2d1fDCa1IeQCJAd22sOGaNwAfltvbBgoxQWS5feSypaWvT26wiKXGmu63v/3H9TfNeZUUoghVV+ZiYq/U5CAKlYrFxXw5/jTY9kVZ/zByX7clK5kbdm2iL4QAbtkEQ5CSgkrFovrQhSFwL+qH2nhztoamHXf3W8HCRAwJBKJOLVY1ag4QcqkT64v7kgtDx77OWiyfpqvDr9GsudNF2NaBLNfHFW3lMlYFkiL6uedcHHed1WBEmt56HZUR6XCyl/CR2Wl6pl+ggYQsVaaZAMBlOLhnnvFDmAvlJfRQ03NiC/S3Q=~3422515~3683125; _ga_87M7PJ3R97=GS1.1.1714992428.12.1.1714992692.0.0.0; nseQuoteSymbols=[{"symbol":"NIFTY","identifier":"OPTIDXNIFTY09-05-2024CE22500.00","type":"equity"}]; RT="z=1&amp;dm=nseindia.com&amp;si=b018115a-2b81-424e-9563-c8a371e0f62b&amp;ss=lvuu7gx4&amp;sl=3&amp;se=8c&amp;tt=9go&amp;bcn=%2F%2F684d0d49.akstat.io%2F&amp;ld=5u05&amp;nu=4dxi4us4&amp;cl=6869"; bm_sv=288E39634ADEAAEA6E7EB98C34B56F7B~YAAQsu7IFwieZDKPAQAAaqmHTRec6Axtw/w7rj3JggWuJ4RnHf74jj+hQO3LZA54ZHenDkTJATrEevddCXxhbCIx3PmKjeU2/o5CcFfarkROtjiC6grn24NkAaijVFwWxWI1J4LWBk8/YDru3wEnHAVL2ZababHlPjTEp/teZJz9hDpkM6Bc8NXFcqkWeEu55SWYdHvYr8ouAQ9A4muAfvovTTg5ztzySdQAQRQzkhCxmTmpJkpv3KDYHQqmHr/vxHJP~1</t>
  </si>
  <si>
    <t>strikePrice</t>
  </si>
  <si>
    <t>expiryDate</t>
  </si>
  <si>
    <t>CE.openInterest</t>
  </si>
  <si>
    <t>CE.changeinOpenInterest</t>
  </si>
  <si>
    <t>CE.totalTradedVolume</t>
  </si>
  <si>
    <t>CE.impliedVolatility</t>
  </si>
  <si>
    <t>CE.lastPrice</t>
  </si>
  <si>
    <t>PE.openInterest</t>
  </si>
  <si>
    <t>PE.changeinOpenInterest</t>
  </si>
  <si>
    <t>PE.totalTradedVolume</t>
  </si>
  <si>
    <t>PE.impliedVolatility</t>
  </si>
  <si>
    <t>PE.lastPrice</t>
  </si>
  <si>
    <t>25-Jun-2026</t>
  </si>
  <si>
    <t>31-Dec-2026</t>
  </si>
  <si>
    <t>24-Dec-2025</t>
  </si>
  <si>
    <t>27-Jun-2024</t>
  </si>
  <si>
    <t>26-Dec-2024</t>
  </si>
  <si>
    <t>26-Jun-2025</t>
  </si>
  <si>
    <t>30-Dec-2027</t>
  </si>
  <si>
    <t>26-Sep-2024</t>
  </si>
  <si>
    <t>24-Jun-2027</t>
  </si>
  <si>
    <t>29-Jun-2028</t>
  </si>
  <si>
    <t>28-Dec-2028</t>
  </si>
  <si>
    <t>27-Mar-2025</t>
  </si>
  <si>
    <t>25-Jul-2024</t>
  </si>
  <si>
    <t>Row Labels</t>
  </si>
  <si>
    <t>Grand Total</t>
  </si>
  <si>
    <t>Sum of CE.openInterest</t>
  </si>
  <si>
    <t>Sum of CE.changeinOpenInterest</t>
  </si>
  <si>
    <t>Sum of PE.openInterest</t>
  </si>
  <si>
    <t>Sum of PE.changeinOpenInterest</t>
  </si>
  <si>
    <t>Sum of CE.lastPrice</t>
  </si>
  <si>
    <t>Sum of PE.lastPrice</t>
  </si>
  <si>
    <t>OI</t>
  </si>
  <si>
    <t>Interpretation</t>
  </si>
  <si>
    <t>Change OI</t>
  </si>
  <si>
    <t>Volume</t>
  </si>
  <si>
    <t>IV</t>
  </si>
  <si>
    <t>LTP</t>
  </si>
  <si>
    <t>PCHG</t>
  </si>
  <si>
    <t>Strike Price</t>
  </si>
  <si>
    <t>CE.change</t>
  </si>
  <si>
    <t>PE.change</t>
  </si>
  <si>
    <t>NIFTY</t>
  </si>
  <si>
    <t>PE.underlyingValue</t>
  </si>
  <si>
    <t xml:space="preserve">SPOT PRICE </t>
  </si>
  <si>
    <t>Spot Price</t>
  </si>
  <si>
    <t>OI PCR</t>
  </si>
  <si>
    <t>VOL-PCR</t>
  </si>
  <si>
    <t>SYMBOL</t>
  </si>
  <si>
    <t>EXPIRY</t>
  </si>
  <si>
    <t>STRIKE DIFF</t>
  </si>
  <si>
    <t>LOT SIZE</t>
  </si>
  <si>
    <t>CALL</t>
  </si>
  <si>
    <t>PUT</t>
  </si>
  <si>
    <t>04-Jul-2024</t>
  </si>
  <si>
    <t>29-Aug-2024</t>
  </si>
  <si>
    <t>11-Jul-2024</t>
  </si>
  <si>
    <t>18-Jul-2024</t>
  </si>
  <si>
    <t>Dashboard</t>
  </si>
  <si>
    <t>01-Aug-2024</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</si>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</sst>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7"/>
      <color rgb="FFE8E0E8"/>
      <name val="Arial"/>
      <family val="2"/>
    </font>
    <font>
      <b/>
      <sz val="11"/>
      <color theme="1"/>
      <name val="Calibri"/>
      <family val="2"/>
      <scheme val="minor"/>
    </font>
    <font>
      <sz val="11"/>
      <color theme="0"/>
      <name val="Calibri"/>
      <family val="2"/>
      <scheme val="minor"/>
    </font>
    <font>
      <sz val="11"/>
      <name val="Calibri"/>
      <family val="2"/>
      <scheme val="minor"/>
    </font>
    <font>
      <sz val="11"/>
      <color rgb="FFFF0000"/>
      <name val="Calibri"/>
      <family val="2"/>
      <scheme val="minor"/>
    </font>
    <font>
      <b/>
      <sz val="11"/>
      <color theme="0"/>
      <name val="Calibri"/>
      <family val="2"/>
      <scheme val="minor"/>
    </font>
    <font>
      <sz val="11"/>
      <color theme="2"/>
      <name val="Calibri"/>
      <family val="2"/>
      <scheme val="minor"/>
    </font>
    <font>
      <b/>
      <sz val="12"/>
      <color theme="0"/>
      <name val="Calibri"/>
      <family val="2"/>
      <scheme val="minor"/>
    </font>
    <font>
      <b/>
      <i/>
      <sz val="11"/>
      <color theme="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00FA00"/>
        <bgColor indexed="64"/>
      </patternFill>
    </fill>
    <fill>
      <patternFill patternType="solid">
        <fgColor rgb="FFC00000"/>
        <bgColor indexed="64"/>
      </patternFill>
    </fill>
    <fill>
      <patternFill patternType="solid">
        <fgColor theme="2" tint="-0.749992370372631"/>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8" tint="-0.499984740745262"/>
        <bgColor indexed="64"/>
      </patternFill>
    </fill>
  </fills>
  <borders count="37">
    <border>
      <left/>
      <right/>
      <top/>
      <bottom/>
      <diagonal/>
    </border>
    <border>
      <left/>
      <right/>
      <top/>
      <bottom style="thin">
        <color indexed="64"/>
      </bottom>
      <diagonal/>
    </border>
    <border>
      <left/>
      <right/>
      <top style="thin">
        <color indexed="64"/>
      </top>
      <bottom style="thin">
        <color indexed="64"/>
      </bottom>
      <diagonal/>
    </border>
    <border>
      <left/>
      <right/>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diagonal/>
    </border>
    <border>
      <left style="thin">
        <color theme="0"/>
      </left>
      <right/>
      <top/>
      <bottom/>
      <diagonal/>
    </border>
    <border>
      <left style="thin">
        <color theme="0"/>
      </left>
      <right/>
      <top/>
      <bottom style="thin">
        <color theme="0"/>
      </bottom>
      <diagonal/>
    </border>
    <border>
      <left/>
      <right style="thin">
        <color theme="0"/>
      </right>
      <top/>
      <bottom style="thin">
        <color theme="0"/>
      </bottom>
      <diagonal/>
    </border>
    <border>
      <left style="thin">
        <color theme="0"/>
      </left>
      <right style="thin">
        <color theme="0"/>
      </right>
      <top style="thin">
        <color indexed="64"/>
      </top>
      <bottom style="thin">
        <color indexed="64"/>
      </bottom>
      <diagonal/>
    </border>
    <border>
      <left style="thin">
        <color theme="0"/>
      </left>
      <right style="thin">
        <color theme="0"/>
      </right>
      <top style="thin">
        <color indexed="64"/>
      </top>
      <bottom style="thin">
        <color theme="0"/>
      </bottom>
      <diagonal/>
    </border>
    <border>
      <left style="thin">
        <color theme="0"/>
      </left>
      <right/>
      <top style="thin">
        <color indexed="64"/>
      </top>
      <bottom style="thin">
        <color indexed="64"/>
      </bottom>
      <diagonal/>
    </border>
    <border>
      <left style="thin">
        <color theme="0"/>
      </left>
      <right/>
      <top style="thin">
        <color indexed="64"/>
      </top>
      <bottom style="thin">
        <color theme="0"/>
      </bottom>
      <diagonal/>
    </border>
    <border>
      <left/>
      <right/>
      <top style="thin">
        <color indexed="64"/>
      </top>
      <bottom style="thin">
        <color theme="0"/>
      </bottom>
      <diagonal/>
    </border>
    <border>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theme="0"/>
      </left>
      <right/>
      <top style="thin">
        <color theme="0"/>
      </top>
      <bottom/>
      <diagonal/>
    </border>
    <border>
      <left style="thin">
        <color theme="0"/>
      </left>
      <right style="thin">
        <color indexed="64"/>
      </right>
      <top style="thin">
        <color theme="0"/>
      </top>
      <bottom/>
      <diagonal/>
    </border>
    <border>
      <left style="thin">
        <color indexed="64"/>
      </left>
      <right/>
      <top style="thin">
        <color theme="0"/>
      </top>
      <bottom/>
      <diagonal/>
    </border>
    <border>
      <left style="thin">
        <color theme="0"/>
      </left>
      <right style="thin">
        <color indexed="64"/>
      </right>
      <top/>
      <bottom style="thin">
        <color theme="0"/>
      </bottom>
      <diagonal/>
    </border>
    <border>
      <left style="thin">
        <color indexed="64"/>
      </left>
      <right/>
      <top/>
      <bottom style="thin">
        <color theme="0"/>
      </bottom>
      <diagonal/>
    </border>
    <border>
      <left style="thin">
        <color theme="0"/>
      </left>
      <right style="thin">
        <color theme="0"/>
      </right>
      <top/>
      <bottom style="thin">
        <color indexed="64"/>
      </bottom>
      <diagonal/>
    </border>
    <border>
      <left style="thin">
        <color theme="0"/>
      </left>
      <right/>
      <top/>
      <bottom style="thin">
        <color indexed="64"/>
      </bottom>
      <diagonal/>
    </border>
    <border>
      <left/>
      <right/>
      <top/>
      <bottom style="thin">
        <color theme="1"/>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style="medium">
        <color theme="0"/>
      </right>
      <top/>
      <bottom style="medium">
        <color theme="0"/>
      </bottom>
      <diagonal/>
    </border>
    <border>
      <left/>
      <right style="medium">
        <color theme="0"/>
      </right>
      <top/>
      <bottom style="thin">
        <color theme="1"/>
      </bottom>
      <diagonal/>
    </border>
    <border>
      <left style="thin">
        <color indexed="64"/>
      </left>
      <right style="thin">
        <color indexed="64"/>
      </right>
      <top style="thin">
        <color indexed="64"/>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0"/>
      </right>
      <top style="thin">
        <color theme="1"/>
      </top>
      <bottom/>
      <diagonal/>
    </border>
    <border>
      <left/>
      <right/>
      <top style="thin">
        <color theme="1"/>
      </top>
      <bottom/>
      <diagonal/>
    </border>
    <border>
      <left/>
      <right style="thin">
        <color theme="1"/>
      </right>
      <top style="thin">
        <color theme="1"/>
      </top>
      <bottom/>
      <diagonal/>
    </border>
  </borders>
  <cellStyleXfs count="1">
    <xf numFmtId="0" fontId="0" fillId="0" borderId="0"/>
  </cellStyleXfs>
  <cellXfs count="67">
    <xf numFmtId="0" fontId="0" fillId="0" borderId="0" xfId="0"/>
    <xf numFmtId="0" fontId="1" fillId="0" borderId="0" xfId="0" applyFont="1"/>
    <xf numFmtId="0" fontId="0" fillId="0" borderId="0" xfId="0" applyNumberFormat="1"/>
    <xf numFmtId="0" fontId="5" fillId="0" borderId="0" xfId="0" applyFont="1"/>
    <xf numFmtId="0" fontId="0" fillId="0" borderId="0" xfId="0" applyFill="1" applyBorder="1"/>
    <xf numFmtId="0" fontId="3" fillId="0" borderId="0" xfId="0" applyFont="1" applyFill="1" applyBorder="1" applyAlignment="1">
      <alignment horizontal="center"/>
    </xf>
    <xf numFmtId="0" fontId="0" fillId="0" borderId="0" xfId="0" applyBorder="1"/>
    <xf numFmtId="0" fontId="7" fillId="0" borderId="0" xfId="0" applyFont="1" applyFill="1" applyBorder="1"/>
    <xf numFmtId="0" fontId="3" fillId="0" borderId="0" xfId="0" applyFont="1" applyFill="1" applyBorder="1"/>
    <xf numFmtId="2" fontId="3" fillId="0" borderId="0" xfId="0" applyNumberFormat="1" applyFont="1" applyBorder="1"/>
    <xf numFmtId="0" fontId="4" fillId="0" borderId="0" xfId="0" applyFont="1" applyFill="1" applyBorder="1"/>
    <xf numFmtId="0" fontId="0" fillId="5" borderId="0" xfId="0" applyFill="1"/>
    <xf numFmtId="0" fontId="4" fillId="0" borderId="0" xfId="0" pivotButton="1" applyFont="1"/>
    <xf numFmtId="0" fontId="4" fillId="0" borderId="0" xfId="0" applyFont="1"/>
    <xf numFmtId="0" fontId="4" fillId="0" borderId="0" xfId="0" applyFont="1" applyAlignment="1">
      <alignment horizontal="left"/>
    </xf>
    <xf numFmtId="0" fontId="4" fillId="0" borderId="0" xfId="0" applyNumberFormat="1" applyFont="1"/>
    <xf numFmtId="0" fontId="0" fillId="2" borderId="7" xfId="0" applyFill="1" applyBorder="1"/>
    <xf numFmtId="0" fontId="3" fillId="0" borderId="8" xfId="0" applyFont="1" applyBorder="1"/>
    <xf numFmtId="0" fontId="3" fillId="0" borderId="9" xfId="0" applyFont="1" applyBorder="1"/>
    <xf numFmtId="0" fontId="3" fillId="0" borderId="10" xfId="0" applyFont="1" applyBorder="1"/>
    <xf numFmtId="0" fontId="6" fillId="0" borderId="11" xfId="0" applyFont="1" applyFill="1" applyBorder="1" applyAlignment="1">
      <alignment horizontal="center"/>
    </xf>
    <xf numFmtId="0" fontId="6" fillId="0" borderId="12" xfId="0" applyFont="1" applyFill="1" applyBorder="1" applyAlignment="1">
      <alignment horizontal="center"/>
    </xf>
    <xf numFmtId="0" fontId="6" fillId="0" borderId="13" xfId="0" applyFont="1" applyFill="1" applyBorder="1" applyAlignment="1">
      <alignment horizontal="center"/>
    </xf>
    <xf numFmtId="0" fontId="6" fillId="0" borderId="14" xfId="0" applyFont="1" applyFill="1" applyBorder="1" applyAlignment="1">
      <alignment horizontal="center"/>
    </xf>
    <xf numFmtId="0" fontId="0" fillId="0" borderId="1" xfId="0" applyFont="1" applyFill="1" applyBorder="1" applyAlignment="1">
      <alignment horizontal="center"/>
    </xf>
    <xf numFmtId="0" fontId="0" fillId="0" borderId="2" xfId="0" applyFont="1" applyFill="1" applyBorder="1" applyAlignment="1">
      <alignment horizontal="center"/>
    </xf>
    <xf numFmtId="0" fontId="0" fillId="0" borderId="15" xfId="0" applyFont="1" applyFill="1" applyBorder="1" applyAlignment="1">
      <alignment horizontal="center"/>
    </xf>
    <xf numFmtId="0" fontId="6" fillId="0" borderId="1" xfId="0" applyFont="1" applyFill="1" applyBorder="1" applyAlignment="1">
      <alignment horizontal="center"/>
    </xf>
    <xf numFmtId="0" fontId="6" fillId="0" borderId="2" xfId="0" applyFont="1" applyFill="1" applyBorder="1" applyAlignment="1">
      <alignment horizontal="center"/>
    </xf>
    <xf numFmtId="0" fontId="6" fillId="0" borderId="15" xfId="0" applyFont="1" applyFill="1" applyBorder="1" applyAlignment="1">
      <alignment horizontal="center"/>
    </xf>
    <xf numFmtId="0" fontId="0" fillId="2" borderId="16" xfId="0" applyFill="1" applyBorder="1"/>
    <xf numFmtId="0" fontId="3" fillId="0" borderId="17" xfId="0" applyFont="1" applyBorder="1"/>
    <xf numFmtId="0" fontId="3" fillId="0" borderId="18" xfId="0" applyFont="1" applyBorder="1"/>
    <xf numFmtId="0" fontId="3" fillId="0" borderId="5" xfId="0" applyFont="1" applyFill="1" applyBorder="1"/>
    <xf numFmtId="0" fontId="3" fillId="0" borderId="6" xfId="0" applyFont="1" applyFill="1" applyBorder="1"/>
    <xf numFmtId="0" fontId="3" fillId="0" borderId="4" xfId="0" applyFont="1" applyFill="1" applyBorder="1"/>
    <xf numFmtId="0" fontId="4" fillId="2" borderId="19" xfId="0" applyFont="1" applyFill="1" applyBorder="1"/>
    <xf numFmtId="0" fontId="3" fillId="0" borderId="9" xfId="0" applyFont="1" applyFill="1" applyBorder="1"/>
    <xf numFmtId="0" fontId="3" fillId="0" borderId="3" xfId="0" applyFont="1" applyBorder="1"/>
    <xf numFmtId="0" fontId="0" fillId="2" borderId="20" xfId="0" applyFill="1" applyBorder="1"/>
    <xf numFmtId="0" fontId="4" fillId="2" borderId="21" xfId="0" applyFont="1" applyFill="1" applyBorder="1"/>
    <xf numFmtId="0" fontId="4" fillId="2" borderId="16" xfId="0" applyFont="1" applyFill="1" applyBorder="1"/>
    <xf numFmtId="0" fontId="3" fillId="0" borderId="22" xfId="0" applyFont="1" applyBorder="1"/>
    <xf numFmtId="2" fontId="3" fillId="0" borderId="23" xfId="0" applyNumberFormat="1" applyFont="1" applyBorder="1"/>
    <xf numFmtId="2" fontId="3" fillId="0" borderId="10" xfId="0" applyNumberFormat="1" applyFont="1" applyBorder="1"/>
    <xf numFmtId="0" fontId="0" fillId="0" borderId="17" xfId="0" applyBorder="1"/>
    <xf numFmtId="0" fontId="6" fillId="0" borderId="24" xfId="0" applyFont="1" applyFill="1" applyBorder="1" applyAlignment="1">
      <alignment horizontal="center"/>
    </xf>
    <xf numFmtId="0" fontId="6" fillId="0" borderId="25" xfId="0" applyFont="1" applyFill="1" applyBorder="1" applyAlignment="1">
      <alignment horizontal="center"/>
    </xf>
    <xf numFmtId="0" fontId="9" fillId="6" borderId="24" xfId="0" applyFont="1" applyFill="1" applyBorder="1" applyAlignment="1">
      <alignment horizontal="center"/>
    </xf>
    <xf numFmtId="0" fontId="9" fillId="6" borderId="11" xfId="0" applyFont="1" applyFill="1" applyBorder="1" applyAlignment="1">
      <alignment horizontal="center"/>
    </xf>
    <xf numFmtId="0" fontId="9" fillId="6" borderId="12" xfId="0" applyFont="1" applyFill="1" applyBorder="1" applyAlignment="1">
      <alignment horizontal="center"/>
    </xf>
    <xf numFmtId="0" fontId="8" fillId="0" borderId="28" xfId="0" applyFont="1" applyFill="1" applyBorder="1" applyAlignment="1">
      <alignment horizontal="center"/>
    </xf>
    <xf numFmtId="0" fontId="0" fillId="0" borderId="29" xfId="0" applyBorder="1"/>
    <xf numFmtId="0" fontId="0" fillId="0" borderId="7" xfId="0" applyBorder="1"/>
    <xf numFmtId="0" fontId="0" fillId="0" borderId="30" xfId="0" applyBorder="1"/>
    <xf numFmtId="0" fontId="9" fillId="7" borderId="0" xfId="0" applyFont="1" applyFill="1" applyAlignment="1">
      <alignment horizontal="center"/>
    </xf>
    <xf numFmtId="0" fontId="6" fillId="5" borderId="27" xfId="0" applyFont="1" applyFill="1" applyBorder="1" applyAlignment="1">
      <alignment horizontal="center"/>
    </xf>
    <xf numFmtId="0" fontId="0" fillId="2" borderId="26" xfId="0" applyFill="1" applyBorder="1" applyAlignment="1">
      <alignment horizontal="center"/>
    </xf>
    <xf numFmtId="0" fontId="0" fillId="3" borderId="32" xfId="0" applyFill="1" applyBorder="1"/>
    <xf numFmtId="0" fontId="0" fillId="3" borderId="33" xfId="0" applyFill="1" applyBorder="1"/>
    <xf numFmtId="0" fontId="2" fillId="3" borderId="33" xfId="0" applyFont="1" applyFill="1" applyBorder="1"/>
    <xf numFmtId="0" fontId="0" fillId="3" borderId="34" xfId="0" applyFill="1" applyBorder="1"/>
    <xf numFmtId="0" fontId="0" fillId="2" borderId="31" xfId="0" applyFill="1" applyBorder="1" applyAlignment="1">
      <alignment horizontal="center"/>
    </xf>
    <xf numFmtId="0" fontId="0" fillId="4" borderId="35" xfId="0" applyFill="1" applyBorder="1"/>
    <xf numFmtId="0" fontId="2" fillId="4" borderId="35" xfId="0" applyFont="1" applyFill="1" applyBorder="1"/>
    <xf numFmtId="0" fontId="0" fillId="4" borderId="36" xfId="0" applyFill="1" applyBorder="1"/>
    <xf numFmtId="0" fontId="6" fillId="8" borderId="0" xfId="0" applyFont="1" applyFill="1" applyAlignment="1">
      <alignment horizontal="center"/>
    </xf>
  </cellXfs>
  <cellStyles count="1">
    <cellStyle name="Normal" xfId="0" builtinId="0"/>
  </cellStyles>
  <dxfs count="30">
    <dxf>
      <font>
        <color auto="1"/>
      </font>
    </dxf>
    <dxf>
      <font>
        <color auto="1"/>
      </font>
    </dxf>
    <dxf>
      <font>
        <color auto="1"/>
      </font>
    </dxf>
    <dxf>
      <font>
        <color auto="1"/>
      </font>
    </dxf>
    <dxf>
      <font>
        <color auto="1"/>
      </font>
    </dxf>
    <dxf>
      <font>
        <color auto="1"/>
      </font>
    </dxf>
    <dxf>
      <font>
        <color rgb="FF006100"/>
      </font>
      <fill>
        <patternFill>
          <bgColor rgb="FFC6EFCE"/>
        </patternFill>
      </fill>
    </dxf>
    <dxf>
      <font>
        <color rgb="FF9C0006"/>
      </font>
      <fill>
        <gradientFill degree="90">
          <stop position="0">
            <color theme="0"/>
          </stop>
          <stop position="1">
            <color rgb="FF00B050"/>
          </stop>
        </gradientFill>
      </fill>
    </dxf>
    <dxf>
      <font>
        <color rgb="FF9C0006"/>
      </font>
      <fill>
        <gradientFill degree="90">
          <stop position="0">
            <color theme="0"/>
          </stop>
          <stop position="1">
            <color rgb="FFFF0000"/>
          </stop>
        </gradientFill>
      </fill>
    </dxf>
    <dxf>
      <font>
        <color rgb="FF9C0006"/>
      </font>
      <fill>
        <gradientFill degree="90">
          <stop position="0">
            <color theme="0"/>
          </stop>
          <stop position="1">
            <color rgb="FF00B050"/>
          </stop>
        </gradientFill>
      </fill>
    </dxf>
    <dxf>
      <font>
        <color rgb="FF9C0006"/>
      </font>
      <fill>
        <gradientFill degree="90">
          <stop position="0">
            <color theme="0"/>
          </stop>
          <stop position="1">
            <color rgb="FFFF0000"/>
          </stop>
        </gradientFill>
      </fill>
    </dxf>
    <dxf>
      <font>
        <color rgb="FF9C0006"/>
      </font>
      <fill>
        <gradientFill degree="90">
          <stop position="0">
            <color theme="0"/>
          </stop>
          <stop position="1">
            <color rgb="FFFF0000"/>
          </stop>
        </gradientFill>
      </fill>
    </dxf>
    <dxf>
      <font>
        <color rgb="FF9C0006"/>
      </font>
      <fill>
        <gradientFill degree="90">
          <stop position="0">
            <color theme="0"/>
          </stop>
          <stop position="1">
            <color rgb="FFFF0000"/>
          </stop>
        </gradientFill>
      </fill>
    </dxf>
    <dxf>
      <font>
        <color rgb="FF9C0006"/>
      </font>
      <fill>
        <gradientFill degree="90">
          <stop position="0">
            <color theme="0"/>
          </stop>
          <stop position="1">
            <color rgb="FF00B050"/>
          </stop>
        </gradientFill>
      </fill>
    </dxf>
    <dxf>
      <font>
        <color rgb="FF9C0006"/>
      </font>
      <fill>
        <gradientFill degree="90">
          <stop position="0">
            <color theme="0"/>
          </stop>
          <stop position="1">
            <color rgb="FF00B050"/>
          </stop>
        </gradientFill>
      </fill>
    </dxf>
    <dxf>
      <font>
        <color rgb="FF9C0006"/>
      </font>
      <fill>
        <gradientFill degree="90">
          <stop position="0">
            <color theme="0"/>
          </stop>
          <stop position="1">
            <color rgb="FFFF0000"/>
          </stop>
        </gradient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b val="0"/>
        <i val="0"/>
        <strike val="0"/>
        <condense val="0"/>
        <extend val="0"/>
        <outline val="0"/>
        <shadow val="0"/>
        <u val="none"/>
        <vertAlign val="baseline"/>
        <sz val="7"/>
        <color rgb="FFE8E0E8"/>
        <name val="Arial"/>
        <family val="2"/>
        <scheme val="none"/>
      </font>
    </dxf>
    <dxf>
      <font>
        <b val="0"/>
        <i val="0"/>
        <strike val="0"/>
        <condense val="0"/>
        <extend val="0"/>
        <outline val="0"/>
        <shadow val="0"/>
        <u val="none"/>
        <vertAlign val="baseline"/>
        <sz val="7"/>
        <color rgb="FFE8E0E8"/>
        <name val="Arial"/>
        <family val="2"/>
        <scheme val="none"/>
      </font>
    </dxf>
  </dxfs>
  <tableStyles count="0" defaultTableStyle="TableStyleMedium2" defaultPivotStyle="PivotStyleLight16"/>
  <colors>
    <mruColors>
      <color rgb="FF00FA00"/>
      <color rgb="FF000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Open</a:t>
            </a:r>
            <a:r>
              <a:rPr lang="en-IN" baseline="0"/>
              <a:t> Interest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CE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Pivot!$A$4:$A$28</c15:sqref>
                  </c15:fullRef>
                </c:ext>
              </c:extLst>
              <c:f>Pivot!$A$16:$A$28</c:f>
              <c:numCache>
                <c:formatCode>General</c:formatCode>
                <c:ptCount val="13"/>
                <c:pt idx="0">
                  <c:v>23600</c:v>
                </c:pt>
                <c:pt idx="1">
                  <c:v>23650</c:v>
                </c:pt>
                <c:pt idx="2">
                  <c:v>23700</c:v>
                </c:pt>
                <c:pt idx="3">
                  <c:v>23750</c:v>
                </c:pt>
                <c:pt idx="4">
                  <c:v>23800</c:v>
                </c:pt>
                <c:pt idx="5">
                  <c:v>23850</c:v>
                </c:pt>
                <c:pt idx="6">
                  <c:v>23900</c:v>
                </c:pt>
                <c:pt idx="7">
                  <c:v>23950</c:v>
                </c:pt>
                <c:pt idx="8">
                  <c:v>24000</c:v>
                </c:pt>
                <c:pt idx="9">
                  <c:v>24050</c:v>
                </c:pt>
                <c:pt idx="10">
                  <c:v>24100</c:v>
                </c:pt>
                <c:pt idx="11">
                  <c:v>24150</c:v>
                </c:pt>
                <c:pt idx="12">
                  <c:v>24200</c:v>
                </c:pt>
              </c:numCache>
            </c:numRef>
          </c:cat>
          <c:val>
            <c:numRef>
              <c:extLst>
                <c:ext xmlns:c15="http://schemas.microsoft.com/office/drawing/2012/chart" uri="{02D57815-91ED-43cb-92C2-25804820EDAC}">
                  <c15:fullRef>
                    <c15:sqref>Pivot!$C$4:$C$28</c15:sqref>
                  </c15:fullRef>
                </c:ext>
              </c:extLst>
              <c:f>Pivot!$C$16:$C$28</c:f>
              <c:numCache>
                <c:formatCode>General</c:formatCode>
                <c:ptCount val="13"/>
                <c:pt idx="0">
                  <c:v>110261</c:v>
                </c:pt>
                <c:pt idx="1">
                  <c:v>24982</c:v>
                </c:pt>
                <c:pt idx="2">
                  <c:v>87072</c:v>
                </c:pt>
                <c:pt idx="3">
                  <c:v>68884</c:v>
                </c:pt>
                <c:pt idx="4">
                  <c:v>175441</c:v>
                </c:pt>
                <c:pt idx="5">
                  <c:v>198082</c:v>
                </c:pt>
                <c:pt idx="6">
                  <c:v>395126</c:v>
                </c:pt>
                <c:pt idx="7">
                  <c:v>617348</c:v>
                </c:pt>
                <c:pt idx="8">
                  <c:v>1111584</c:v>
                </c:pt>
                <c:pt idx="9">
                  <c:v>597377</c:v>
                </c:pt>
                <c:pt idx="10">
                  <c:v>709046</c:v>
                </c:pt>
                <c:pt idx="11">
                  <c:v>469906</c:v>
                </c:pt>
                <c:pt idx="12">
                  <c:v>649154</c:v>
                </c:pt>
              </c:numCache>
            </c:numRef>
          </c:val>
          <c:extLst>
            <c:ext xmlns:c16="http://schemas.microsoft.com/office/drawing/2014/chart" uri="{C3380CC4-5D6E-409C-BE32-E72D297353CC}">
              <c16:uniqueId val="{00000000-9880-471B-9C51-C23EC38C7D27}"/>
            </c:ext>
          </c:extLst>
        </c:ser>
        <c:ser>
          <c:idx val="1"/>
          <c:order val="1"/>
          <c:tx>
            <c:v>PE</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Pivot!$A$4:$A$28</c15:sqref>
                  </c15:fullRef>
                </c:ext>
              </c:extLst>
              <c:f>Pivot!$A$16:$A$28</c:f>
              <c:numCache>
                <c:formatCode>General</c:formatCode>
                <c:ptCount val="13"/>
                <c:pt idx="0">
                  <c:v>23600</c:v>
                </c:pt>
                <c:pt idx="1">
                  <c:v>23650</c:v>
                </c:pt>
                <c:pt idx="2">
                  <c:v>23700</c:v>
                </c:pt>
                <c:pt idx="3">
                  <c:v>23750</c:v>
                </c:pt>
                <c:pt idx="4">
                  <c:v>23800</c:v>
                </c:pt>
                <c:pt idx="5">
                  <c:v>23850</c:v>
                </c:pt>
                <c:pt idx="6">
                  <c:v>23900</c:v>
                </c:pt>
                <c:pt idx="7">
                  <c:v>23950</c:v>
                </c:pt>
                <c:pt idx="8">
                  <c:v>24000</c:v>
                </c:pt>
                <c:pt idx="9">
                  <c:v>24050</c:v>
                </c:pt>
                <c:pt idx="10">
                  <c:v>24100</c:v>
                </c:pt>
                <c:pt idx="11">
                  <c:v>24150</c:v>
                </c:pt>
                <c:pt idx="12">
                  <c:v>24200</c:v>
                </c:pt>
              </c:numCache>
            </c:numRef>
          </c:cat>
          <c:val>
            <c:numRef>
              <c:extLst>
                <c:ext xmlns:c15="http://schemas.microsoft.com/office/drawing/2012/chart" uri="{02D57815-91ED-43cb-92C2-25804820EDAC}">
                  <c15:fullRef>
                    <c15:sqref>Pivot!$D$4:$D$28</c15:sqref>
                  </c15:fullRef>
                </c:ext>
              </c:extLst>
              <c:f>Pivot!$D$16:$D$28</c:f>
              <c:numCache>
                <c:formatCode>General</c:formatCode>
                <c:ptCount val="13"/>
                <c:pt idx="0">
                  <c:v>420285</c:v>
                </c:pt>
                <c:pt idx="1">
                  <c:v>206037</c:v>
                </c:pt>
                <c:pt idx="2">
                  <c:v>523891</c:v>
                </c:pt>
                <c:pt idx="3">
                  <c:v>303897</c:v>
                </c:pt>
                <c:pt idx="4">
                  <c:v>779307</c:v>
                </c:pt>
                <c:pt idx="5">
                  <c:v>544362</c:v>
                </c:pt>
                <c:pt idx="6">
                  <c:v>794610</c:v>
                </c:pt>
                <c:pt idx="7">
                  <c:v>573004</c:v>
                </c:pt>
                <c:pt idx="8">
                  <c:v>452881</c:v>
                </c:pt>
                <c:pt idx="9">
                  <c:v>68632</c:v>
                </c:pt>
                <c:pt idx="10">
                  <c:v>41091</c:v>
                </c:pt>
                <c:pt idx="11">
                  <c:v>11471</c:v>
                </c:pt>
                <c:pt idx="12">
                  <c:v>15495</c:v>
                </c:pt>
              </c:numCache>
            </c:numRef>
          </c:val>
          <c:extLst>
            <c:ext xmlns:c16="http://schemas.microsoft.com/office/drawing/2014/chart" uri="{C3380CC4-5D6E-409C-BE32-E72D297353CC}">
              <c16:uniqueId val="{00000001-9880-471B-9C51-C23EC38C7D27}"/>
            </c:ext>
          </c:extLst>
        </c:ser>
        <c:dLbls>
          <c:showLegendKey val="0"/>
          <c:showVal val="0"/>
          <c:showCatName val="0"/>
          <c:showSerName val="0"/>
          <c:showPercent val="0"/>
          <c:showBubbleSize val="0"/>
        </c:dLbls>
        <c:gapWidth val="100"/>
        <c:overlap val="-24"/>
        <c:axId val="1923675839"/>
        <c:axId val="1824422575"/>
      </c:barChart>
      <c:catAx>
        <c:axId val="19236758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4422575"/>
        <c:crosses val="autoZero"/>
        <c:auto val="1"/>
        <c:lblAlgn val="ctr"/>
        <c:lblOffset val="100"/>
        <c:noMultiLvlLbl val="0"/>
      </c:catAx>
      <c:valAx>
        <c:axId val="18244225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3675839"/>
        <c:crosses val="autoZero"/>
        <c:crossBetween val="between"/>
      </c:valAx>
      <c:spPr>
        <a:noFill/>
        <a:ln>
          <a:noFill/>
        </a:ln>
        <a:effectLst/>
      </c:spPr>
    </c:plotArea>
    <c:legend>
      <c:legendPos val="b"/>
      <c:overlay val="0"/>
      <c:spPr>
        <a:noFill/>
        <a:ln>
          <a:noFill/>
        </a:ln>
        <a:effectLst>
          <a:glow>
            <a:schemeClr val="accent1">
              <a:alpha val="64000"/>
            </a:schemeClr>
          </a:glow>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Pivot!$B$3</c:f>
              <c:strCache>
                <c:ptCount val="1"/>
                <c:pt idx="0">
                  <c:v>Sum of CE.changeinOpenInterest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Pivot!$A$4:$A$28</c15:sqref>
                  </c15:fullRef>
                </c:ext>
              </c:extLst>
              <c:f>Pivot!$A$16:$A$28</c:f>
              <c:numCache>
                <c:formatCode>General</c:formatCode>
                <c:ptCount val="13"/>
                <c:pt idx="0">
                  <c:v>23600</c:v>
                </c:pt>
                <c:pt idx="1">
                  <c:v>23650</c:v>
                </c:pt>
                <c:pt idx="2">
                  <c:v>23700</c:v>
                </c:pt>
                <c:pt idx="3">
                  <c:v>23750</c:v>
                </c:pt>
                <c:pt idx="4">
                  <c:v>23800</c:v>
                </c:pt>
                <c:pt idx="5">
                  <c:v>23850</c:v>
                </c:pt>
                <c:pt idx="6">
                  <c:v>23900</c:v>
                </c:pt>
                <c:pt idx="7">
                  <c:v>23950</c:v>
                </c:pt>
                <c:pt idx="8">
                  <c:v>24000</c:v>
                </c:pt>
                <c:pt idx="9">
                  <c:v>24050</c:v>
                </c:pt>
                <c:pt idx="10">
                  <c:v>24100</c:v>
                </c:pt>
                <c:pt idx="11">
                  <c:v>24150</c:v>
                </c:pt>
                <c:pt idx="12">
                  <c:v>24200</c:v>
                </c:pt>
              </c:numCache>
            </c:numRef>
          </c:cat>
          <c:val>
            <c:numRef>
              <c:extLst>
                <c:ext xmlns:c15="http://schemas.microsoft.com/office/drawing/2012/chart" uri="{02D57815-91ED-43cb-92C2-25804820EDAC}">
                  <c15:fullRef>
                    <c15:sqref>Pivot!$B$4:$B$28</c15:sqref>
                  </c15:fullRef>
                </c:ext>
              </c:extLst>
              <c:f>Pivot!$B$16:$B$28</c:f>
              <c:numCache>
                <c:formatCode>General</c:formatCode>
                <c:ptCount val="13"/>
                <c:pt idx="0">
                  <c:v>-15754</c:v>
                </c:pt>
                <c:pt idx="1">
                  <c:v>-8070</c:v>
                </c:pt>
                <c:pt idx="2">
                  <c:v>-50017</c:v>
                </c:pt>
                <c:pt idx="3">
                  <c:v>14660</c:v>
                </c:pt>
                <c:pt idx="4">
                  <c:v>1775</c:v>
                </c:pt>
                <c:pt idx="5">
                  <c:v>63582</c:v>
                </c:pt>
                <c:pt idx="6">
                  <c:v>116779</c:v>
                </c:pt>
                <c:pt idx="7">
                  <c:v>496459</c:v>
                </c:pt>
                <c:pt idx="8">
                  <c:v>577248</c:v>
                </c:pt>
                <c:pt idx="9">
                  <c:v>406332</c:v>
                </c:pt>
                <c:pt idx="10">
                  <c:v>442888</c:v>
                </c:pt>
                <c:pt idx="11">
                  <c:v>295186</c:v>
                </c:pt>
                <c:pt idx="12">
                  <c:v>332740</c:v>
                </c:pt>
              </c:numCache>
            </c:numRef>
          </c:val>
          <c:extLst>
            <c:ext xmlns:c16="http://schemas.microsoft.com/office/drawing/2014/chart" uri="{C3380CC4-5D6E-409C-BE32-E72D297353CC}">
              <c16:uniqueId val="{00000000-60A6-439A-98D9-5AD050DC7BF8}"/>
            </c:ext>
          </c:extLst>
        </c:ser>
        <c:ser>
          <c:idx val="1"/>
          <c:order val="1"/>
          <c:tx>
            <c:strRef>
              <c:f>Pivot!$E$3</c:f>
              <c:strCache>
                <c:ptCount val="1"/>
                <c:pt idx="0">
                  <c:v>Sum of PE.changeinOpenInterest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extLst>
                <c:ext xmlns:c15="http://schemas.microsoft.com/office/drawing/2012/chart" uri="{02D57815-91ED-43cb-92C2-25804820EDAC}">
                  <c15:fullRef>
                    <c15:sqref>Pivot!$A$4:$A$28</c15:sqref>
                  </c15:fullRef>
                </c:ext>
              </c:extLst>
              <c:f>Pivot!$A$16:$A$28</c:f>
              <c:numCache>
                <c:formatCode>General</c:formatCode>
                <c:ptCount val="13"/>
                <c:pt idx="0">
                  <c:v>23600</c:v>
                </c:pt>
                <c:pt idx="1">
                  <c:v>23650</c:v>
                </c:pt>
                <c:pt idx="2">
                  <c:v>23700</c:v>
                </c:pt>
                <c:pt idx="3">
                  <c:v>23750</c:v>
                </c:pt>
                <c:pt idx="4">
                  <c:v>23800</c:v>
                </c:pt>
                <c:pt idx="5">
                  <c:v>23850</c:v>
                </c:pt>
                <c:pt idx="6">
                  <c:v>23900</c:v>
                </c:pt>
                <c:pt idx="7">
                  <c:v>23950</c:v>
                </c:pt>
                <c:pt idx="8">
                  <c:v>24000</c:v>
                </c:pt>
                <c:pt idx="9">
                  <c:v>24050</c:v>
                </c:pt>
                <c:pt idx="10">
                  <c:v>24100</c:v>
                </c:pt>
                <c:pt idx="11">
                  <c:v>24150</c:v>
                </c:pt>
                <c:pt idx="12">
                  <c:v>24200</c:v>
                </c:pt>
              </c:numCache>
            </c:numRef>
          </c:cat>
          <c:val>
            <c:numRef>
              <c:extLst>
                <c:ext xmlns:c15="http://schemas.microsoft.com/office/drawing/2012/chart" uri="{02D57815-91ED-43cb-92C2-25804820EDAC}">
                  <c15:fullRef>
                    <c15:sqref>Pivot!$E$4:$E$28</c15:sqref>
                  </c15:fullRef>
                </c:ext>
              </c:extLst>
              <c:f>Pivot!$E$16:$E$28</c:f>
              <c:numCache>
                <c:formatCode>General</c:formatCode>
                <c:ptCount val="13"/>
                <c:pt idx="0">
                  <c:v>74770</c:v>
                </c:pt>
                <c:pt idx="1">
                  <c:v>50367</c:v>
                </c:pt>
                <c:pt idx="2">
                  <c:v>171539</c:v>
                </c:pt>
                <c:pt idx="3">
                  <c:v>165261</c:v>
                </c:pt>
                <c:pt idx="4">
                  <c:v>485141</c:v>
                </c:pt>
                <c:pt idx="5">
                  <c:v>360976</c:v>
                </c:pt>
                <c:pt idx="6">
                  <c:v>661620</c:v>
                </c:pt>
                <c:pt idx="7">
                  <c:v>542200</c:v>
                </c:pt>
                <c:pt idx="8">
                  <c:v>373998</c:v>
                </c:pt>
                <c:pt idx="9">
                  <c:v>66849</c:v>
                </c:pt>
                <c:pt idx="10">
                  <c:v>36429</c:v>
                </c:pt>
                <c:pt idx="11">
                  <c:v>10821</c:v>
                </c:pt>
                <c:pt idx="12">
                  <c:v>13229</c:v>
                </c:pt>
              </c:numCache>
            </c:numRef>
          </c:val>
          <c:extLst>
            <c:ext xmlns:c16="http://schemas.microsoft.com/office/drawing/2014/chart" uri="{C3380CC4-5D6E-409C-BE32-E72D297353CC}">
              <c16:uniqueId val="{00000001-60A6-439A-98D9-5AD050DC7BF8}"/>
            </c:ext>
          </c:extLst>
        </c:ser>
        <c:dLbls>
          <c:showLegendKey val="0"/>
          <c:showVal val="0"/>
          <c:showCatName val="0"/>
          <c:showSerName val="0"/>
          <c:showPercent val="0"/>
          <c:showBubbleSize val="0"/>
        </c:dLbls>
        <c:gapWidth val="100"/>
        <c:overlap val="-24"/>
        <c:axId val="1934793183"/>
        <c:axId val="1824421743"/>
      </c:barChart>
      <c:catAx>
        <c:axId val="19347931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4421743"/>
        <c:crosses val="autoZero"/>
        <c:auto val="1"/>
        <c:lblAlgn val="ctr"/>
        <c:lblOffset val="100"/>
        <c:noMultiLvlLbl val="0"/>
      </c:catAx>
      <c:valAx>
        <c:axId val="18244217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479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16</xdr:col>
      <xdr:colOff>129540</xdr:colOff>
      <xdr:row>9</xdr:row>
      <xdr:rowOff>152400</xdr:rowOff>
    </xdr:from>
    <xdr:to>
      <xdr:col>19</xdr:col>
      <xdr:colOff>129540</xdr:colOff>
      <xdr:row>37</xdr:row>
      <xdr:rowOff>68580</xdr:rowOff>
    </xdr:to>
    <mc:AlternateContent xmlns:mc="http://schemas.openxmlformats.org/markup-compatibility/2006" xmlns:a14="http://schemas.microsoft.com/office/drawing/2010/main">
      <mc:Choice Requires="a14">
        <xdr:graphicFrame macro="">
          <xdr:nvGraphicFramePr>
            <xdr:cNvPr id="8" name="expiryDate">
              <a:extLst>
                <a:ext uri="{FF2B5EF4-FFF2-40B4-BE49-F238E27FC236}">
                  <a16:creationId xmlns:a16="http://schemas.microsoft.com/office/drawing/2014/main" id="{1255C5C4-9E70-4525-B9B1-549D8CF8B39B}"/>
                </a:ext>
              </a:extLst>
            </xdr:cNvPr>
            <xdr:cNvGraphicFramePr/>
          </xdr:nvGraphicFramePr>
          <xdr:xfrm>
            <a:off x="0" y="0"/>
            <a:ext cx="0" cy="0"/>
          </xdr:xfrm>
          <a:graphic>
            <a:graphicData uri="http://schemas.microsoft.com/office/drawing/2010/slicer">
              <sle:slicer xmlns:sle="http://schemas.microsoft.com/office/drawing/2010/slicer" name="expiryDate"/>
            </a:graphicData>
          </a:graphic>
        </xdr:graphicFrame>
      </mc:Choice>
      <mc:Fallback xmlns="">
        <xdr:sp macro="" textlink="">
          <xdr:nvSpPr>
            <xdr:cNvPr id="0" name=""/>
            <xdr:cNvSpPr>
              <a:spLocks noTextEdit="1"/>
            </xdr:cNvSpPr>
          </xdr:nvSpPr>
          <xdr:spPr>
            <a:xfrm>
              <a:off x="10125187" y="1882588"/>
              <a:ext cx="1828800" cy="49364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295835</xdr:colOff>
      <xdr:row>8</xdr:row>
      <xdr:rowOff>156881</xdr:rowOff>
    </xdr:from>
    <xdr:to>
      <xdr:col>15</xdr:col>
      <xdr:colOff>143436</xdr:colOff>
      <xdr:row>27</xdr:row>
      <xdr:rowOff>8964</xdr:rowOff>
    </xdr:to>
    <xdr:graphicFrame macro="">
      <xdr:nvGraphicFramePr>
        <xdr:cNvPr id="4" name="Chart 3">
          <a:extLst>
            <a:ext uri="{FF2B5EF4-FFF2-40B4-BE49-F238E27FC236}">
              <a16:creationId xmlns:a16="http://schemas.microsoft.com/office/drawing/2014/main" id="{CDBD034E-6C4E-48B6-8C3F-E9ACEC1F34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295834</xdr:colOff>
      <xdr:row>27</xdr:row>
      <xdr:rowOff>13446</xdr:rowOff>
    </xdr:from>
    <xdr:to>
      <xdr:col>15</xdr:col>
      <xdr:colOff>143434</xdr:colOff>
      <xdr:row>44</xdr:row>
      <xdr:rowOff>125505</xdr:rowOff>
    </xdr:to>
    <xdr:graphicFrame macro="">
      <xdr:nvGraphicFramePr>
        <xdr:cNvPr id="5" name="Chart 4">
          <a:extLst>
            <a:ext uri="{FF2B5EF4-FFF2-40B4-BE49-F238E27FC236}">
              <a16:creationId xmlns:a16="http://schemas.microsoft.com/office/drawing/2014/main" id="{9A255EA2-033A-44DD-BD94-4B139F367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refreshedDate="45470.608865972223" createdVersion="6" refreshedVersion="6" minRefreshableVersion="3" recordCount="861" xr:uid="{7D1CB66A-797B-45CC-AC3C-97E6C8F04948}">
  <cacheSource type="worksheet">
    <worksheetSource name="Data_query"/>
  </cacheSource>
  <cacheFields count="15">
    <cacheField name="strikePrice" numFmtId="0">
      <sharedItems containsSemiMixedTypes="0" containsString="0" containsNumber="1" containsInteger="1" minValue="12000" maxValue="29000" count="128">
        <n v="12000"/>
        <n v="14000"/>
        <n v="15000"/>
        <n v="16000"/>
        <n v="16500"/>
        <n v="17000"/>
        <n v="18000"/>
        <n v="18500"/>
        <n v="19000"/>
        <n v="19500"/>
        <n v="20000"/>
        <n v="20150"/>
        <n v="20200"/>
        <n v="20250"/>
        <n v="20300"/>
        <n v="20350"/>
        <n v="20400"/>
        <n v="20450"/>
        <n v="20500"/>
        <n v="20550"/>
        <n v="20600"/>
        <n v="20650"/>
        <n v="20700"/>
        <n v="20750"/>
        <n v="20800"/>
        <n v="20850"/>
        <n v="20900"/>
        <n v="20950"/>
        <n v="21000"/>
        <n v="21050"/>
        <n v="21100"/>
        <n v="21150"/>
        <n v="21200"/>
        <n v="21250"/>
        <n v="21300"/>
        <n v="21350"/>
        <n v="21400"/>
        <n v="21450"/>
        <n v="21500"/>
        <n v="21550"/>
        <n v="21600"/>
        <n v="21650"/>
        <n v="21700"/>
        <n v="21750"/>
        <n v="21800"/>
        <n v="21850"/>
        <n v="21900"/>
        <n v="21950"/>
        <n v="22000"/>
        <n v="22050"/>
        <n v="22100"/>
        <n v="22150"/>
        <n v="22200"/>
        <n v="22250"/>
        <n v="22300"/>
        <n v="22350"/>
        <n v="22400"/>
        <n v="22450"/>
        <n v="22500"/>
        <n v="22550"/>
        <n v="22600"/>
        <n v="22650"/>
        <n v="22700"/>
        <n v="22750"/>
        <n v="22800"/>
        <n v="22850"/>
        <n v="22900"/>
        <n v="22950"/>
        <n v="23000"/>
        <n v="23050"/>
        <n v="23100"/>
        <n v="23150"/>
        <n v="23200"/>
        <n v="23250"/>
        <n v="23300"/>
        <n v="23350"/>
        <n v="23400"/>
        <n v="23450"/>
        <n v="23500"/>
        <n v="23550"/>
        <n v="23600"/>
        <n v="23650"/>
        <n v="23700"/>
        <n v="23750"/>
        <n v="23800"/>
        <n v="23850"/>
        <n v="23900"/>
        <n v="23950"/>
        <n v="24000"/>
        <n v="24050"/>
        <n v="24100"/>
        <n v="24150"/>
        <n v="24200"/>
        <n v="24250"/>
        <n v="24300"/>
        <n v="24350"/>
        <n v="24400"/>
        <n v="24450"/>
        <n v="24500"/>
        <n v="24550"/>
        <n v="24600"/>
        <n v="24650"/>
        <n v="24700"/>
        <n v="24750"/>
        <n v="24800"/>
        <n v="24850"/>
        <n v="24900"/>
        <n v="24950"/>
        <n v="25000"/>
        <n v="25050"/>
        <n v="25100"/>
        <n v="25150"/>
        <n v="25200"/>
        <n v="25250"/>
        <n v="25300"/>
        <n v="25350"/>
        <n v="25400"/>
        <n v="25450"/>
        <n v="25500"/>
        <n v="25550"/>
        <n v="25600"/>
        <n v="26000"/>
        <n v="27000"/>
        <n v="28000"/>
        <n v="29000"/>
        <n v="13000" u="1"/>
        <n v="20050" u="1"/>
        <n v="20100" u="1"/>
      </sharedItems>
    </cacheField>
    <cacheField name="expiryDate" numFmtId="0">
      <sharedItems count="25">
        <s v="25-Jun-2026"/>
        <s v="27-Jun-2024"/>
        <s v="26-Dec-2024"/>
        <s v="26-Jun-2025"/>
        <s v="31-Dec-2026"/>
        <s v="24-Dec-2025"/>
        <s v="30-Dec-2027"/>
        <s v="26-Sep-2024"/>
        <s v="29-Jun-2028"/>
        <s v="28-Dec-2028"/>
        <s v="27-Mar-2025"/>
        <s v="24-Jun-2027"/>
        <s v="04-Jul-2024"/>
        <s v="25-Jul-2024"/>
        <s v="29-Aug-2024"/>
        <s v="11-Jul-2024"/>
        <s v="18-Jul-2024"/>
        <s v="01-Aug-2024"/>
        <s v="23-May-2024" u="1"/>
        <s v="16-May-2024" u="1"/>
        <s v="20-Jun-2024" u="1"/>
        <s v="09-May-2024" u="1"/>
        <s v="13-Jun-2024" u="1"/>
        <s v="06-Jun-2024" u="1"/>
        <s v="30-May-2024" u="1"/>
      </sharedItems>
    </cacheField>
    <cacheField name="CE.openInterest" numFmtId="0">
      <sharedItems containsString="0" containsBlank="1" containsNumber="1" containsInteger="1" minValue="0" maxValue="1111584"/>
    </cacheField>
    <cacheField name="CE.changeinOpenInterest" numFmtId="0">
      <sharedItems containsString="0" containsBlank="1" containsNumber="1" containsInteger="1" minValue="-166872" maxValue="577248"/>
    </cacheField>
    <cacheField name="CE.totalTradedVolume" numFmtId="0">
      <sharedItems containsString="0" containsBlank="1" containsNumber="1" containsInteger="1" minValue="0" maxValue="40057839"/>
    </cacheField>
    <cacheField name="CE.impliedVolatility" numFmtId="0">
      <sharedItems containsString="0" containsBlank="1" containsNumber="1" minValue="0" maxValue="337.15"/>
    </cacheField>
    <cacheField name="CE.lastPrice" numFmtId="0">
      <sharedItems containsString="0" containsBlank="1" containsNumber="1" minValue="0" maxValue="10100"/>
    </cacheField>
    <cacheField name="CE.change" numFmtId="0">
      <sharedItems containsString="0" containsBlank="1" containsNumber="1" minValue="-160.05000000000018" maxValue="1380.15"/>
    </cacheField>
    <cacheField name="PE.openInterest" numFmtId="0">
      <sharedItems containsString="0" containsBlank="1" containsNumber="1" containsInteger="1" minValue="0" maxValue="794610"/>
    </cacheField>
    <cacheField name="PE.changeinOpenInterest" numFmtId="0">
      <sharedItems containsString="0" containsBlank="1" containsNumber="1" containsInteger="1" minValue="-251238" maxValue="661620"/>
    </cacheField>
    <cacheField name="PE.totalTradedVolume" numFmtId="0">
      <sharedItems containsString="0" containsBlank="1" containsNumber="1" containsInteger="1" minValue="0" maxValue="32769753"/>
    </cacheField>
    <cacheField name="PE.impliedVolatility" numFmtId="0">
      <sharedItems containsString="0" containsBlank="1" containsNumber="1" minValue="0" maxValue="283.79000000000002"/>
    </cacheField>
    <cacheField name="PE.lastPrice" numFmtId="0">
      <sharedItems containsString="0" containsBlank="1" containsNumber="1" minValue="0" maxValue="4650.95"/>
    </cacheField>
    <cacheField name="PE.change" numFmtId="0">
      <sharedItems containsString="0" containsBlank="1" containsNumber="1" minValue="-4876.1000000000004" maxValue="126.95"/>
    </cacheField>
    <cacheField name="PE.underlyingValue" numFmtId="0">
      <sharedItems containsString="0" containsBlank="1" containsNumber="1" minValue="23922.25" maxValue="23922.25"/>
    </cacheField>
  </cacheFields>
  <extLst>
    <ext xmlns:x14="http://schemas.microsoft.com/office/spreadsheetml/2009/9/main" uri="{725AE2AE-9491-48be-B2B4-4EB974FC3084}">
      <x14:pivotCacheDefinition pivotCacheId="15903682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1">
  <r>
    <x v="0"/>
    <x v="0"/>
    <m/>
    <m/>
    <m/>
    <m/>
    <m/>
    <m/>
    <n v="20"/>
    <n v="0"/>
    <n v="0"/>
    <n v="0"/>
    <n v="0"/>
    <n v="0"/>
    <n v="23922.25"/>
  </r>
  <r>
    <x v="1"/>
    <x v="1"/>
    <m/>
    <m/>
    <m/>
    <m/>
    <m/>
    <m/>
    <n v="20300"/>
    <n v="5189"/>
    <n v="176940"/>
    <n v="283.79000000000002"/>
    <n v="0.05"/>
    <n v="-0.15000000000000002"/>
    <n v="23922.25"/>
  </r>
  <r>
    <x v="1"/>
    <x v="2"/>
    <n v="4"/>
    <n v="0"/>
    <n v="1"/>
    <n v="0"/>
    <n v="10100"/>
    <n v="100"/>
    <n v="73"/>
    <n v="0"/>
    <n v="0"/>
    <n v="0"/>
    <n v="0"/>
    <n v="0"/>
    <n v="23922.25"/>
  </r>
  <r>
    <x v="1"/>
    <x v="3"/>
    <m/>
    <m/>
    <m/>
    <m/>
    <m/>
    <m/>
    <n v="46"/>
    <n v="0"/>
    <n v="0"/>
    <n v="0"/>
    <n v="0"/>
    <n v="0"/>
    <n v="23922.25"/>
  </r>
  <r>
    <x v="1"/>
    <x v="0"/>
    <m/>
    <m/>
    <m/>
    <m/>
    <m/>
    <m/>
    <n v="4"/>
    <n v="0"/>
    <n v="0"/>
    <n v="0"/>
    <n v="0"/>
    <n v="0"/>
    <n v="23922.25"/>
  </r>
  <r>
    <x v="1"/>
    <x v="4"/>
    <m/>
    <m/>
    <m/>
    <m/>
    <m/>
    <m/>
    <n v="40"/>
    <n v="0"/>
    <n v="0"/>
    <n v="0"/>
    <n v="0"/>
    <n v="0"/>
    <n v="23922.25"/>
  </r>
  <r>
    <x v="2"/>
    <x v="1"/>
    <n v="1564"/>
    <n v="-3751"/>
    <n v="4481"/>
    <n v="337.15"/>
    <n v="8920"/>
    <n v="49.450000000000728"/>
    <n v="12298"/>
    <n v="2556"/>
    <n v="35246"/>
    <n v="248.94"/>
    <n v="0.1"/>
    <n v="-0.24999999999999997"/>
    <n v="23922.25"/>
  </r>
  <r>
    <x v="2"/>
    <x v="2"/>
    <n v="579"/>
    <n v="159"/>
    <n v="174"/>
    <n v="0"/>
    <n v="9045"/>
    <n v="-3.950000000000728"/>
    <n v="1065"/>
    <n v="15"/>
    <n v="134"/>
    <n v="30.97"/>
    <n v="12.1"/>
    <n v="-1.7000000000000011"/>
    <n v="23922.25"/>
  </r>
  <r>
    <x v="2"/>
    <x v="3"/>
    <m/>
    <m/>
    <m/>
    <m/>
    <m/>
    <m/>
    <n v="68"/>
    <n v="0"/>
    <n v="0"/>
    <n v="0"/>
    <n v="0"/>
    <n v="0"/>
    <n v="23922.25"/>
  </r>
  <r>
    <x v="2"/>
    <x v="5"/>
    <m/>
    <m/>
    <m/>
    <m/>
    <m/>
    <m/>
    <n v="40"/>
    <n v="-4"/>
    <n v="6"/>
    <n v="25.19"/>
    <n v="45"/>
    <n v="20.95"/>
    <n v="23922.25"/>
  </r>
  <r>
    <x v="2"/>
    <x v="0"/>
    <m/>
    <m/>
    <m/>
    <m/>
    <m/>
    <m/>
    <n v="34"/>
    <n v="0"/>
    <n v="0"/>
    <n v="0"/>
    <n v="0"/>
    <n v="0"/>
    <n v="23922.25"/>
  </r>
  <r>
    <x v="2"/>
    <x v="4"/>
    <m/>
    <m/>
    <m/>
    <m/>
    <m/>
    <m/>
    <n v="86"/>
    <n v="0"/>
    <n v="0"/>
    <n v="0"/>
    <n v="0"/>
    <n v="0"/>
    <n v="23922.25"/>
  </r>
  <r>
    <x v="2"/>
    <x v="6"/>
    <m/>
    <m/>
    <m/>
    <m/>
    <m/>
    <m/>
    <n v="14"/>
    <n v="0"/>
    <n v="0"/>
    <n v="0"/>
    <n v="0"/>
    <n v="0"/>
    <n v="23922.25"/>
  </r>
  <r>
    <x v="3"/>
    <x v="1"/>
    <n v="17"/>
    <n v="0"/>
    <n v="0"/>
    <n v="0"/>
    <n v="0"/>
    <n v="0"/>
    <n v="2341"/>
    <n v="-357"/>
    <n v="7612"/>
    <n v="207.02"/>
    <n v="0.05"/>
    <n v="-0.3"/>
    <n v="23922.25"/>
  </r>
  <r>
    <x v="3"/>
    <x v="7"/>
    <n v="17517"/>
    <n v="4676"/>
    <n v="5097"/>
    <n v="0"/>
    <n v="7962.2"/>
    <n v="23.199999999999815"/>
    <n v="4770"/>
    <n v="1144"/>
    <n v="2170"/>
    <n v="33.44"/>
    <n v="5.25"/>
    <n v="-1.5999999999999996"/>
    <n v="23922.25"/>
  </r>
  <r>
    <x v="3"/>
    <x v="2"/>
    <n v="872"/>
    <n v="0"/>
    <n v="0"/>
    <n v="0"/>
    <n v="0"/>
    <n v="0"/>
    <n v="676"/>
    <n v="1"/>
    <n v="2"/>
    <n v="29.3"/>
    <n v="19.850000000000001"/>
    <n v="4.3000000000000007"/>
    <n v="23922.25"/>
  </r>
  <r>
    <x v="3"/>
    <x v="3"/>
    <m/>
    <m/>
    <m/>
    <m/>
    <m/>
    <m/>
    <n v="3"/>
    <n v="0"/>
    <n v="0"/>
    <n v="0"/>
    <n v="0"/>
    <n v="0"/>
    <n v="23922.25"/>
  </r>
  <r>
    <x v="3"/>
    <x v="5"/>
    <m/>
    <m/>
    <m/>
    <m/>
    <m/>
    <m/>
    <n v="86"/>
    <n v="0"/>
    <n v="0"/>
    <n v="0"/>
    <n v="0"/>
    <n v="0"/>
    <n v="23922.25"/>
  </r>
  <r>
    <x v="3"/>
    <x v="0"/>
    <m/>
    <m/>
    <m/>
    <m/>
    <m/>
    <m/>
    <n v="20"/>
    <n v="0"/>
    <n v="0"/>
    <n v="0"/>
    <n v="0"/>
    <n v="0"/>
    <n v="23922.25"/>
  </r>
  <r>
    <x v="3"/>
    <x v="4"/>
    <m/>
    <m/>
    <m/>
    <m/>
    <m/>
    <m/>
    <n v="96"/>
    <n v="0"/>
    <n v="0"/>
    <n v="0"/>
    <n v="0"/>
    <n v="0"/>
    <n v="23922.25"/>
  </r>
  <r>
    <x v="3"/>
    <x v="6"/>
    <m/>
    <m/>
    <m/>
    <m/>
    <m/>
    <m/>
    <n v="0"/>
    <n v="0"/>
    <n v="0"/>
    <n v="0"/>
    <n v="0"/>
    <n v="0"/>
    <n v="23922.25"/>
  </r>
  <r>
    <x v="3"/>
    <x v="8"/>
    <m/>
    <m/>
    <m/>
    <m/>
    <m/>
    <m/>
    <n v="0"/>
    <n v="0"/>
    <n v="0"/>
    <n v="0"/>
    <n v="0"/>
    <n v="0"/>
    <n v="23922.25"/>
  </r>
  <r>
    <x v="3"/>
    <x v="9"/>
    <m/>
    <m/>
    <m/>
    <m/>
    <m/>
    <m/>
    <n v="0"/>
    <n v="0"/>
    <n v="0"/>
    <n v="0"/>
    <n v="0"/>
    <n v="0"/>
    <n v="23922.25"/>
  </r>
  <r>
    <x v="4"/>
    <x v="5"/>
    <m/>
    <m/>
    <m/>
    <m/>
    <m/>
    <m/>
    <n v="104"/>
    <n v="0"/>
    <n v="0"/>
    <n v="0"/>
    <n v="0"/>
    <n v="0"/>
    <n v="23922.25"/>
  </r>
  <r>
    <x v="5"/>
    <x v="1"/>
    <n v="151"/>
    <n v="-95"/>
    <n v="195"/>
    <n v="0"/>
    <n v="6935"/>
    <n v="55.75"/>
    <n v="9653"/>
    <n v="-786"/>
    <n v="17232"/>
    <n v="185.3"/>
    <n v="0.1"/>
    <n v="-0.1"/>
    <n v="23922.25"/>
  </r>
  <r>
    <x v="5"/>
    <x v="7"/>
    <m/>
    <m/>
    <m/>
    <m/>
    <m/>
    <m/>
    <n v="0"/>
    <n v="0"/>
    <n v="0"/>
    <n v="0"/>
    <n v="0"/>
    <n v="0"/>
    <n v="23922.25"/>
  </r>
  <r>
    <x v="5"/>
    <x v="2"/>
    <n v="976"/>
    <n v="0"/>
    <n v="0"/>
    <n v="0"/>
    <n v="0"/>
    <n v="0"/>
    <n v="3212"/>
    <n v="18"/>
    <n v="35"/>
    <n v="26.7"/>
    <n v="25.2"/>
    <n v="0"/>
    <n v="23922.25"/>
  </r>
  <r>
    <x v="5"/>
    <x v="10"/>
    <m/>
    <m/>
    <m/>
    <m/>
    <m/>
    <m/>
    <n v="0"/>
    <n v="0"/>
    <n v="0"/>
    <n v="0"/>
    <n v="0"/>
    <n v="0"/>
    <n v="23922.25"/>
  </r>
  <r>
    <x v="5"/>
    <x v="3"/>
    <m/>
    <m/>
    <m/>
    <m/>
    <m/>
    <m/>
    <n v="0"/>
    <n v="0"/>
    <n v="0"/>
    <n v="0"/>
    <n v="0"/>
    <n v="0"/>
    <n v="23922.25"/>
  </r>
  <r>
    <x v="5"/>
    <x v="5"/>
    <m/>
    <m/>
    <m/>
    <m/>
    <m/>
    <m/>
    <n v="107"/>
    <n v="0"/>
    <n v="0"/>
    <n v="0"/>
    <n v="0"/>
    <n v="0"/>
    <n v="23922.25"/>
  </r>
  <r>
    <x v="5"/>
    <x v="0"/>
    <m/>
    <m/>
    <m/>
    <m/>
    <m/>
    <m/>
    <n v="0"/>
    <n v="0"/>
    <n v="0"/>
    <n v="0"/>
    <n v="0"/>
    <n v="0"/>
    <n v="23922.25"/>
  </r>
  <r>
    <x v="5"/>
    <x v="4"/>
    <m/>
    <m/>
    <m/>
    <m/>
    <m/>
    <m/>
    <n v="122"/>
    <n v="0"/>
    <n v="0"/>
    <n v="0"/>
    <n v="0"/>
    <n v="0"/>
    <n v="23922.25"/>
  </r>
  <r>
    <x v="5"/>
    <x v="11"/>
    <m/>
    <m/>
    <m/>
    <m/>
    <m/>
    <m/>
    <n v="0"/>
    <n v="0"/>
    <n v="0"/>
    <n v="0"/>
    <n v="0"/>
    <n v="0"/>
    <n v="23922.25"/>
  </r>
  <r>
    <x v="5"/>
    <x v="6"/>
    <m/>
    <m/>
    <m/>
    <m/>
    <m/>
    <m/>
    <n v="568"/>
    <n v="0"/>
    <n v="0"/>
    <n v="0"/>
    <n v="0"/>
    <n v="0"/>
    <n v="23922.25"/>
  </r>
  <r>
    <x v="5"/>
    <x v="8"/>
    <m/>
    <m/>
    <m/>
    <m/>
    <m/>
    <m/>
    <n v="0"/>
    <n v="0"/>
    <n v="0"/>
    <n v="0"/>
    <n v="0"/>
    <n v="0"/>
    <n v="23922.25"/>
  </r>
  <r>
    <x v="5"/>
    <x v="9"/>
    <m/>
    <m/>
    <m/>
    <m/>
    <m/>
    <m/>
    <n v="0"/>
    <n v="0"/>
    <n v="0"/>
    <n v="0"/>
    <n v="0"/>
    <n v="0"/>
    <n v="23922.25"/>
  </r>
  <r>
    <x v="6"/>
    <x v="1"/>
    <n v="2498"/>
    <n v="-6990"/>
    <n v="8659"/>
    <n v="0"/>
    <n v="5920"/>
    <n v="42.399999999999629"/>
    <n v="154542"/>
    <n v="-251238"/>
    <n v="753677"/>
    <n v="149.15"/>
    <n v="0.05"/>
    <n v="-0.4"/>
    <n v="23922.25"/>
  </r>
  <r>
    <x v="6"/>
    <x v="7"/>
    <n v="368"/>
    <n v="302"/>
    <n v="393"/>
    <n v="0"/>
    <n v="6027.8"/>
    <n v="27.800000000000185"/>
    <n v="351"/>
    <n v="303"/>
    <n v="430"/>
    <n v="26.06"/>
    <n v="7.65"/>
    <n v="-1.4499999999999993"/>
    <n v="23922.25"/>
  </r>
  <r>
    <x v="6"/>
    <x v="2"/>
    <n v="2773"/>
    <n v="233"/>
    <n v="374"/>
    <n v="0"/>
    <n v="6205.5"/>
    <n v="-63.649999999999629"/>
    <n v="21487"/>
    <n v="87"/>
    <n v="1044"/>
    <n v="24.16"/>
    <n v="32.15"/>
    <n v="-0.55000000000000426"/>
    <n v="23922.25"/>
  </r>
  <r>
    <x v="6"/>
    <x v="10"/>
    <m/>
    <m/>
    <m/>
    <m/>
    <m/>
    <m/>
    <n v="0"/>
    <n v="0"/>
    <n v="0"/>
    <n v="0"/>
    <n v="0"/>
    <n v="0"/>
    <n v="23922.25"/>
  </r>
  <r>
    <x v="6"/>
    <x v="3"/>
    <m/>
    <m/>
    <m/>
    <m/>
    <m/>
    <m/>
    <n v="12"/>
    <n v="0"/>
    <n v="0"/>
    <n v="0"/>
    <n v="0"/>
    <n v="0"/>
    <n v="23922.25"/>
  </r>
  <r>
    <x v="6"/>
    <x v="5"/>
    <n v="226"/>
    <n v="0"/>
    <n v="1"/>
    <n v="0"/>
    <n v="7350"/>
    <n v="560"/>
    <n v="119"/>
    <n v="0"/>
    <n v="5"/>
    <n v="22.35"/>
    <n v="123.95"/>
    <n v="11.850000000000009"/>
    <n v="23922.25"/>
  </r>
  <r>
    <x v="6"/>
    <x v="0"/>
    <n v="8"/>
    <n v="0"/>
    <n v="0"/>
    <n v="0"/>
    <n v="0"/>
    <n v="0"/>
    <n v="0"/>
    <n v="0"/>
    <n v="0"/>
    <n v="0"/>
    <n v="0"/>
    <n v="0"/>
    <n v="23922.25"/>
  </r>
  <r>
    <x v="6"/>
    <x v="4"/>
    <m/>
    <m/>
    <m/>
    <m/>
    <m/>
    <m/>
    <n v="240"/>
    <n v="0"/>
    <n v="2"/>
    <n v="20.59"/>
    <n v="124"/>
    <n v="-36"/>
    <n v="23922.25"/>
  </r>
  <r>
    <x v="6"/>
    <x v="11"/>
    <m/>
    <m/>
    <m/>
    <m/>
    <m/>
    <m/>
    <n v="1"/>
    <n v="0"/>
    <n v="0"/>
    <n v="0"/>
    <n v="0"/>
    <n v="0"/>
    <n v="23922.25"/>
  </r>
  <r>
    <x v="6"/>
    <x v="6"/>
    <m/>
    <m/>
    <m/>
    <m/>
    <m/>
    <m/>
    <n v="404"/>
    <n v="0"/>
    <n v="0"/>
    <n v="0"/>
    <n v="0"/>
    <n v="0"/>
    <n v="23922.25"/>
  </r>
  <r>
    <x v="6"/>
    <x v="8"/>
    <m/>
    <m/>
    <m/>
    <m/>
    <m/>
    <m/>
    <n v="0"/>
    <n v="0"/>
    <n v="0"/>
    <n v="0"/>
    <n v="0"/>
    <n v="0"/>
    <n v="23922.25"/>
  </r>
  <r>
    <x v="6"/>
    <x v="9"/>
    <m/>
    <m/>
    <m/>
    <m/>
    <m/>
    <m/>
    <n v="0"/>
    <n v="0"/>
    <n v="0"/>
    <n v="0"/>
    <n v="0"/>
    <n v="0"/>
    <n v="23922.25"/>
  </r>
  <r>
    <x v="7"/>
    <x v="1"/>
    <n v="139"/>
    <n v="0"/>
    <n v="7"/>
    <n v="190.52"/>
    <n v="5450"/>
    <n v="330"/>
    <m/>
    <m/>
    <m/>
    <m/>
    <m/>
    <m/>
    <m/>
  </r>
  <r>
    <x v="7"/>
    <x v="2"/>
    <n v="42"/>
    <n v="0"/>
    <n v="0"/>
    <n v="0"/>
    <n v="0"/>
    <n v="0"/>
    <m/>
    <m/>
    <m/>
    <m/>
    <m/>
    <m/>
    <m/>
  </r>
  <r>
    <x v="8"/>
    <x v="1"/>
    <n v="7449"/>
    <n v="-996"/>
    <n v="5520"/>
    <n v="0"/>
    <n v="4920"/>
    <n v="47.100000000000371"/>
    <n v="87956"/>
    <n v="-66847"/>
    <n v="269110"/>
    <n v="122.3"/>
    <n v="0.05"/>
    <n v="-0.4"/>
    <n v="23922.25"/>
  </r>
  <r>
    <x v="8"/>
    <x v="7"/>
    <n v="6168"/>
    <n v="1030"/>
    <n v="2957"/>
    <n v="0"/>
    <n v="5070"/>
    <n v="5.1999999999998181"/>
    <n v="8659"/>
    <n v="254"/>
    <n v="3057"/>
    <n v="23.83"/>
    <n v="14"/>
    <n v="-1.6500000000000004"/>
    <n v="23922.25"/>
  </r>
  <r>
    <x v="8"/>
    <x v="2"/>
    <n v="5747"/>
    <n v="919"/>
    <n v="1208"/>
    <n v="0"/>
    <n v="5324.6"/>
    <n v="0.7000000000007276"/>
    <n v="24294"/>
    <n v="-832"/>
    <n v="3253"/>
    <n v="21.44"/>
    <n v="38.75"/>
    <n v="2.75"/>
    <n v="23922.25"/>
  </r>
  <r>
    <x v="8"/>
    <x v="10"/>
    <m/>
    <m/>
    <m/>
    <m/>
    <m/>
    <m/>
    <n v="0"/>
    <n v="0"/>
    <n v="0"/>
    <n v="0"/>
    <n v="0"/>
    <n v="0"/>
    <n v="23922.25"/>
  </r>
  <r>
    <x v="8"/>
    <x v="3"/>
    <m/>
    <m/>
    <m/>
    <m/>
    <m/>
    <m/>
    <n v="24013"/>
    <n v="0"/>
    <n v="0"/>
    <n v="0"/>
    <n v="0"/>
    <n v="0"/>
    <n v="23922.25"/>
  </r>
  <r>
    <x v="8"/>
    <x v="5"/>
    <n v="126"/>
    <n v="-1"/>
    <n v="3"/>
    <n v="0"/>
    <n v="6475.05"/>
    <n v="225.05000000000015"/>
    <n v="113"/>
    <n v="0"/>
    <n v="0"/>
    <n v="0"/>
    <n v="0"/>
    <n v="0"/>
    <n v="23922.25"/>
  </r>
  <r>
    <x v="8"/>
    <x v="0"/>
    <m/>
    <m/>
    <m/>
    <m/>
    <m/>
    <m/>
    <n v="4"/>
    <n v="0"/>
    <n v="0"/>
    <n v="0"/>
    <n v="0"/>
    <n v="0"/>
    <n v="23922.25"/>
  </r>
  <r>
    <x v="8"/>
    <x v="4"/>
    <n v="8"/>
    <n v="0"/>
    <n v="0"/>
    <n v="0"/>
    <n v="0"/>
    <n v="0"/>
    <n v="96"/>
    <n v="0"/>
    <n v="0"/>
    <n v="0"/>
    <n v="0"/>
    <n v="0"/>
    <n v="23922.25"/>
  </r>
  <r>
    <x v="8"/>
    <x v="11"/>
    <n v="4"/>
    <n v="0"/>
    <n v="0"/>
    <n v="0"/>
    <n v="0"/>
    <n v="0"/>
    <n v="9"/>
    <n v="0"/>
    <n v="0"/>
    <n v="0"/>
    <n v="0"/>
    <n v="0"/>
    <n v="23922.25"/>
  </r>
  <r>
    <x v="8"/>
    <x v="6"/>
    <m/>
    <m/>
    <m/>
    <m/>
    <m/>
    <m/>
    <n v="31"/>
    <n v="0"/>
    <n v="0"/>
    <n v="0"/>
    <n v="0"/>
    <n v="0"/>
    <n v="23922.25"/>
  </r>
  <r>
    <x v="8"/>
    <x v="8"/>
    <m/>
    <m/>
    <m/>
    <m/>
    <m/>
    <m/>
    <n v="0"/>
    <n v="0"/>
    <n v="0"/>
    <n v="0"/>
    <n v="0"/>
    <n v="0"/>
    <n v="23922.25"/>
  </r>
  <r>
    <x v="8"/>
    <x v="9"/>
    <m/>
    <m/>
    <m/>
    <m/>
    <m/>
    <m/>
    <n v="0"/>
    <n v="0"/>
    <n v="0"/>
    <n v="0"/>
    <n v="0"/>
    <n v="0"/>
    <n v="23922.25"/>
  </r>
  <r>
    <x v="9"/>
    <x v="5"/>
    <n v="60"/>
    <n v="0"/>
    <n v="0"/>
    <n v="0"/>
    <n v="0"/>
    <n v="0"/>
    <m/>
    <m/>
    <m/>
    <m/>
    <m/>
    <m/>
    <m/>
  </r>
  <r>
    <x v="10"/>
    <x v="1"/>
    <n v="24391"/>
    <n v="-58"/>
    <n v="8843"/>
    <n v="0"/>
    <n v="3922.95"/>
    <n v="48.099999999999909"/>
    <n v="175039"/>
    <n v="-35421"/>
    <n v="276780"/>
    <n v="101.21"/>
    <n v="0.1"/>
    <n v="-0.24999999999999997"/>
    <n v="23922.25"/>
  </r>
  <r>
    <x v="10"/>
    <x v="7"/>
    <n v="9069"/>
    <n v="6453"/>
    <n v="7548"/>
    <n v="0"/>
    <n v="4103.8500000000004"/>
    <n v="29.350000000000364"/>
    <n v="17429"/>
    <n v="1944"/>
    <n v="9754"/>
    <n v="20.97"/>
    <n v="21.25"/>
    <n v="-2.6000000000000014"/>
    <n v="23922.25"/>
  </r>
  <r>
    <x v="10"/>
    <x v="2"/>
    <n v="11502"/>
    <n v="1906"/>
    <n v="2626"/>
    <n v="0"/>
    <n v="4400"/>
    <n v="-12.399999999999636"/>
    <n v="32613"/>
    <n v="33"/>
    <n v="2673"/>
    <n v="19.8"/>
    <n v="61.35"/>
    <n v="3.75"/>
    <n v="23922.25"/>
  </r>
  <r>
    <x v="10"/>
    <x v="10"/>
    <m/>
    <m/>
    <m/>
    <m/>
    <m/>
    <m/>
    <n v="15"/>
    <n v="0"/>
    <n v="0"/>
    <n v="0"/>
    <n v="0"/>
    <n v="0"/>
    <n v="23922.25"/>
  </r>
  <r>
    <x v="10"/>
    <x v="3"/>
    <m/>
    <m/>
    <m/>
    <m/>
    <m/>
    <m/>
    <n v="18348"/>
    <n v="2"/>
    <n v="5"/>
    <n v="21.16"/>
    <n v="190"/>
    <n v="9.0999999999999943"/>
    <n v="23922.25"/>
  </r>
  <r>
    <x v="10"/>
    <x v="5"/>
    <n v="20"/>
    <n v="0"/>
    <n v="0"/>
    <n v="0"/>
    <n v="0"/>
    <n v="0"/>
    <n v="238"/>
    <n v="2"/>
    <n v="13"/>
    <n v="21.58"/>
    <n v="270"/>
    <n v="58.800000000000011"/>
    <n v="23922.25"/>
  </r>
  <r>
    <x v="10"/>
    <x v="0"/>
    <m/>
    <m/>
    <m/>
    <m/>
    <m/>
    <m/>
    <n v="0"/>
    <n v="0"/>
    <n v="0"/>
    <n v="0"/>
    <n v="0"/>
    <n v="0"/>
    <n v="23922.25"/>
  </r>
  <r>
    <x v="10"/>
    <x v="4"/>
    <m/>
    <m/>
    <m/>
    <m/>
    <m/>
    <m/>
    <n v="226"/>
    <n v="0"/>
    <n v="0"/>
    <n v="0"/>
    <n v="0"/>
    <n v="0"/>
    <n v="23922.25"/>
  </r>
  <r>
    <x v="10"/>
    <x v="11"/>
    <m/>
    <m/>
    <m/>
    <m/>
    <m/>
    <m/>
    <n v="0"/>
    <n v="0"/>
    <n v="0"/>
    <n v="0"/>
    <n v="0"/>
    <n v="0"/>
    <n v="23922.25"/>
  </r>
  <r>
    <x v="10"/>
    <x v="6"/>
    <m/>
    <m/>
    <m/>
    <m/>
    <m/>
    <m/>
    <n v="104"/>
    <n v="0"/>
    <n v="0"/>
    <n v="0"/>
    <n v="0"/>
    <n v="0"/>
    <n v="23922.25"/>
  </r>
  <r>
    <x v="10"/>
    <x v="8"/>
    <m/>
    <m/>
    <m/>
    <m/>
    <m/>
    <m/>
    <n v="0"/>
    <n v="0"/>
    <n v="0"/>
    <n v="0"/>
    <n v="0"/>
    <n v="0"/>
    <n v="23922.25"/>
  </r>
  <r>
    <x v="10"/>
    <x v="9"/>
    <m/>
    <m/>
    <m/>
    <m/>
    <m/>
    <m/>
    <n v="65"/>
    <n v="0"/>
    <n v="0"/>
    <n v="0"/>
    <n v="0"/>
    <n v="0"/>
    <n v="23922.25"/>
  </r>
  <r>
    <x v="11"/>
    <x v="1"/>
    <n v="18"/>
    <n v="0"/>
    <n v="1"/>
    <n v="219.49"/>
    <n v="3870.6"/>
    <n v="527.59999999999991"/>
    <n v="3414"/>
    <n v="824"/>
    <n v="5751"/>
    <n v="97.28"/>
    <n v="0.1"/>
    <n v="-0.2"/>
    <n v="23922.25"/>
  </r>
  <r>
    <x v="11"/>
    <x v="12"/>
    <n v="5"/>
    <n v="0"/>
    <n v="4"/>
    <n v="62.11"/>
    <n v="3845.25"/>
    <n v="406.40000000000009"/>
    <n v="19339"/>
    <n v="16200"/>
    <n v="30665"/>
    <n v="43.87"/>
    <n v="0.8"/>
    <n v="-1.1000000000000001"/>
    <n v="23922.25"/>
  </r>
  <r>
    <x v="11"/>
    <x v="13"/>
    <n v="232"/>
    <n v="14"/>
    <n v="23"/>
    <n v="0"/>
    <n v="3820"/>
    <n v="190"/>
    <n v="537"/>
    <n v="28"/>
    <n v="110"/>
    <n v="28.68"/>
    <n v="7"/>
    <n v="9.9999999999999645E-2"/>
    <n v="23922.25"/>
  </r>
  <r>
    <x v="11"/>
    <x v="14"/>
    <n v="5"/>
    <n v="0"/>
    <n v="0"/>
    <n v="0"/>
    <n v="0"/>
    <n v="0"/>
    <n v="231"/>
    <n v="5"/>
    <n v="11"/>
    <n v="23.83"/>
    <n v="22.85"/>
    <n v="5.4000000000000021"/>
    <n v="23922.25"/>
  </r>
  <r>
    <x v="12"/>
    <x v="1"/>
    <n v="73"/>
    <n v="-222"/>
    <n v="290"/>
    <n v="176.02"/>
    <n v="3745"/>
    <n v="69.150000000000091"/>
    <n v="6500"/>
    <n v="-613"/>
    <n v="14278"/>
    <n v="91.56"/>
    <n v="0.05"/>
    <n v="-0.25"/>
    <n v="23922.25"/>
  </r>
  <r>
    <x v="12"/>
    <x v="12"/>
    <n v="6"/>
    <n v="0"/>
    <n v="5"/>
    <n v="0"/>
    <n v="3765"/>
    <n v="215"/>
    <n v="17859"/>
    <n v="15980"/>
    <n v="31159"/>
    <n v="43.29"/>
    <n v="0.75"/>
    <n v="-1.05"/>
    <n v="23922.25"/>
  </r>
  <r>
    <x v="12"/>
    <x v="13"/>
    <n v="1891"/>
    <n v="930"/>
    <n v="1521"/>
    <n v="0"/>
    <n v="3760"/>
    <n v="7.9499999999998181"/>
    <n v="7084"/>
    <n v="636"/>
    <n v="1935"/>
    <n v="28.17"/>
    <n v="6.65"/>
    <n v="0.4000000000000003"/>
    <n v="23922.25"/>
  </r>
  <r>
    <x v="12"/>
    <x v="14"/>
    <n v="0"/>
    <n v="0"/>
    <n v="0"/>
    <n v="0"/>
    <n v="0"/>
    <n v="0"/>
    <n v="91"/>
    <n v="0"/>
    <n v="0"/>
    <n v="0"/>
    <n v="0"/>
    <n v="0"/>
    <n v="23922.25"/>
  </r>
  <r>
    <x v="13"/>
    <x v="1"/>
    <n v="160"/>
    <n v="0"/>
    <n v="0"/>
    <n v="0"/>
    <n v="0"/>
    <n v="0"/>
    <n v="6604"/>
    <n v="0"/>
    <n v="9119"/>
    <n v="90.31"/>
    <n v="0.05"/>
    <n v="-0.25"/>
    <n v="23922.25"/>
  </r>
  <r>
    <x v="13"/>
    <x v="12"/>
    <n v="5"/>
    <n v="0"/>
    <n v="1"/>
    <n v="0"/>
    <n v="3506.8"/>
    <n v="174.95000000000027"/>
    <n v="6256"/>
    <n v="6148"/>
    <n v="9543"/>
    <n v="42.72"/>
    <n v="0.75"/>
    <n v="-1.2999999999999998"/>
    <n v="23922.25"/>
  </r>
  <r>
    <x v="13"/>
    <x v="13"/>
    <n v="218"/>
    <n v="0"/>
    <n v="0"/>
    <n v="0"/>
    <n v="0"/>
    <n v="0"/>
    <n v="80"/>
    <n v="0"/>
    <n v="0"/>
    <n v="0"/>
    <n v="0"/>
    <n v="0"/>
    <n v="23922.25"/>
  </r>
  <r>
    <x v="13"/>
    <x v="14"/>
    <n v="0"/>
    <n v="0"/>
    <n v="0"/>
    <n v="0"/>
    <n v="0"/>
    <n v="0"/>
    <n v="30"/>
    <n v="0"/>
    <n v="0"/>
    <n v="0"/>
    <n v="0"/>
    <n v="0"/>
    <n v="23922.25"/>
  </r>
  <r>
    <x v="14"/>
    <x v="1"/>
    <n v="192"/>
    <n v="-185"/>
    <n v="286"/>
    <n v="0"/>
    <n v="3615"/>
    <n v="32.5"/>
    <n v="9031"/>
    <n v="-1076"/>
    <n v="14022"/>
    <n v="89.06"/>
    <n v="0.05"/>
    <n v="-0.25"/>
    <n v="23922.25"/>
  </r>
  <r>
    <x v="14"/>
    <x v="12"/>
    <n v="5"/>
    <n v="0"/>
    <n v="0"/>
    <n v="0"/>
    <n v="0"/>
    <n v="0"/>
    <n v="5392"/>
    <n v="4357"/>
    <n v="11168"/>
    <n v="42.62"/>
    <n v="0.9"/>
    <n v="-1"/>
    <n v="23922.25"/>
  </r>
  <r>
    <x v="14"/>
    <x v="13"/>
    <n v="221"/>
    <n v="0"/>
    <n v="0"/>
    <n v="0"/>
    <n v="0"/>
    <n v="0"/>
    <n v="291"/>
    <n v="2"/>
    <n v="30"/>
    <n v="27.53"/>
    <n v="6.8"/>
    <n v="0.79999999999999982"/>
    <n v="23922.25"/>
  </r>
  <r>
    <x v="14"/>
    <x v="14"/>
    <n v="0"/>
    <n v="0"/>
    <n v="0"/>
    <n v="0"/>
    <n v="0"/>
    <n v="0"/>
    <n v="0"/>
    <n v="0"/>
    <n v="0"/>
    <n v="0"/>
    <n v="0"/>
    <n v="0"/>
    <n v="23922.25"/>
  </r>
  <r>
    <x v="15"/>
    <x v="1"/>
    <n v="210"/>
    <n v="0"/>
    <n v="8"/>
    <n v="157"/>
    <n v="3613.5"/>
    <n v="449.30000000000018"/>
    <n v="1537"/>
    <n v="389"/>
    <n v="2552"/>
    <n v="87.81"/>
    <n v="0.05"/>
    <n v="-0.3"/>
    <n v="23922.25"/>
  </r>
  <r>
    <x v="15"/>
    <x v="12"/>
    <n v="6"/>
    <n v="0"/>
    <n v="0"/>
    <n v="0"/>
    <n v="0"/>
    <n v="0"/>
    <n v="263"/>
    <n v="35"/>
    <n v="648"/>
    <n v="43.06"/>
    <n v="1.05"/>
    <n v="-0.95"/>
    <n v="23922.25"/>
  </r>
  <r>
    <x v="15"/>
    <x v="13"/>
    <n v="206"/>
    <n v="1"/>
    <n v="2"/>
    <n v="0"/>
    <n v="3720"/>
    <n v="270.69999999999982"/>
    <n v="78"/>
    <n v="0"/>
    <n v="0"/>
    <n v="0"/>
    <n v="0"/>
    <n v="0"/>
    <n v="23922.25"/>
  </r>
  <r>
    <x v="15"/>
    <x v="14"/>
    <n v="0"/>
    <n v="0"/>
    <n v="0"/>
    <n v="0"/>
    <n v="0"/>
    <n v="0"/>
    <n v="77"/>
    <n v="0"/>
    <n v="0"/>
    <n v="0"/>
    <n v="0"/>
    <n v="0"/>
    <n v="23922.25"/>
  </r>
  <r>
    <x v="16"/>
    <x v="1"/>
    <n v="112"/>
    <n v="-20"/>
    <n v="40"/>
    <n v="0"/>
    <n v="3539.9"/>
    <n v="88.75"/>
    <n v="6255"/>
    <n v="-4205"/>
    <n v="24058"/>
    <n v="86.57"/>
    <n v="0.1"/>
    <n v="-0.2"/>
    <n v="23922.25"/>
  </r>
  <r>
    <x v="16"/>
    <x v="12"/>
    <n v="5"/>
    <n v="0"/>
    <n v="0"/>
    <n v="0"/>
    <n v="0"/>
    <n v="0"/>
    <n v="3746"/>
    <n v="3467"/>
    <n v="5559"/>
    <n v="41.69"/>
    <n v="0.9"/>
    <n v="-1.0499999999999998"/>
    <n v="23922.25"/>
  </r>
  <r>
    <x v="16"/>
    <x v="13"/>
    <n v="264"/>
    <n v="7"/>
    <n v="18"/>
    <n v="0"/>
    <n v="3600"/>
    <n v="186.19999999999985"/>
    <n v="204"/>
    <n v="-3"/>
    <n v="50"/>
    <n v="27.44"/>
    <n v="8"/>
    <n v="1.9000000000000004"/>
    <n v="23922.25"/>
  </r>
  <r>
    <x v="16"/>
    <x v="14"/>
    <n v="0"/>
    <n v="0"/>
    <n v="0"/>
    <n v="0"/>
    <n v="0"/>
    <n v="0"/>
    <n v="9"/>
    <n v="0"/>
    <n v="0"/>
    <n v="0"/>
    <n v="0"/>
    <n v="0"/>
    <n v="23922.25"/>
  </r>
  <r>
    <x v="17"/>
    <x v="1"/>
    <n v="134"/>
    <n v="0"/>
    <n v="0"/>
    <n v="0"/>
    <n v="0"/>
    <n v="0"/>
    <n v="2508"/>
    <n v="162"/>
    <n v="3244"/>
    <n v="89.47"/>
    <n v="0.05"/>
    <n v="-0.4"/>
    <n v="23922.25"/>
  </r>
  <r>
    <x v="17"/>
    <x v="12"/>
    <n v="5"/>
    <n v="0"/>
    <n v="0"/>
    <n v="0"/>
    <n v="0"/>
    <n v="0"/>
    <n v="298"/>
    <n v="55"/>
    <n v="300"/>
    <n v="41.52"/>
    <n v="1"/>
    <n v="-0.75"/>
    <n v="23922.25"/>
  </r>
  <r>
    <x v="17"/>
    <x v="13"/>
    <n v="163"/>
    <n v="0"/>
    <n v="0"/>
    <n v="0"/>
    <n v="0"/>
    <n v="0"/>
    <n v="155"/>
    <n v="0"/>
    <n v="0"/>
    <n v="0"/>
    <n v="0"/>
    <n v="0"/>
    <n v="23922.25"/>
  </r>
  <r>
    <x v="17"/>
    <x v="14"/>
    <n v="0"/>
    <n v="0"/>
    <n v="0"/>
    <n v="0"/>
    <n v="0"/>
    <n v="0"/>
    <n v="4"/>
    <n v="0"/>
    <n v="0"/>
    <n v="0"/>
    <n v="0"/>
    <n v="0"/>
    <n v="23922.25"/>
  </r>
  <r>
    <x v="18"/>
    <x v="1"/>
    <n v="5395"/>
    <n v="-139"/>
    <n v="2292"/>
    <n v="118.19"/>
    <n v="3420"/>
    <n v="44.599999999999909"/>
    <n v="41313"/>
    <n v="-3377"/>
    <n v="52227"/>
    <n v="88.18"/>
    <n v="0.1"/>
    <n v="-0.30000000000000004"/>
    <n v="23922.25"/>
  </r>
  <r>
    <x v="18"/>
    <x v="12"/>
    <n v="7"/>
    <n v="1"/>
    <n v="9"/>
    <n v="0"/>
    <n v="3476.5"/>
    <n v="236.5"/>
    <n v="16181"/>
    <n v="13677"/>
    <n v="24331"/>
    <n v="41.65"/>
    <n v="1.1499999999999999"/>
    <n v="-0.70000000000000018"/>
    <n v="23922.25"/>
  </r>
  <r>
    <x v="18"/>
    <x v="13"/>
    <n v="10376"/>
    <n v="3946"/>
    <n v="5789"/>
    <n v="0"/>
    <n v="3465"/>
    <n v="18.650000000000091"/>
    <n v="17097"/>
    <n v="4018"/>
    <n v="11194"/>
    <n v="26.53"/>
    <n v="7.45"/>
    <n v="0.20000000000000015"/>
    <n v="23922.25"/>
  </r>
  <r>
    <x v="18"/>
    <x v="14"/>
    <n v="113"/>
    <n v="26"/>
    <n v="54"/>
    <n v="0"/>
    <n v="3625"/>
    <n v="139.15000000000009"/>
    <n v="2594"/>
    <n v="157"/>
    <n v="913"/>
    <n v="21.67"/>
    <n v="19.55"/>
    <n v="1.6500000000000019"/>
    <n v="23922.25"/>
  </r>
  <r>
    <x v="19"/>
    <x v="1"/>
    <n v="201"/>
    <n v="0"/>
    <n v="8"/>
    <n v="143.22999999999999"/>
    <n v="3410"/>
    <n v="360"/>
    <n v="520"/>
    <n v="-102"/>
    <n v="2631"/>
    <n v="86.89"/>
    <n v="0.1"/>
    <n v="-0.35"/>
    <n v="23922.25"/>
  </r>
  <r>
    <x v="19"/>
    <x v="12"/>
    <n v="10"/>
    <n v="0"/>
    <n v="0"/>
    <n v="0"/>
    <n v="0"/>
    <n v="0"/>
    <n v="179"/>
    <n v="-28"/>
    <n v="351"/>
    <n v="41.38"/>
    <n v="1.45"/>
    <n v="-0.59999999999999987"/>
    <n v="23922.25"/>
  </r>
  <r>
    <x v="19"/>
    <x v="13"/>
    <n v="49"/>
    <n v="0"/>
    <n v="4"/>
    <n v="0"/>
    <n v="3470"/>
    <n v="229.80000000000015"/>
    <n v="44"/>
    <n v="8"/>
    <n v="20"/>
    <n v="26.55"/>
    <n v="8.35"/>
    <n v="-2.8000000000000007"/>
    <n v="23922.25"/>
  </r>
  <r>
    <x v="19"/>
    <x v="14"/>
    <n v="0"/>
    <n v="0"/>
    <n v="0"/>
    <n v="0"/>
    <n v="0"/>
    <n v="0"/>
    <n v="64"/>
    <n v="0"/>
    <n v="52"/>
    <n v="21.75"/>
    <n v="23.05"/>
    <n v="5.0000000000000711E-2"/>
    <n v="23922.25"/>
  </r>
  <r>
    <x v="20"/>
    <x v="1"/>
    <n v="124"/>
    <n v="-230"/>
    <n v="366"/>
    <n v="0"/>
    <n v="3316.25"/>
    <n v="44.25"/>
    <n v="11277"/>
    <n v="-466"/>
    <n v="14889"/>
    <n v="85.6"/>
    <n v="0.05"/>
    <n v="-0.4"/>
    <n v="23922.25"/>
  </r>
  <r>
    <x v="20"/>
    <x v="12"/>
    <n v="7"/>
    <n v="0"/>
    <n v="1"/>
    <n v="0"/>
    <n v="3370"/>
    <n v="381.25"/>
    <n v="1862"/>
    <n v="1573"/>
    <n v="3202"/>
    <n v="41.09"/>
    <n v="1.4"/>
    <n v="-0.70000000000000018"/>
    <n v="23922.25"/>
  </r>
  <r>
    <x v="20"/>
    <x v="13"/>
    <n v="350"/>
    <n v="64"/>
    <n v="136"/>
    <n v="0"/>
    <n v="3385"/>
    <n v="55"/>
    <n v="396"/>
    <n v="173"/>
    <n v="329"/>
    <n v="26.17"/>
    <n v="8.3000000000000007"/>
    <n v="-0.89999999999999858"/>
    <n v="23922.25"/>
  </r>
  <r>
    <x v="20"/>
    <x v="14"/>
    <n v="0"/>
    <n v="0"/>
    <n v="0"/>
    <n v="0"/>
    <n v="0"/>
    <n v="0"/>
    <n v="8"/>
    <n v="0"/>
    <n v="1"/>
    <n v="21.8"/>
    <n v="25"/>
    <n v="0"/>
    <n v="23922.25"/>
  </r>
  <r>
    <x v="21"/>
    <x v="1"/>
    <n v="141"/>
    <n v="0"/>
    <n v="0"/>
    <n v="0"/>
    <n v="0"/>
    <n v="0"/>
    <n v="674"/>
    <n v="4"/>
    <n v="1903"/>
    <n v="80.38"/>
    <n v="0.05"/>
    <n v="-0.45"/>
    <n v="23922.25"/>
  </r>
  <r>
    <x v="21"/>
    <x v="12"/>
    <n v="9"/>
    <n v="0"/>
    <n v="0"/>
    <n v="0"/>
    <n v="0"/>
    <n v="0"/>
    <n v="137"/>
    <n v="12"/>
    <n v="284"/>
    <n v="40.36"/>
    <n v="1.4"/>
    <n v="-0.95000000000000018"/>
    <n v="23922.25"/>
  </r>
  <r>
    <x v="21"/>
    <x v="13"/>
    <n v="114"/>
    <n v="0"/>
    <n v="2"/>
    <n v="0"/>
    <n v="3400"/>
    <n v="100"/>
    <n v="99"/>
    <n v="0"/>
    <n v="0"/>
    <n v="0"/>
    <n v="0"/>
    <n v="0"/>
    <n v="23922.25"/>
  </r>
  <r>
    <x v="21"/>
    <x v="14"/>
    <n v="0"/>
    <n v="0"/>
    <n v="0"/>
    <n v="0"/>
    <n v="0"/>
    <n v="0"/>
    <n v="0"/>
    <n v="0"/>
    <n v="0"/>
    <n v="0"/>
    <n v="0"/>
    <n v="0"/>
    <n v="23922.25"/>
  </r>
  <r>
    <x v="22"/>
    <x v="1"/>
    <n v="155"/>
    <n v="-26"/>
    <n v="35"/>
    <n v="111.29"/>
    <n v="3250"/>
    <n v="76.150000000000091"/>
    <n v="10354"/>
    <n v="-4737"/>
    <n v="12874"/>
    <n v="83.03"/>
    <n v="0.1"/>
    <n v="-0.35"/>
    <n v="23922.25"/>
  </r>
  <r>
    <x v="22"/>
    <x v="12"/>
    <n v="13"/>
    <n v="0"/>
    <n v="0"/>
    <n v="0"/>
    <n v="0"/>
    <n v="0"/>
    <n v="3558"/>
    <n v="3413"/>
    <n v="6366"/>
    <n v="40.19"/>
    <n v="1.55"/>
    <n v="-0.7"/>
    <n v="23922.25"/>
  </r>
  <r>
    <x v="22"/>
    <x v="13"/>
    <n v="300"/>
    <n v="2"/>
    <n v="5"/>
    <n v="0"/>
    <n v="3301.75"/>
    <n v="66.75"/>
    <n v="384"/>
    <n v="0"/>
    <n v="2"/>
    <n v="24.4"/>
    <n v="6.05"/>
    <n v="-1"/>
    <n v="23922.25"/>
  </r>
  <r>
    <x v="22"/>
    <x v="14"/>
    <n v="0"/>
    <n v="0"/>
    <n v="0"/>
    <n v="0"/>
    <n v="0"/>
    <n v="0"/>
    <n v="0"/>
    <n v="0"/>
    <n v="0"/>
    <n v="0"/>
    <n v="0"/>
    <n v="0"/>
    <n v="23922.25"/>
  </r>
  <r>
    <x v="23"/>
    <x v="1"/>
    <n v="144"/>
    <n v="0"/>
    <n v="0"/>
    <n v="0"/>
    <n v="0"/>
    <n v="0"/>
    <n v="882"/>
    <n v="-91"/>
    <n v="1716"/>
    <n v="81.75"/>
    <n v="0.05"/>
    <n v="-0.4"/>
    <n v="23922.25"/>
  </r>
  <r>
    <x v="23"/>
    <x v="12"/>
    <n v="14"/>
    <n v="0"/>
    <n v="0"/>
    <n v="0"/>
    <n v="0"/>
    <n v="0"/>
    <n v="209"/>
    <n v="143"/>
    <n v="475"/>
    <n v="39.590000000000003"/>
    <n v="1.55"/>
    <n v="-0.55000000000000004"/>
    <n v="23922.25"/>
  </r>
  <r>
    <x v="23"/>
    <x v="13"/>
    <n v="168"/>
    <n v="0"/>
    <n v="0"/>
    <n v="0"/>
    <n v="0"/>
    <n v="0"/>
    <n v="163"/>
    <n v="0"/>
    <n v="0"/>
    <n v="0"/>
    <n v="0"/>
    <n v="0"/>
    <n v="23922.25"/>
  </r>
  <r>
    <x v="23"/>
    <x v="14"/>
    <n v="0"/>
    <n v="0"/>
    <n v="0"/>
    <n v="0"/>
    <n v="0"/>
    <n v="0"/>
    <n v="1"/>
    <n v="0"/>
    <n v="0"/>
    <n v="0"/>
    <n v="0"/>
    <n v="0"/>
    <n v="23922.25"/>
  </r>
  <r>
    <x v="24"/>
    <x v="1"/>
    <n v="119"/>
    <n v="-156"/>
    <n v="300"/>
    <n v="133.36000000000001"/>
    <n v="3137.4"/>
    <n v="37.400000000000091"/>
    <n v="25949"/>
    <n v="-139"/>
    <n v="10172"/>
    <n v="76.69"/>
    <n v="0.05"/>
    <n v="-0.35000000000000003"/>
    <n v="23922.25"/>
  </r>
  <r>
    <x v="24"/>
    <x v="12"/>
    <n v="9"/>
    <n v="0"/>
    <n v="0"/>
    <n v="0"/>
    <n v="0"/>
    <n v="0"/>
    <n v="3931"/>
    <n v="3566"/>
    <n v="7543"/>
    <n v="39"/>
    <n v="1.5"/>
    <n v="-0.39999999999999991"/>
    <n v="23922.25"/>
  </r>
  <r>
    <x v="24"/>
    <x v="13"/>
    <n v="317"/>
    <n v="10"/>
    <n v="38"/>
    <n v="0"/>
    <n v="3219"/>
    <n v="89"/>
    <n v="12172"/>
    <n v="1849"/>
    <n v="7133"/>
    <n v="25.02"/>
    <n v="8.75"/>
    <n v="0.90000000000000036"/>
    <n v="23922.25"/>
  </r>
  <r>
    <x v="24"/>
    <x v="14"/>
    <n v="0"/>
    <n v="0"/>
    <n v="0"/>
    <n v="0"/>
    <n v="0"/>
    <n v="0"/>
    <n v="75"/>
    <n v="0"/>
    <n v="0"/>
    <n v="0"/>
    <n v="0"/>
    <n v="0"/>
    <n v="23922.25"/>
  </r>
  <r>
    <x v="25"/>
    <x v="1"/>
    <n v="123"/>
    <n v="0"/>
    <n v="0"/>
    <n v="0"/>
    <n v="0"/>
    <n v="0"/>
    <n v="616"/>
    <n v="-114"/>
    <n v="2771"/>
    <n v="75.459999999999994"/>
    <n v="0.05"/>
    <n v="-0.4"/>
    <n v="23922.25"/>
  </r>
  <r>
    <x v="25"/>
    <x v="12"/>
    <n v="17"/>
    <n v="0"/>
    <n v="0"/>
    <n v="0"/>
    <n v="0"/>
    <n v="0"/>
    <n v="283"/>
    <n v="139"/>
    <n v="380"/>
    <n v="38"/>
    <n v="1.4"/>
    <n v="-0.89999999999999991"/>
    <n v="23922.25"/>
  </r>
  <r>
    <x v="25"/>
    <x v="13"/>
    <n v="171"/>
    <n v="0"/>
    <n v="0"/>
    <n v="0"/>
    <n v="0"/>
    <n v="0"/>
    <n v="251"/>
    <n v="0"/>
    <n v="0"/>
    <n v="0"/>
    <n v="0"/>
    <n v="0"/>
    <n v="23922.25"/>
  </r>
  <r>
    <x v="25"/>
    <x v="14"/>
    <n v="0"/>
    <n v="0"/>
    <n v="0"/>
    <n v="0"/>
    <n v="0"/>
    <n v="0"/>
    <n v="75"/>
    <n v="0"/>
    <n v="0"/>
    <n v="0"/>
    <n v="0"/>
    <n v="0"/>
    <n v="23922.25"/>
  </r>
  <r>
    <x v="26"/>
    <x v="1"/>
    <n v="176"/>
    <n v="-183"/>
    <n v="292"/>
    <n v="120.01"/>
    <n v="3055"/>
    <n v="85.900000000000091"/>
    <n v="6721"/>
    <n v="75"/>
    <n v="4482"/>
    <n v="77.91"/>
    <n v="0.05"/>
    <n v="-0.4"/>
    <n v="23922.25"/>
  </r>
  <r>
    <x v="26"/>
    <x v="12"/>
    <n v="18"/>
    <n v="0"/>
    <n v="0"/>
    <n v="0"/>
    <n v="0"/>
    <n v="0"/>
    <n v="274"/>
    <n v="101"/>
    <n v="1405"/>
    <n v="37.69"/>
    <n v="1.4"/>
    <n v="-0.64999999999999991"/>
    <n v="23922.25"/>
  </r>
  <r>
    <x v="26"/>
    <x v="13"/>
    <n v="303"/>
    <n v="0"/>
    <n v="4"/>
    <n v="0"/>
    <n v="3100"/>
    <n v="47.5"/>
    <n v="3735"/>
    <n v="-835"/>
    <n v="7779"/>
    <n v="24.77"/>
    <n v="9.75"/>
    <n v="1.1500000000000004"/>
    <n v="23922.25"/>
  </r>
  <r>
    <x v="26"/>
    <x v="14"/>
    <n v="0"/>
    <n v="0"/>
    <n v="0"/>
    <n v="0"/>
    <n v="0"/>
    <n v="0"/>
    <n v="100"/>
    <n v="5"/>
    <n v="80"/>
    <n v="20.85"/>
    <n v="29.7"/>
    <n v="-5.3000000000000007"/>
    <n v="23922.25"/>
  </r>
  <r>
    <x v="27"/>
    <x v="1"/>
    <n v="137"/>
    <n v="0"/>
    <n v="0"/>
    <n v="0"/>
    <n v="0"/>
    <n v="0"/>
    <n v="785"/>
    <n v="92"/>
    <n v="2304"/>
    <n v="76.63"/>
    <n v="0.1"/>
    <n v="-0.30000000000000004"/>
    <n v="23922.25"/>
  </r>
  <r>
    <x v="27"/>
    <x v="12"/>
    <n v="17"/>
    <n v="0"/>
    <n v="0"/>
    <n v="0"/>
    <n v="0"/>
    <n v="0"/>
    <n v="111"/>
    <n v="30"/>
    <n v="178"/>
    <n v="36.83"/>
    <n v="1.4"/>
    <n v="-0.75"/>
    <n v="23922.25"/>
  </r>
  <r>
    <x v="27"/>
    <x v="13"/>
    <n v="163"/>
    <n v="0"/>
    <n v="0"/>
    <n v="0"/>
    <n v="0"/>
    <n v="0"/>
    <n v="319"/>
    <n v="0"/>
    <n v="0"/>
    <n v="0"/>
    <n v="0"/>
    <n v="0"/>
    <n v="23922.25"/>
  </r>
  <r>
    <x v="27"/>
    <x v="14"/>
    <n v="0"/>
    <n v="0"/>
    <n v="0"/>
    <n v="0"/>
    <n v="0"/>
    <n v="0"/>
    <n v="31"/>
    <n v="0"/>
    <n v="1"/>
    <n v="20.36"/>
    <n v="28"/>
    <n v="0"/>
    <n v="23922.25"/>
  </r>
  <r>
    <x v="28"/>
    <x v="1"/>
    <n v="25212"/>
    <n v="-479"/>
    <n v="5541"/>
    <n v="0"/>
    <n v="2917.75"/>
    <n v="38.150000000000091"/>
    <n v="143155"/>
    <n v="-2835"/>
    <n v="108126"/>
    <n v="75.36"/>
    <n v="0.1"/>
    <n v="-0.4"/>
    <n v="23922.25"/>
  </r>
  <r>
    <x v="28"/>
    <x v="12"/>
    <n v="268"/>
    <n v="42"/>
    <n v="46"/>
    <n v="0"/>
    <n v="2922.4"/>
    <n v="22.400000000000091"/>
    <n v="22735"/>
    <n v="10625"/>
    <n v="28406"/>
    <n v="36.880000000000003"/>
    <n v="1.5"/>
    <n v="-0.60000000000000009"/>
    <n v="23922.25"/>
  </r>
  <r>
    <x v="28"/>
    <x v="13"/>
    <n v="22547"/>
    <n v="4499"/>
    <n v="8863"/>
    <n v="0"/>
    <n v="2970"/>
    <n v="15"/>
    <n v="68267"/>
    <n v="19192"/>
    <n v="50851"/>
    <n v="24.76"/>
    <n v="11.85"/>
    <n v="1.8499999999999996"/>
    <n v="23922.25"/>
  </r>
  <r>
    <x v="28"/>
    <x v="14"/>
    <n v="1141"/>
    <n v="198"/>
    <n v="246"/>
    <n v="0"/>
    <n v="3050"/>
    <n v="7.1500000000000909"/>
    <n v="11598"/>
    <n v="3589"/>
    <n v="12977"/>
    <n v="20.420000000000002"/>
    <n v="29.3"/>
    <n v="2.75"/>
    <n v="23922.25"/>
  </r>
  <r>
    <x v="28"/>
    <x v="7"/>
    <n v="1336"/>
    <n v="510"/>
    <n v="794"/>
    <n v="0"/>
    <n v="3173.75"/>
    <n v="31.75"/>
    <n v="24508"/>
    <n v="-137"/>
    <n v="2899"/>
    <n v="19.12"/>
    <n v="47.45"/>
    <n v="1.0500000000000045"/>
    <n v="23922.25"/>
  </r>
  <r>
    <x v="28"/>
    <x v="2"/>
    <n v="18749"/>
    <n v="712"/>
    <n v="1209"/>
    <n v="0"/>
    <n v="3522.3"/>
    <n v="-15.149999999999636"/>
    <n v="67259"/>
    <n v="289"/>
    <n v="5058"/>
    <n v="18.16"/>
    <n v="101.15"/>
    <n v="4.8000000000000114"/>
    <n v="23922.25"/>
  </r>
  <r>
    <x v="28"/>
    <x v="10"/>
    <m/>
    <m/>
    <m/>
    <m/>
    <m/>
    <m/>
    <n v="131"/>
    <n v="0"/>
    <n v="0"/>
    <n v="0"/>
    <n v="0"/>
    <n v="0"/>
    <n v="23922.25"/>
  </r>
  <r>
    <x v="28"/>
    <x v="3"/>
    <m/>
    <m/>
    <m/>
    <m/>
    <m/>
    <m/>
    <n v="22"/>
    <n v="0"/>
    <n v="1"/>
    <n v="19.75"/>
    <n v="250"/>
    <n v="-30"/>
    <n v="23922.25"/>
  </r>
  <r>
    <x v="28"/>
    <x v="5"/>
    <n v="13"/>
    <n v="0"/>
    <n v="0"/>
    <n v="0"/>
    <n v="0"/>
    <n v="0"/>
    <n v="153"/>
    <n v="2"/>
    <n v="3"/>
    <n v="19.79"/>
    <n v="305"/>
    <n v="-18.600000000000023"/>
    <n v="23922.25"/>
  </r>
  <r>
    <x v="28"/>
    <x v="0"/>
    <m/>
    <m/>
    <m/>
    <m/>
    <m/>
    <m/>
    <n v="0"/>
    <n v="0"/>
    <n v="0"/>
    <n v="0"/>
    <n v="0"/>
    <n v="0"/>
    <n v="23922.25"/>
  </r>
  <r>
    <x v="28"/>
    <x v="4"/>
    <m/>
    <m/>
    <m/>
    <m/>
    <m/>
    <m/>
    <n v="24"/>
    <n v="0"/>
    <n v="0"/>
    <n v="0"/>
    <n v="0"/>
    <n v="0"/>
    <n v="23922.25"/>
  </r>
  <r>
    <x v="28"/>
    <x v="11"/>
    <m/>
    <m/>
    <m/>
    <m/>
    <m/>
    <m/>
    <n v="9"/>
    <n v="0"/>
    <n v="1"/>
    <n v="22.45"/>
    <n v="500"/>
    <n v="126.95"/>
    <n v="23922.25"/>
  </r>
  <r>
    <x v="28"/>
    <x v="6"/>
    <m/>
    <m/>
    <m/>
    <m/>
    <m/>
    <m/>
    <n v="2"/>
    <n v="0"/>
    <n v="0"/>
    <n v="0"/>
    <n v="0"/>
    <n v="0"/>
    <n v="23922.25"/>
  </r>
  <r>
    <x v="28"/>
    <x v="8"/>
    <m/>
    <m/>
    <m/>
    <m/>
    <m/>
    <m/>
    <n v="0"/>
    <n v="0"/>
    <n v="0"/>
    <n v="0"/>
    <n v="0"/>
    <n v="0"/>
    <n v="23922.25"/>
  </r>
  <r>
    <x v="28"/>
    <x v="9"/>
    <m/>
    <m/>
    <m/>
    <m/>
    <m/>
    <m/>
    <n v="47"/>
    <n v="0"/>
    <n v="0"/>
    <n v="0"/>
    <n v="0"/>
    <n v="0"/>
    <n v="23922.25"/>
  </r>
  <r>
    <x v="29"/>
    <x v="1"/>
    <n v="53"/>
    <n v="1"/>
    <n v="2"/>
    <n v="0"/>
    <n v="2893.95"/>
    <n v="372.54999999999973"/>
    <n v="1673"/>
    <n v="621"/>
    <n v="3318"/>
    <n v="74.09"/>
    <n v="0.15"/>
    <n v="-0.35"/>
    <n v="23922.25"/>
  </r>
  <r>
    <x v="29"/>
    <x v="12"/>
    <n v="18"/>
    <n v="0"/>
    <n v="0"/>
    <n v="0"/>
    <n v="0"/>
    <n v="0"/>
    <n v="171"/>
    <n v="-21"/>
    <n v="187"/>
    <n v="36.4"/>
    <n v="1.55"/>
    <n v="-0.90000000000000013"/>
    <n v="23922.25"/>
  </r>
  <r>
    <x v="29"/>
    <x v="15"/>
    <n v="0"/>
    <n v="0"/>
    <n v="0"/>
    <n v="0"/>
    <n v="0"/>
    <n v="0"/>
    <n v="405"/>
    <n v="11"/>
    <n v="208"/>
    <n v="28.13"/>
    <n v="3.3"/>
    <n v="-0.70000000000000018"/>
    <n v="23922.25"/>
  </r>
  <r>
    <x v="29"/>
    <x v="13"/>
    <n v="222"/>
    <n v="0"/>
    <n v="0"/>
    <n v="0"/>
    <n v="0"/>
    <n v="0"/>
    <n v="193"/>
    <n v="2"/>
    <n v="26"/>
    <n v="24.32"/>
    <n v="11.95"/>
    <n v="1.6499999999999986"/>
    <n v="23922.25"/>
  </r>
  <r>
    <x v="29"/>
    <x v="14"/>
    <n v="0"/>
    <n v="0"/>
    <n v="0"/>
    <n v="0"/>
    <n v="0"/>
    <n v="0"/>
    <n v="32"/>
    <n v="0"/>
    <n v="0"/>
    <n v="0"/>
    <n v="0"/>
    <n v="0"/>
    <n v="23922.25"/>
  </r>
  <r>
    <x v="30"/>
    <x v="1"/>
    <n v="184"/>
    <n v="-136"/>
    <n v="188"/>
    <n v="116.53"/>
    <n v="2857"/>
    <n v="79"/>
    <n v="4038"/>
    <n v="48"/>
    <n v="6676"/>
    <n v="72.819999999999993"/>
    <n v="0.1"/>
    <n v="-0.4"/>
    <n v="23922.25"/>
  </r>
  <r>
    <x v="30"/>
    <x v="12"/>
    <n v="20"/>
    <n v="0"/>
    <n v="2"/>
    <n v="0"/>
    <n v="2754.7"/>
    <n v="79.099999999999909"/>
    <n v="1359"/>
    <n v="1074"/>
    <n v="2650"/>
    <n v="35.92"/>
    <n v="1.7"/>
    <n v="-0.34999999999999987"/>
    <n v="23922.25"/>
  </r>
  <r>
    <x v="30"/>
    <x v="15"/>
    <n v="0"/>
    <n v="0"/>
    <n v="0"/>
    <n v="0"/>
    <n v="0"/>
    <n v="0"/>
    <n v="96"/>
    <n v="8"/>
    <n v="24"/>
    <n v="28.35"/>
    <n v="4"/>
    <n v="-0.84999999999999964"/>
    <n v="23922.25"/>
  </r>
  <r>
    <x v="30"/>
    <x v="13"/>
    <n v="215"/>
    <n v="0"/>
    <n v="10"/>
    <n v="0"/>
    <n v="2887"/>
    <n v="28.949999999999815"/>
    <n v="752"/>
    <n v="-110"/>
    <n v="678"/>
    <n v="23.99"/>
    <n v="11.7"/>
    <n v="1.2999999999999989"/>
    <n v="23922.25"/>
  </r>
  <r>
    <x v="30"/>
    <x v="14"/>
    <n v="0"/>
    <n v="0"/>
    <n v="0"/>
    <n v="0"/>
    <n v="0"/>
    <n v="0"/>
    <n v="251"/>
    <n v="0"/>
    <n v="0"/>
    <n v="0"/>
    <n v="0"/>
    <n v="0"/>
    <n v="23922.25"/>
  </r>
  <r>
    <x v="31"/>
    <x v="1"/>
    <n v="90"/>
    <n v="-20"/>
    <n v="23"/>
    <n v="112.55"/>
    <n v="2805.9"/>
    <n v="579.90000000000009"/>
    <n v="2192"/>
    <n v="414"/>
    <n v="3778"/>
    <n v="71.55"/>
    <n v="0.1"/>
    <n v="-0.4"/>
    <n v="23922.25"/>
  </r>
  <r>
    <x v="31"/>
    <x v="12"/>
    <n v="23"/>
    <n v="0"/>
    <n v="40"/>
    <n v="50.63"/>
    <n v="2855"/>
    <n v="228.34999999999991"/>
    <n v="885"/>
    <n v="116"/>
    <n v="834"/>
    <n v="34.86"/>
    <n v="1.65"/>
    <n v="-0.35000000000000009"/>
    <n v="23922.25"/>
  </r>
  <r>
    <x v="31"/>
    <x v="15"/>
    <n v="0"/>
    <n v="0"/>
    <n v="0"/>
    <n v="0"/>
    <n v="0"/>
    <n v="0"/>
    <n v="8"/>
    <n v="0"/>
    <n v="0"/>
    <n v="0"/>
    <n v="0"/>
    <n v="0"/>
    <n v="23922.25"/>
  </r>
  <r>
    <x v="31"/>
    <x v="13"/>
    <n v="200"/>
    <n v="1"/>
    <n v="2"/>
    <n v="0"/>
    <n v="2805"/>
    <n v="121.69999999999982"/>
    <n v="395"/>
    <n v="-1"/>
    <n v="6"/>
    <n v="23.31"/>
    <n v="11.05"/>
    <n v="-3.5999999999999996"/>
    <n v="23922.25"/>
  </r>
  <r>
    <x v="31"/>
    <x v="14"/>
    <n v="0"/>
    <n v="0"/>
    <n v="0"/>
    <n v="0"/>
    <n v="0"/>
    <n v="0"/>
    <n v="80"/>
    <n v="0"/>
    <n v="0"/>
    <n v="0"/>
    <n v="0"/>
    <n v="0"/>
    <n v="23922.25"/>
  </r>
  <r>
    <x v="32"/>
    <x v="1"/>
    <n v="116"/>
    <n v="-248"/>
    <n v="289"/>
    <n v="0"/>
    <n v="2740"/>
    <n v="60"/>
    <n v="5614"/>
    <n v="-532"/>
    <n v="6437"/>
    <n v="70.28"/>
    <n v="0.1"/>
    <n v="-0.4"/>
    <n v="23922.25"/>
  </r>
  <r>
    <x v="32"/>
    <x v="12"/>
    <n v="27"/>
    <n v="0"/>
    <n v="22"/>
    <n v="0"/>
    <n v="2740"/>
    <n v="162.44999999999982"/>
    <n v="1174"/>
    <n v="937"/>
    <n v="2807"/>
    <n v="34.729999999999997"/>
    <n v="1.65"/>
    <n v="-0.45000000000000018"/>
    <n v="23922.25"/>
  </r>
  <r>
    <x v="32"/>
    <x v="15"/>
    <n v="0"/>
    <n v="0"/>
    <n v="0"/>
    <n v="0"/>
    <n v="0"/>
    <n v="0"/>
    <n v="941"/>
    <n v="647"/>
    <n v="1021"/>
    <n v="26.69"/>
    <n v="3.2"/>
    <n v="-1.2999999999999998"/>
    <n v="23922.25"/>
  </r>
  <r>
    <x v="32"/>
    <x v="13"/>
    <n v="265"/>
    <n v="38"/>
    <n v="66"/>
    <n v="0"/>
    <n v="2820"/>
    <n v="45"/>
    <n v="3723"/>
    <n v="1299"/>
    <n v="4220"/>
    <n v="23.53"/>
    <n v="12.75"/>
    <n v="2.0999999999999996"/>
    <n v="23922.25"/>
  </r>
  <r>
    <x v="32"/>
    <x v="14"/>
    <n v="0"/>
    <n v="0"/>
    <n v="0"/>
    <n v="0"/>
    <n v="0"/>
    <n v="0"/>
    <n v="338"/>
    <n v="1"/>
    <n v="5"/>
    <n v="18.36"/>
    <n v="23.05"/>
    <n v="1.4000000000000019"/>
    <n v="23922.25"/>
  </r>
  <r>
    <x v="33"/>
    <x v="1"/>
    <n v="113"/>
    <n v="-29"/>
    <n v="51"/>
    <n v="134.74"/>
    <n v="2727"/>
    <n v="146"/>
    <n v="1448"/>
    <n v="8"/>
    <n v="3505"/>
    <n v="69.010000000000005"/>
    <n v="0.1"/>
    <n v="-0.4"/>
    <n v="23922.25"/>
  </r>
  <r>
    <x v="33"/>
    <x v="12"/>
    <n v="118"/>
    <n v="96"/>
    <n v="120"/>
    <n v="0"/>
    <n v="2715"/>
    <n v="187.44999999999985"/>
    <n v="197"/>
    <n v="-43"/>
    <n v="175"/>
    <n v="34.24"/>
    <n v="1.8"/>
    <n v="-0.7"/>
    <n v="23922.25"/>
  </r>
  <r>
    <x v="33"/>
    <x v="15"/>
    <n v="0"/>
    <n v="0"/>
    <n v="0"/>
    <n v="0"/>
    <n v="0"/>
    <n v="0"/>
    <n v="0"/>
    <n v="0"/>
    <n v="0"/>
    <n v="0"/>
    <n v="0"/>
    <n v="0"/>
    <n v="23922.25"/>
  </r>
  <r>
    <x v="33"/>
    <x v="13"/>
    <n v="139"/>
    <n v="0"/>
    <n v="0"/>
    <n v="0"/>
    <n v="0"/>
    <n v="0"/>
    <n v="279"/>
    <n v="2"/>
    <n v="33"/>
    <n v="23.13"/>
    <n v="13.05"/>
    <n v="2.4500000000000011"/>
    <n v="23922.25"/>
  </r>
  <r>
    <x v="33"/>
    <x v="14"/>
    <n v="0"/>
    <n v="0"/>
    <n v="0"/>
    <n v="0"/>
    <n v="0"/>
    <n v="0"/>
    <n v="27"/>
    <n v="0"/>
    <n v="0"/>
    <n v="0"/>
    <n v="0"/>
    <n v="0"/>
    <n v="23922.25"/>
  </r>
  <r>
    <x v="34"/>
    <x v="1"/>
    <n v="336"/>
    <n v="-127"/>
    <n v="166"/>
    <n v="123.78"/>
    <n v="2668"/>
    <n v="103.84999999999992"/>
    <n v="7354"/>
    <n v="-1209"/>
    <n v="12631"/>
    <n v="67.75"/>
    <n v="0.15"/>
    <n v="-0.4"/>
    <n v="23922.25"/>
  </r>
  <r>
    <x v="34"/>
    <x v="12"/>
    <n v="50"/>
    <n v="26"/>
    <n v="50"/>
    <n v="40.25"/>
    <n v="2690"/>
    <n v="212.65000000000009"/>
    <n v="760"/>
    <n v="498"/>
    <n v="1569"/>
    <n v="33.85"/>
    <n v="1.7"/>
    <n v="-0.59999999999999987"/>
    <n v="23922.25"/>
  </r>
  <r>
    <x v="34"/>
    <x v="15"/>
    <n v="0"/>
    <n v="0"/>
    <n v="0"/>
    <n v="0"/>
    <n v="0"/>
    <n v="0"/>
    <n v="0"/>
    <n v="0"/>
    <n v="0"/>
    <n v="0"/>
    <n v="0"/>
    <n v="0"/>
    <n v="23922.25"/>
  </r>
  <r>
    <x v="34"/>
    <x v="13"/>
    <n v="234"/>
    <n v="25"/>
    <n v="36"/>
    <n v="0"/>
    <n v="2710"/>
    <n v="185"/>
    <n v="1977"/>
    <n v="-156"/>
    <n v="2180"/>
    <n v="22.78"/>
    <n v="12.95"/>
    <n v="1.5499999999999989"/>
    <n v="23922.25"/>
  </r>
  <r>
    <x v="34"/>
    <x v="14"/>
    <n v="0"/>
    <n v="0"/>
    <n v="0"/>
    <n v="0"/>
    <n v="0"/>
    <n v="0"/>
    <n v="203"/>
    <n v="0"/>
    <n v="0"/>
    <n v="0"/>
    <n v="0"/>
    <n v="0"/>
    <n v="23922.25"/>
  </r>
  <r>
    <x v="35"/>
    <x v="1"/>
    <n v="106"/>
    <n v="-61"/>
    <n v="167"/>
    <n v="150.52000000000001"/>
    <n v="2578.4499999999998"/>
    <n v="354.64999999999964"/>
    <n v="661"/>
    <n v="-62"/>
    <n v="1991"/>
    <n v="63.3"/>
    <n v="0.05"/>
    <n v="-0.4"/>
    <n v="23922.25"/>
  </r>
  <r>
    <x v="35"/>
    <x v="12"/>
    <n v="71"/>
    <n v="49"/>
    <n v="60"/>
    <n v="0"/>
    <n v="2630"/>
    <n v="201.84999999999991"/>
    <n v="133"/>
    <n v="47"/>
    <n v="241"/>
    <n v="33.35"/>
    <n v="1.95"/>
    <n v="-0.50000000000000022"/>
    <n v="23922.25"/>
  </r>
  <r>
    <x v="35"/>
    <x v="15"/>
    <n v="0"/>
    <n v="0"/>
    <n v="0"/>
    <n v="0"/>
    <n v="0"/>
    <n v="0"/>
    <n v="0"/>
    <n v="0"/>
    <n v="0"/>
    <n v="0"/>
    <n v="0"/>
    <n v="0"/>
    <n v="23922.25"/>
  </r>
  <r>
    <x v="35"/>
    <x v="13"/>
    <n v="119"/>
    <n v="0"/>
    <n v="0"/>
    <n v="0"/>
    <n v="0"/>
    <n v="0"/>
    <n v="575"/>
    <n v="-13"/>
    <n v="53"/>
    <n v="22.61"/>
    <n v="13.6"/>
    <n v="1.75"/>
    <n v="23922.25"/>
  </r>
  <r>
    <x v="35"/>
    <x v="14"/>
    <n v="0"/>
    <n v="0"/>
    <n v="0"/>
    <n v="0"/>
    <n v="0"/>
    <n v="0"/>
    <n v="9"/>
    <n v="0"/>
    <n v="0"/>
    <n v="0"/>
    <n v="0"/>
    <n v="0"/>
    <n v="23922.25"/>
  </r>
  <r>
    <x v="36"/>
    <x v="1"/>
    <n v="295"/>
    <n v="-79"/>
    <n v="90"/>
    <n v="116.69"/>
    <n v="2565.35"/>
    <n v="95.349999999999923"/>
    <n v="8949"/>
    <n v="234"/>
    <n v="10668"/>
    <n v="65.23"/>
    <n v="0.1"/>
    <n v="-0.35"/>
    <n v="23922.25"/>
  </r>
  <r>
    <x v="36"/>
    <x v="12"/>
    <n v="32"/>
    <n v="4"/>
    <n v="24"/>
    <n v="44.43"/>
    <n v="2600"/>
    <n v="117.55000000000018"/>
    <n v="1616"/>
    <n v="1270"/>
    <n v="2685"/>
    <n v="32.46"/>
    <n v="1.75"/>
    <n v="-0.70000000000000018"/>
    <n v="23922.25"/>
  </r>
  <r>
    <x v="36"/>
    <x v="15"/>
    <n v="0"/>
    <n v="0"/>
    <n v="0"/>
    <n v="0"/>
    <n v="0"/>
    <n v="0"/>
    <n v="0"/>
    <n v="0"/>
    <n v="0"/>
    <n v="0"/>
    <n v="0"/>
    <n v="0"/>
    <n v="23922.25"/>
  </r>
  <r>
    <x v="36"/>
    <x v="13"/>
    <n v="162"/>
    <n v="4"/>
    <n v="18"/>
    <n v="0"/>
    <n v="2640"/>
    <n v="198"/>
    <n v="5967"/>
    <n v="-1150"/>
    <n v="5925"/>
    <n v="22.2"/>
    <n v="13.3"/>
    <n v="1.5"/>
    <n v="23922.25"/>
  </r>
  <r>
    <x v="36"/>
    <x v="14"/>
    <n v="0"/>
    <n v="0"/>
    <n v="0"/>
    <n v="0"/>
    <n v="0"/>
    <n v="0"/>
    <n v="181"/>
    <n v="0"/>
    <n v="0"/>
    <n v="0"/>
    <n v="0"/>
    <n v="0"/>
    <n v="23922.25"/>
  </r>
  <r>
    <x v="37"/>
    <x v="1"/>
    <n v="221"/>
    <n v="-9"/>
    <n v="32"/>
    <n v="107.89"/>
    <n v="2510"/>
    <n v="399"/>
    <n v="1158"/>
    <n v="-138"/>
    <n v="1647"/>
    <n v="63.97"/>
    <n v="0.1"/>
    <n v="-0.4"/>
    <n v="23922.25"/>
  </r>
  <r>
    <x v="37"/>
    <x v="12"/>
    <n v="21"/>
    <n v="0"/>
    <n v="1"/>
    <n v="0"/>
    <n v="2401.6"/>
    <n v="81.799999999999727"/>
    <n v="191"/>
    <n v="34"/>
    <n v="216"/>
    <n v="31.56"/>
    <n v="1.65"/>
    <n v="-0.80000000000000027"/>
    <n v="23922.25"/>
  </r>
  <r>
    <x v="37"/>
    <x v="15"/>
    <n v="0"/>
    <n v="0"/>
    <n v="0"/>
    <n v="0"/>
    <n v="0"/>
    <n v="0"/>
    <n v="0"/>
    <n v="0"/>
    <n v="0"/>
    <n v="0"/>
    <n v="0"/>
    <n v="0"/>
    <n v="23922.25"/>
  </r>
  <r>
    <x v="37"/>
    <x v="13"/>
    <n v="147"/>
    <n v="0"/>
    <n v="0"/>
    <n v="0"/>
    <n v="0"/>
    <n v="0"/>
    <n v="181"/>
    <n v="8"/>
    <n v="27"/>
    <n v="21.94"/>
    <n v="13.85"/>
    <n v="0.84999999999999964"/>
    <n v="23922.25"/>
  </r>
  <r>
    <x v="37"/>
    <x v="14"/>
    <n v="0"/>
    <n v="0"/>
    <n v="0"/>
    <n v="0"/>
    <n v="0"/>
    <n v="0"/>
    <n v="60"/>
    <n v="0"/>
    <n v="0"/>
    <n v="0"/>
    <n v="0"/>
    <n v="0"/>
    <n v="23922.25"/>
  </r>
  <r>
    <x v="38"/>
    <x v="1"/>
    <n v="8157"/>
    <n v="-572"/>
    <n v="1647"/>
    <n v="0"/>
    <n v="2414.8000000000002"/>
    <n v="40.300000000000182"/>
    <n v="85142"/>
    <n v="-12731"/>
    <n v="115247"/>
    <n v="62.71"/>
    <n v="0.15"/>
    <n v="-0.4"/>
    <n v="23922.25"/>
  </r>
  <r>
    <x v="38"/>
    <x v="12"/>
    <n v="279"/>
    <n v="83"/>
    <n v="99"/>
    <n v="0"/>
    <n v="2450"/>
    <n v="45"/>
    <n v="18264"/>
    <n v="11993"/>
    <n v="31035"/>
    <n v="31.37"/>
    <n v="1.85"/>
    <n v="-0.60000000000000009"/>
    <n v="23922.25"/>
  </r>
  <r>
    <x v="38"/>
    <x v="15"/>
    <n v="0"/>
    <n v="0"/>
    <n v="0"/>
    <n v="0"/>
    <n v="0"/>
    <n v="0"/>
    <n v="1206"/>
    <n v="-62"/>
    <n v="1033"/>
    <n v="24.76"/>
    <n v="4.05"/>
    <n v="-0.54999999999999982"/>
    <n v="23922.25"/>
  </r>
  <r>
    <x v="38"/>
    <x v="13"/>
    <n v="2796"/>
    <n v="1009"/>
    <n v="1172"/>
    <n v="0"/>
    <n v="2480"/>
    <n v="14.349999999999907"/>
    <n v="46037"/>
    <n v="-142"/>
    <n v="39591"/>
    <n v="22.07"/>
    <n v="15.4"/>
    <n v="1.7000000000000011"/>
    <n v="23922.25"/>
  </r>
  <r>
    <x v="38"/>
    <x v="14"/>
    <n v="58"/>
    <n v="0"/>
    <n v="46"/>
    <n v="0"/>
    <n v="2630"/>
    <n v="53"/>
    <n v="14107"/>
    <n v="153"/>
    <n v="4130"/>
    <n v="19.07"/>
    <n v="43.05"/>
    <n v="0.19999999999999576"/>
    <n v="23922.25"/>
  </r>
  <r>
    <x v="39"/>
    <x v="1"/>
    <n v="260"/>
    <n v="-3"/>
    <n v="5"/>
    <n v="106.69"/>
    <n v="2412.0500000000002"/>
    <n v="135.95000000000027"/>
    <n v="2690"/>
    <n v="1107"/>
    <n v="6845"/>
    <n v="61.45"/>
    <n v="0.05"/>
    <n v="-0.4"/>
    <n v="23922.25"/>
  </r>
  <r>
    <x v="39"/>
    <x v="12"/>
    <n v="27"/>
    <n v="0"/>
    <n v="0"/>
    <n v="0"/>
    <n v="0"/>
    <n v="0"/>
    <n v="281"/>
    <n v="145"/>
    <n v="897"/>
    <n v="30.68"/>
    <n v="1.8"/>
    <n v="-0.7"/>
    <n v="23922.25"/>
  </r>
  <r>
    <x v="39"/>
    <x v="15"/>
    <n v="0"/>
    <n v="0"/>
    <n v="0"/>
    <n v="0"/>
    <n v="0"/>
    <n v="0"/>
    <n v="0"/>
    <n v="0"/>
    <n v="0"/>
    <n v="0"/>
    <n v="0"/>
    <n v="0"/>
    <n v="23922.25"/>
  </r>
  <r>
    <x v="39"/>
    <x v="13"/>
    <n v="147"/>
    <n v="0"/>
    <n v="0"/>
    <n v="0"/>
    <n v="0"/>
    <n v="0"/>
    <n v="222"/>
    <n v="82"/>
    <n v="208"/>
    <n v="21.66"/>
    <n v="15.7"/>
    <n v="-0.75"/>
    <n v="23922.25"/>
  </r>
  <r>
    <x v="39"/>
    <x v="14"/>
    <n v="0"/>
    <n v="0"/>
    <n v="0"/>
    <n v="0"/>
    <n v="0"/>
    <n v="0"/>
    <n v="8"/>
    <n v="0"/>
    <n v="0"/>
    <n v="0"/>
    <n v="0"/>
    <n v="0"/>
    <n v="23922.25"/>
  </r>
  <r>
    <x v="40"/>
    <x v="1"/>
    <n v="673"/>
    <n v="-75"/>
    <n v="220"/>
    <n v="94.09"/>
    <n v="2355"/>
    <n v="81.699999999999818"/>
    <n v="9279"/>
    <n v="-1972"/>
    <n v="14029"/>
    <n v="57.28"/>
    <n v="0.05"/>
    <n v="-0.35000000000000003"/>
    <n v="23922.25"/>
  </r>
  <r>
    <x v="40"/>
    <x v="12"/>
    <n v="4"/>
    <n v="-36"/>
    <n v="46"/>
    <n v="39.26"/>
    <n v="2395.8000000000002"/>
    <n v="232.5"/>
    <n v="2155"/>
    <n v="1304"/>
    <n v="4717"/>
    <n v="30.36"/>
    <n v="1.7"/>
    <n v="-0.75000000000000022"/>
    <n v="23922.25"/>
  </r>
  <r>
    <x v="40"/>
    <x v="15"/>
    <n v="0"/>
    <n v="0"/>
    <n v="0"/>
    <n v="0"/>
    <n v="0"/>
    <n v="0"/>
    <n v="63"/>
    <n v="29"/>
    <n v="72"/>
    <n v="24.53"/>
    <n v="4.3499999999999996"/>
    <n v="-2.8000000000000007"/>
    <n v="23922.25"/>
  </r>
  <r>
    <x v="40"/>
    <x v="13"/>
    <n v="135"/>
    <n v="7"/>
    <n v="36"/>
    <n v="0"/>
    <n v="2390"/>
    <n v="23.349999999999909"/>
    <n v="2301"/>
    <n v="-118"/>
    <n v="1749"/>
    <n v="21.69"/>
    <n v="17.149999999999999"/>
    <n v="1.2499999999999982"/>
    <n v="23922.25"/>
  </r>
  <r>
    <x v="40"/>
    <x v="14"/>
    <n v="4"/>
    <n v="0"/>
    <n v="0"/>
    <n v="0"/>
    <n v="0"/>
    <n v="0"/>
    <n v="377"/>
    <n v="-1"/>
    <n v="55"/>
    <n v="18.34"/>
    <n v="42.1"/>
    <n v="-4.8999999999999986"/>
    <n v="23922.25"/>
  </r>
  <r>
    <x v="41"/>
    <x v="1"/>
    <n v="291"/>
    <n v="0"/>
    <n v="0"/>
    <n v="0"/>
    <n v="0"/>
    <n v="0"/>
    <n v="1030"/>
    <n v="-375"/>
    <n v="3339"/>
    <n v="58.95"/>
    <n v="0.1"/>
    <n v="-0.35"/>
    <n v="23922.25"/>
  </r>
  <r>
    <x v="41"/>
    <x v="12"/>
    <n v="25"/>
    <n v="0"/>
    <n v="0"/>
    <n v="0"/>
    <n v="0"/>
    <n v="0"/>
    <n v="145"/>
    <n v="-49"/>
    <n v="484"/>
    <n v="29.67"/>
    <n v="1.9"/>
    <n v="-0.55000000000000027"/>
    <n v="23922.25"/>
  </r>
  <r>
    <x v="41"/>
    <x v="15"/>
    <n v="0"/>
    <n v="0"/>
    <n v="0"/>
    <n v="0"/>
    <n v="0"/>
    <n v="0"/>
    <n v="0"/>
    <n v="0"/>
    <n v="0"/>
    <n v="0"/>
    <n v="0"/>
    <n v="0"/>
    <n v="23922.25"/>
  </r>
  <r>
    <x v="41"/>
    <x v="16"/>
    <n v="0"/>
    <n v="0"/>
    <n v="6"/>
    <n v="0"/>
    <n v="2305.35"/>
    <n v="374.89999999999986"/>
    <n v="726"/>
    <n v="8"/>
    <n v="283"/>
    <n v="22.29"/>
    <n v="10.6"/>
    <n v="-1.6500000000000004"/>
    <n v="23922.25"/>
  </r>
  <r>
    <x v="41"/>
    <x v="13"/>
    <n v="115"/>
    <n v="0"/>
    <n v="2"/>
    <n v="0"/>
    <n v="2339.25"/>
    <n v="151.09999999999991"/>
    <n v="146"/>
    <n v="0"/>
    <n v="0"/>
    <n v="0"/>
    <n v="0"/>
    <n v="0"/>
    <n v="23922.25"/>
  </r>
  <r>
    <x v="41"/>
    <x v="14"/>
    <n v="0"/>
    <n v="0"/>
    <n v="0"/>
    <n v="0"/>
    <n v="0"/>
    <n v="0"/>
    <n v="7"/>
    <n v="0"/>
    <n v="0"/>
    <n v="0"/>
    <n v="0"/>
    <n v="0"/>
    <n v="23922.25"/>
  </r>
  <r>
    <x v="42"/>
    <x v="1"/>
    <n v="4800"/>
    <n v="0"/>
    <n v="179"/>
    <n v="0"/>
    <n v="2228.5"/>
    <n v="52.949999999999818"/>
    <n v="12258"/>
    <n v="-2411"/>
    <n v="17069"/>
    <n v="54.88"/>
    <n v="0.05"/>
    <n v="-0.35000000000000003"/>
    <n v="23922.25"/>
  </r>
  <r>
    <x v="42"/>
    <x v="12"/>
    <n v="37"/>
    <n v="0"/>
    <n v="0"/>
    <n v="0"/>
    <n v="0"/>
    <n v="0"/>
    <n v="2054"/>
    <n v="787"/>
    <n v="4667"/>
    <n v="29.08"/>
    <n v="1.8"/>
    <n v="-0.55000000000000004"/>
    <n v="23922.25"/>
  </r>
  <r>
    <x v="42"/>
    <x v="15"/>
    <n v="0"/>
    <n v="0"/>
    <n v="0"/>
    <n v="0"/>
    <n v="0"/>
    <n v="0"/>
    <n v="3"/>
    <n v="2"/>
    <n v="7"/>
    <n v="23.83"/>
    <n v="5.35"/>
    <n v="-4.6500000000000004"/>
    <n v="23922.25"/>
  </r>
  <r>
    <x v="42"/>
    <x v="16"/>
    <n v="0"/>
    <n v="0"/>
    <n v="0"/>
    <n v="0"/>
    <n v="0"/>
    <n v="0"/>
    <n v="0"/>
    <n v="0"/>
    <n v="0"/>
    <n v="0"/>
    <n v="0"/>
    <n v="0"/>
    <n v="23922.25"/>
  </r>
  <r>
    <x v="42"/>
    <x v="13"/>
    <n v="272"/>
    <n v="110"/>
    <n v="116"/>
    <n v="0"/>
    <n v="2315"/>
    <n v="35"/>
    <n v="2392"/>
    <n v="-442"/>
    <n v="2643"/>
    <n v="21.1"/>
    <n v="18.25"/>
    <n v="0.80000000000000071"/>
    <n v="23922.25"/>
  </r>
  <r>
    <x v="42"/>
    <x v="14"/>
    <n v="0"/>
    <n v="0"/>
    <n v="0"/>
    <n v="0"/>
    <n v="0"/>
    <n v="0"/>
    <n v="2116"/>
    <n v="-4"/>
    <n v="5"/>
    <n v="18.329999999999998"/>
    <n v="48.4"/>
    <n v="2.9499999999999957"/>
    <n v="23922.25"/>
  </r>
  <r>
    <x v="43"/>
    <x v="1"/>
    <n v="199"/>
    <n v="-45"/>
    <n v="46"/>
    <n v="99.27"/>
    <n v="2212.5"/>
    <n v="222.5"/>
    <n v="2664"/>
    <n v="-2676"/>
    <n v="11259"/>
    <n v="56.44"/>
    <n v="0.1"/>
    <n v="-0.35"/>
    <n v="23922.25"/>
  </r>
  <r>
    <x v="43"/>
    <x v="12"/>
    <n v="133"/>
    <n v="102"/>
    <n v="112"/>
    <n v="0"/>
    <n v="2206.9"/>
    <n v="177.55000000000018"/>
    <n v="894"/>
    <n v="-176"/>
    <n v="850"/>
    <n v="28.39"/>
    <n v="1.85"/>
    <n v="-0.85000000000000009"/>
    <n v="23922.25"/>
  </r>
  <r>
    <x v="43"/>
    <x v="15"/>
    <n v="0"/>
    <n v="0"/>
    <n v="0"/>
    <n v="0"/>
    <n v="0"/>
    <n v="0"/>
    <n v="0"/>
    <n v="0"/>
    <n v="0"/>
    <n v="0"/>
    <n v="0"/>
    <n v="0"/>
    <n v="23922.25"/>
  </r>
  <r>
    <x v="43"/>
    <x v="16"/>
    <n v="0"/>
    <n v="0"/>
    <n v="0"/>
    <n v="0"/>
    <n v="0"/>
    <n v="0"/>
    <n v="1"/>
    <n v="0"/>
    <n v="1"/>
    <n v="22.48"/>
    <n v="14"/>
    <n v="-3.6000000000000014"/>
    <n v="23922.25"/>
  </r>
  <r>
    <x v="43"/>
    <x v="13"/>
    <n v="99"/>
    <n v="0"/>
    <n v="0"/>
    <n v="0"/>
    <n v="0"/>
    <n v="0"/>
    <n v="146"/>
    <n v="-1"/>
    <n v="22"/>
    <n v="20.239999999999998"/>
    <n v="16.05"/>
    <n v="-4.5500000000000007"/>
    <n v="23922.25"/>
  </r>
  <r>
    <x v="43"/>
    <x v="17"/>
    <m/>
    <m/>
    <m/>
    <m/>
    <m/>
    <m/>
    <n v="6"/>
    <n v="1"/>
    <n v="2"/>
    <n v="20.89"/>
    <n v="31.6"/>
    <n v="0"/>
    <n v="23922.25"/>
  </r>
  <r>
    <x v="43"/>
    <x v="14"/>
    <n v="0"/>
    <n v="0"/>
    <n v="0"/>
    <n v="0"/>
    <n v="0"/>
    <n v="0"/>
    <n v="84"/>
    <n v="0"/>
    <n v="2"/>
    <n v="18.010000000000002"/>
    <n v="48"/>
    <n v="-1.5"/>
    <n v="23922.25"/>
  </r>
  <r>
    <x v="44"/>
    <x v="1"/>
    <n v="4810"/>
    <n v="-249"/>
    <n v="1142"/>
    <n v="80.42"/>
    <n v="2152"/>
    <n v="82.199999999999818"/>
    <n v="35244"/>
    <n v="-136"/>
    <n v="47350"/>
    <n v="52.49"/>
    <n v="0.05"/>
    <n v="-0.4"/>
    <n v="23922.25"/>
  </r>
  <r>
    <x v="44"/>
    <x v="12"/>
    <n v="65"/>
    <n v="4"/>
    <n v="80"/>
    <n v="0"/>
    <n v="2152"/>
    <n v="47"/>
    <n v="4896"/>
    <n v="998"/>
    <n v="12308"/>
    <n v="27.89"/>
    <n v="1.8"/>
    <n v="-0.95"/>
    <n v="23922.25"/>
  </r>
  <r>
    <x v="44"/>
    <x v="15"/>
    <n v="0"/>
    <n v="0"/>
    <n v="0"/>
    <n v="0"/>
    <n v="0"/>
    <n v="0"/>
    <n v="883"/>
    <n v="30"/>
    <n v="661"/>
    <n v="22.62"/>
    <n v="4.8499999999999996"/>
    <n v="-1.5"/>
    <n v="23922.25"/>
  </r>
  <r>
    <x v="44"/>
    <x v="16"/>
    <n v="0"/>
    <n v="0"/>
    <n v="0"/>
    <n v="0"/>
    <n v="0"/>
    <n v="0"/>
    <n v="496"/>
    <n v="-303"/>
    <n v="355"/>
    <n v="21.63"/>
    <n v="12.5"/>
    <n v="-1.1500000000000004"/>
    <n v="23922.25"/>
  </r>
  <r>
    <x v="44"/>
    <x v="13"/>
    <n v="182"/>
    <n v="-2"/>
    <n v="56"/>
    <n v="0"/>
    <n v="2224"/>
    <n v="54"/>
    <n v="6673"/>
    <n v="-435"/>
    <n v="6289"/>
    <n v="20.58"/>
    <n v="19.95"/>
    <n v="1.25"/>
    <n v="23922.25"/>
  </r>
  <r>
    <x v="44"/>
    <x v="17"/>
    <m/>
    <m/>
    <m/>
    <m/>
    <m/>
    <m/>
    <n v="15"/>
    <n v="0"/>
    <n v="0"/>
    <n v="0"/>
    <n v="0"/>
    <n v="0"/>
    <n v="23922.25"/>
  </r>
  <r>
    <x v="44"/>
    <x v="14"/>
    <n v="2"/>
    <n v="0"/>
    <n v="0"/>
    <n v="0"/>
    <n v="0"/>
    <n v="0"/>
    <n v="6089"/>
    <n v="649"/>
    <n v="1230"/>
    <n v="17.88"/>
    <n v="50.5"/>
    <n v="-0.29999999999999716"/>
    <n v="23922.25"/>
  </r>
  <r>
    <x v="45"/>
    <x v="1"/>
    <n v="437"/>
    <n v="-14"/>
    <n v="25"/>
    <n v="78.680000000000007"/>
    <n v="2102"/>
    <n v="87.099999999999909"/>
    <n v="2608"/>
    <n v="-2147"/>
    <n v="12560"/>
    <n v="53.94"/>
    <n v="0.1"/>
    <n v="-0.4"/>
    <n v="23922.25"/>
  </r>
  <r>
    <x v="45"/>
    <x v="12"/>
    <n v="130"/>
    <n v="100"/>
    <n v="230"/>
    <n v="37.229999999999997"/>
    <n v="2150"/>
    <n v="110"/>
    <n v="373"/>
    <n v="-6"/>
    <n v="3337"/>
    <n v="27.37"/>
    <n v="1.85"/>
    <n v="-1"/>
    <n v="23922.25"/>
  </r>
  <r>
    <x v="45"/>
    <x v="15"/>
    <n v="0"/>
    <n v="0"/>
    <n v="0"/>
    <n v="0"/>
    <n v="0"/>
    <n v="0"/>
    <n v="8"/>
    <n v="0"/>
    <n v="3"/>
    <n v="23.09"/>
    <n v="8.35"/>
    <n v="2.8"/>
    <n v="23922.25"/>
  </r>
  <r>
    <x v="45"/>
    <x v="16"/>
    <n v="0"/>
    <n v="0"/>
    <n v="0"/>
    <n v="0"/>
    <n v="0"/>
    <n v="0"/>
    <n v="0"/>
    <n v="0"/>
    <n v="0"/>
    <n v="0"/>
    <n v="0"/>
    <n v="0"/>
    <n v="23922.25"/>
  </r>
  <r>
    <x v="45"/>
    <x v="13"/>
    <n v="61"/>
    <n v="0"/>
    <n v="0"/>
    <n v="0"/>
    <n v="0"/>
    <n v="0"/>
    <n v="172"/>
    <n v="41"/>
    <n v="60"/>
    <n v="20.329999999999998"/>
    <n v="20.100000000000001"/>
    <n v="0.20000000000000284"/>
    <n v="23922.25"/>
  </r>
  <r>
    <x v="45"/>
    <x v="17"/>
    <m/>
    <m/>
    <m/>
    <m/>
    <m/>
    <m/>
    <n v="16"/>
    <n v="0"/>
    <n v="2"/>
    <n v="19.71"/>
    <n v="28.35"/>
    <n v="0"/>
    <n v="23922.25"/>
  </r>
  <r>
    <x v="45"/>
    <x v="14"/>
    <n v="0"/>
    <n v="0"/>
    <n v="0"/>
    <n v="0"/>
    <n v="0"/>
    <n v="0"/>
    <n v="0"/>
    <n v="0"/>
    <n v="0"/>
    <n v="0"/>
    <n v="0"/>
    <n v="0"/>
    <n v="23922.25"/>
  </r>
  <r>
    <x v="46"/>
    <x v="1"/>
    <n v="1147"/>
    <n v="-12"/>
    <n v="72"/>
    <n v="0"/>
    <n v="2015"/>
    <n v="45.75"/>
    <n v="37136"/>
    <n v="-6643"/>
    <n v="133407"/>
    <n v="50.1"/>
    <n v="0.1"/>
    <n v="-0.30000000000000004"/>
    <n v="23922.25"/>
  </r>
  <r>
    <x v="46"/>
    <x v="12"/>
    <n v="34"/>
    <n v="0"/>
    <n v="20"/>
    <n v="0"/>
    <n v="2045"/>
    <n v="195"/>
    <n v="2697"/>
    <n v="229"/>
    <n v="7717"/>
    <n v="26.78"/>
    <n v="1.85"/>
    <n v="-0.79999999999999982"/>
    <n v="23922.25"/>
  </r>
  <r>
    <x v="46"/>
    <x v="15"/>
    <n v="0"/>
    <n v="0"/>
    <n v="0"/>
    <n v="0"/>
    <n v="0"/>
    <n v="0"/>
    <n v="35"/>
    <n v="0"/>
    <n v="28"/>
    <n v="21.99"/>
    <n v="5.4"/>
    <n v="-2.25"/>
    <n v="23922.25"/>
  </r>
  <r>
    <x v="46"/>
    <x v="16"/>
    <n v="0"/>
    <n v="0"/>
    <n v="0"/>
    <n v="0"/>
    <n v="0"/>
    <n v="0"/>
    <n v="0"/>
    <n v="0"/>
    <n v="12"/>
    <n v="21.29"/>
    <n v="14.35"/>
    <n v="-35.449999999999996"/>
    <n v="23922.25"/>
  </r>
  <r>
    <x v="46"/>
    <x v="13"/>
    <n v="182"/>
    <n v="39"/>
    <n v="81"/>
    <n v="0"/>
    <n v="2160"/>
    <n v="87.449999999999818"/>
    <n v="4270"/>
    <n v="314"/>
    <n v="4846"/>
    <n v="20.22"/>
    <n v="22"/>
    <n v="0.85000000000000142"/>
    <n v="23922.25"/>
  </r>
  <r>
    <x v="46"/>
    <x v="17"/>
    <m/>
    <m/>
    <m/>
    <m/>
    <m/>
    <m/>
    <n v="0"/>
    <n v="0"/>
    <n v="0"/>
    <n v="0"/>
    <n v="0"/>
    <n v="0"/>
    <n v="23922.25"/>
  </r>
  <r>
    <x v="46"/>
    <x v="14"/>
    <n v="4"/>
    <n v="0"/>
    <n v="0"/>
    <n v="0"/>
    <n v="0"/>
    <n v="0"/>
    <n v="4871"/>
    <n v="601"/>
    <n v="1590"/>
    <n v="17.829999999999998"/>
    <n v="57"/>
    <n v="-0.5"/>
    <n v="23922.25"/>
  </r>
  <r>
    <x v="47"/>
    <x v="1"/>
    <n v="894"/>
    <n v="-265"/>
    <n v="378"/>
    <n v="102.69"/>
    <n v="2025"/>
    <n v="117"/>
    <n v="4179"/>
    <n v="-1722"/>
    <n v="18263"/>
    <n v="51.45"/>
    <n v="0.1"/>
    <n v="-0.45000000000000007"/>
    <n v="23922.25"/>
  </r>
  <r>
    <x v="47"/>
    <x v="12"/>
    <n v="27"/>
    <n v="0"/>
    <n v="0"/>
    <n v="0"/>
    <n v="0"/>
    <n v="0"/>
    <n v="575"/>
    <n v="31"/>
    <n v="973"/>
    <n v="25.94"/>
    <n v="1.75"/>
    <n v="-1.1000000000000001"/>
    <n v="23922.25"/>
  </r>
  <r>
    <x v="47"/>
    <x v="15"/>
    <n v="0"/>
    <n v="0"/>
    <n v="0"/>
    <n v="0"/>
    <n v="0"/>
    <n v="0"/>
    <n v="3"/>
    <n v="0"/>
    <n v="0"/>
    <n v="0"/>
    <n v="0"/>
    <n v="0"/>
    <n v="23922.25"/>
  </r>
  <r>
    <x v="47"/>
    <x v="16"/>
    <n v="0"/>
    <n v="0"/>
    <n v="0"/>
    <n v="0"/>
    <n v="0"/>
    <n v="0"/>
    <n v="54"/>
    <n v="0"/>
    <n v="5"/>
    <n v="21.44"/>
    <n v="16.75"/>
    <n v="-0.30000000000000071"/>
    <n v="23922.25"/>
  </r>
  <r>
    <x v="47"/>
    <x v="13"/>
    <n v="120"/>
    <n v="0"/>
    <n v="1"/>
    <n v="0"/>
    <n v="2045"/>
    <n v="168.95000000000005"/>
    <n v="575"/>
    <n v="25"/>
    <n v="152"/>
    <n v="20.65"/>
    <n v="26.75"/>
    <n v="3.75"/>
    <n v="23922.25"/>
  </r>
  <r>
    <x v="47"/>
    <x v="17"/>
    <m/>
    <m/>
    <m/>
    <m/>
    <m/>
    <m/>
    <n v="0"/>
    <n v="0"/>
    <n v="0"/>
    <n v="0"/>
    <n v="0"/>
    <n v="0"/>
    <n v="23922.25"/>
  </r>
  <r>
    <x v="47"/>
    <x v="14"/>
    <n v="0"/>
    <n v="0"/>
    <n v="0"/>
    <n v="0"/>
    <n v="0"/>
    <n v="0"/>
    <n v="0"/>
    <n v="0"/>
    <n v="0"/>
    <n v="0"/>
    <n v="0"/>
    <n v="0"/>
    <n v="23922.25"/>
  </r>
  <r>
    <x v="48"/>
    <x v="1"/>
    <n v="66937"/>
    <n v="-4855"/>
    <n v="9056"/>
    <n v="0"/>
    <n v="1913"/>
    <n v="44.099999999999909"/>
    <n v="248089"/>
    <n v="-24876"/>
    <n v="368183"/>
    <n v="50.2"/>
    <n v="0.1"/>
    <n v="-0.5"/>
    <n v="23922.25"/>
  </r>
  <r>
    <x v="48"/>
    <x v="12"/>
    <n v="824"/>
    <n v="396"/>
    <n v="610"/>
    <n v="0"/>
    <n v="1930"/>
    <n v="30.200000000000045"/>
    <n v="40209"/>
    <n v="21622"/>
    <n v="101506"/>
    <n v="25.74"/>
    <n v="1.95"/>
    <n v="-1.0000000000000002"/>
    <n v="23922.25"/>
  </r>
  <r>
    <x v="48"/>
    <x v="15"/>
    <n v="18"/>
    <n v="8"/>
    <n v="9"/>
    <n v="0"/>
    <n v="1970"/>
    <n v="470"/>
    <n v="5287"/>
    <n v="1384"/>
    <n v="6848"/>
    <n v="21.24"/>
    <n v="5.75"/>
    <n v="-2.75"/>
    <n v="23922.25"/>
  </r>
  <r>
    <x v="48"/>
    <x v="16"/>
    <n v="0"/>
    <n v="0"/>
    <n v="0"/>
    <n v="0"/>
    <n v="0"/>
    <n v="0"/>
    <n v="1231"/>
    <n v="317"/>
    <n v="1246"/>
    <n v="20.5"/>
    <n v="14.6"/>
    <n v="-2.2500000000000018"/>
    <n v="23922.25"/>
  </r>
  <r>
    <x v="48"/>
    <x v="13"/>
    <n v="25245"/>
    <n v="4196"/>
    <n v="6298"/>
    <n v="0"/>
    <n v="2000.35"/>
    <n v="16.75"/>
    <n v="92032"/>
    <n v="15138"/>
    <n v="64639"/>
    <n v="20.16"/>
    <n v="26.5"/>
    <n v="1.1000000000000014"/>
    <n v="23922.25"/>
  </r>
  <r>
    <x v="48"/>
    <x v="17"/>
    <m/>
    <m/>
    <m/>
    <m/>
    <m/>
    <m/>
    <n v="56"/>
    <n v="1"/>
    <n v="19"/>
    <n v="19.13"/>
    <n v="32.200000000000003"/>
    <n v="-5.7999999999999972"/>
    <n v="23922.25"/>
  </r>
  <r>
    <x v="48"/>
    <x v="14"/>
    <n v="1344"/>
    <n v="82"/>
    <n v="142"/>
    <n v="0"/>
    <n v="2118"/>
    <n v="8.6999999999998181"/>
    <n v="35000"/>
    <n v="2931"/>
    <n v="10101"/>
    <n v="18"/>
    <n v="68.349999999999994"/>
    <n v="-1.4000000000000057"/>
    <n v="23922.25"/>
  </r>
  <r>
    <x v="48"/>
    <x v="7"/>
    <n v="11491"/>
    <n v="-87"/>
    <n v="766"/>
    <n v="0"/>
    <n v="2270"/>
    <n v="39.849999999999909"/>
    <n v="31112"/>
    <n v="1189"/>
    <n v="5884"/>
    <n v="17.52"/>
    <n v="102"/>
    <n v="0.25"/>
    <n v="23922.25"/>
  </r>
  <r>
    <x v="48"/>
    <x v="2"/>
    <n v="17331"/>
    <n v="596"/>
    <n v="1328"/>
    <n v="0"/>
    <n v="2642"/>
    <n v="-8.3000000000001819"/>
    <n v="87527"/>
    <n v="1666"/>
    <n v="6502"/>
    <n v="17.329999999999998"/>
    <n v="191.15"/>
    <n v="7.3000000000000114"/>
    <n v="23922.25"/>
  </r>
  <r>
    <x v="48"/>
    <x v="10"/>
    <m/>
    <m/>
    <m/>
    <m/>
    <m/>
    <m/>
    <n v="175"/>
    <n v="0"/>
    <n v="5"/>
    <n v="18.04"/>
    <n v="295"/>
    <n v="-13.850000000000025"/>
    <n v="23922.25"/>
  </r>
  <r>
    <x v="48"/>
    <x v="3"/>
    <m/>
    <m/>
    <m/>
    <m/>
    <m/>
    <m/>
    <n v="65"/>
    <n v="-1"/>
    <n v="2"/>
    <n v="19.670000000000002"/>
    <n v="400"/>
    <n v="-7.1999999999999886"/>
    <n v="23922.25"/>
  </r>
  <r>
    <x v="48"/>
    <x v="5"/>
    <n v="124"/>
    <n v="0"/>
    <n v="0"/>
    <n v="0"/>
    <n v="0"/>
    <n v="0"/>
    <n v="1034"/>
    <n v="19"/>
    <n v="55"/>
    <n v="19.559999999999999"/>
    <n v="440"/>
    <n v="-4"/>
    <n v="23922.25"/>
  </r>
  <r>
    <x v="48"/>
    <x v="4"/>
    <m/>
    <m/>
    <m/>
    <m/>
    <m/>
    <m/>
    <n v="5"/>
    <n v="0"/>
    <n v="0"/>
    <n v="0"/>
    <n v="0"/>
    <n v="0"/>
    <n v="23922.25"/>
  </r>
  <r>
    <x v="48"/>
    <x v="11"/>
    <m/>
    <m/>
    <m/>
    <m/>
    <m/>
    <m/>
    <n v="0"/>
    <n v="0"/>
    <n v="0"/>
    <n v="0"/>
    <n v="0"/>
    <n v="0"/>
    <n v="23922.25"/>
  </r>
  <r>
    <x v="48"/>
    <x v="6"/>
    <m/>
    <m/>
    <m/>
    <m/>
    <m/>
    <m/>
    <n v="0"/>
    <n v="0"/>
    <n v="0"/>
    <n v="0"/>
    <n v="0"/>
    <n v="0"/>
    <n v="23922.25"/>
  </r>
  <r>
    <x v="48"/>
    <x v="8"/>
    <m/>
    <m/>
    <m/>
    <m/>
    <m/>
    <m/>
    <n v="4"/>
    <n v="0"/>
    <n v="0"/>
    <n v="0"/>
    <n v="0"/>
    <n v="0"/>
    <n v="23922.25"/>
  </r>
  <r>
    <x v="48"/>
    <x v="9"/>
    <m/>
    <m/>
    <m/>
    <m/>
    <m/>
    <m/>
    <n v="4"/>
    <n v="0"/>
    <n v="1"/>
    <n v="21.67"/>
    <n v="500.05"/>
    <n v="-149.94999999999999"/>
    <n v="23922.25"/>
  </r>
  <r>
    <x v="49"/>
    <x v="1"/>
    <n v="976"/>
    <n v="-1"/>
    <n v="21"/>
    <n v="0"/>
    <n v="1892.1"/>
    <n v="76.299999999999955"/>
    <n v="3406"/>
    <n v="-352"/>
    <n v="9440"/>
    <n v="48.95"/>
    <n v="0.1"/>
    <n v="-0.45000000000000007"/>
    <n v="23922.25"/>
  </r>
  <r>
    <x v="49"/>
    <x v="12"/>
    <n v="29"/>
    <n v="2"/>
    <n v="7"/>
    <n v="0"/>
    <n v="1915"/>
    <n v="43.400000000000091"/>
    <n v="1325"/>
    <n v="144"/>
    <n v="4240"/>
    <n v="24.99"/>
    <n v="1.95"/>
    <n v="-1.05"/>
    <n v="23922.25"/>
  </r>
  <r>
    <x v="49"/>
    <x v="15"/>
    <n v="2"/>
    <n v="0"/>
    <n v="0"/>
    <n v="0"/>
    <n v="0"/>
    <n v="0"/>
    <n v="2"/>
    <n v="0"/>
    <n v="0"/>
    <n v="0"/>
    <n v="0"/>
    <n v="0"/>
    <n v="23922.25"/>
  </r>
  <r>
    <x v="49"/>
    <x v="16"/>
    <n v="1"/>
    <n v="0"/>
    <n v="0"/>
    <n v="0"/>
    <n v="0"/>
    <n v="0"/>
    <n v="0"/>
    <n v="0"/>
    <n v="56"/>
    <n v="20.72"/>
    <n v="17.45"/>
    <n v="-47.8"/>
    <n v="23922.25"/>
  </r>
  <r>
    <x v="49"/>
    <x v="13"/>
    <n v="142"/>
    <n v="0"/>
    <n v="0"/>
    <n v="0"/>
    <n v="0"/>
    <n v="0"/>
    <n v="118"/>
    <n v="23"/>
    <n v="140"/>
    <n v="19.89"/>
    <n v="27.1"/>
    <n v="0.75"/>
    <n v="23922.25"/>
  </r>
  <r>
    <x v="49"/>
    <x v="17"/>
    <m/>
    <m/>
    <m/>
    <m/>
    <m/>
    <m/>
    <n v="0"/>
    <n v="0"/>
    <n v="0"/>
    <n v="0"/>
    <n v="0"/>
    <n v="0"/>
    <n v="23922.25"/>
  </r>
  <r>
    <x v="49"/>
    <x v="14"/>
    <n v="0"/>
    <n v="0"/>
    <n v="0"/>
    <n v="0"/>
    <n v="0"/>
    <n v="0"/>
    <n v="0"/>
    <n v="0"/>
    <n v="0"/>
    <n v="0"/>
    <n v="0"/>
    <n v="0"/>
    <n v="23922.25"/>
  </r>
  <r>
    <x v="50"/>
    <x v="1"/>
    <n v="7324"/>
    <n v="-29"/>
    <n v="247"/>
    <n v="82.53"/>
    <n v="1840"/>
    <n v="65.950000000000045"/>
    <n v="17330"/>
    <n v="-6641"/>
    <n v="42553"/>
    <n v="45.33"/>
    <n v="0.05"/>
    <n v="-0.54999999999999993"/>
    <n v="23922.25"/>
  </r>
  <r>
    <x v="50"/>
    <x v="12"/>
    <n v="74"/>
    <n v="5"/>
    <n v="20"/>
    <n v="0"/>
    <n v="1876"/>
    <n v="77.849999999999909"/>
    <n v="2754"/>
    <n v="22"/>
    <n v="21640"/>
    <n v="24.47"/>
    <n v="2"/>
    <n v="-1.1499999999999999"/>
    <n v="23922.25"/>
  </r>
  <r>
    <x v="50"/>
    <x v="15"/>
    <n v="0"/>
    <n v="0"/>
    <n v="0"/>
    <n v="0"/>
    <n v="0"/>
    <n v="0"/>
    <n v="568"/>
    <n v="-5"/>
    <n v="112"/>
    <n v="20.7"/>
    <n v="6.55"/>
    <n v="-2.1000000000000005"/>
    <n v="23922.25"/>
  </r>
  <r>
    <x v="50"/>
    <x v="16"/>
    <n v="0"/>
    <n v="0"/>
    <n v="0"/>
    <n v="0"/>
    <n v="0"/>
    <n v="0"/>
    <n v="0"/>
    <n v="0"/>
    <n v="0"/>
    <n v="0"/>
    <n v="0"/>
    <n v="0"/>
    <n v="23922.25"/>
  </r>
  <r>
    <x v="50"/>
    <x v="13"/>
    <n v="602"/>
    <n v="70"/>
    <n v="142"/>
    <n v="0"/>
    <n v="1975"/>
    <n v="90"/>
    <n v="4709"/>
    <n v="243"/>
    <n v="5026"/>
    <n v="19.59"/>
    <n v="27.25"/>
    <n v="-0.55000000000000071"/>
    <n v="23922.25"/>
  </r>
  <r>
    <x v="50"/>
    <x v="17"/>
    <m/>
    <m/>
    <m/>
    <m/>
    <m/>
    <m/>
    <n v="5"/>
    <n v="0"/>
    <n v="0"/>
    <n v="0"/>
    <n v="0"/>
    <n v="0"/>
    <n v="23922.25"/>
  </r>
  <r>
    <x v="50"/>
    <x v="14"/>
    <n v="16"/>
    <n v="0"/>
    <n v="0"/>
    <n v="0"/>
    <n v="0"/>
    <n v="0"/>
    <n v="5710"/>
    <n v="693"/>
    <n v="1079"/>
    <n v="17.54"/>
    <n v="71"/>
    <n v="-3.0999999999999943"/>
    <n v="23922.25"/>
  </r>
  <r>
    <x v="51"/>
    <x v="1"/>
    <n v="709"/>
    <n v="-3"/>
    <n v="11"/>
    <n v="82.08"/>
    <n v="1811.35"/>
    <n v="85.199999999999818"/>
    <n v="4049"/>
    <n v="-189"/>
    <n v="13605"/>
    <n v="46.46"/>
    <n v="0.1"/>
    <n v="-0.45000000000000007"/>
    <n v="23922.25"/>
  </r>
  <r>
    <x v="51"/>
    <x v="12"/>
    <n v="27"/>
    <n v="0"/>
    <n v="0"/>
    <n v="0"/>
    <n v="0"/>
    <n v="0"/>
    <n v="402"/>
    <n v="-452"/>
    <n v="1596"/>
    <n v="23.94"/>
    <n v="1.9"/>
    <n v="-1.7000000000000002"/>
    <n v="23922.25"/>
  </r>
  <r>
    <x v="51"/>
    <x v="15"/>
    <n v="0"/>
    <n v="0"/>
    <n v="0"/>
    <n v="0"/>
    <n v="0"/>
    <n v="0"/>
    <n v="2"/>
    <n v="0"/>
    <n v="0"/>
    <n v="0"/>
    <n v="0"/>
    <n v="0"/>
    <n v="23922.25"/>
  </r>
  <r>
    <x v="51"/>
    <x v="16"/>
    <n v="0"/>
    <n v="0"/>
    <n v="0"/>
    <n v="0"/>
    <n v="0"/>
    <n v="0"/>
    <n v="6"/>
    <n v="6"/>
    <n v="41"/>
    <n v="20.32"/>
    <n v="19.8"/>
    <n v="-57.75"/>
    <n v="23922.25"/>
  </r>
  <r>
    <x v="51"/>
    <x v="13"/>
    <n v="63"/>
    <n v="0"/>
    <n v="0"/>
    <n v="0"/>
    <n v="0"/>
    <n v="0"/>
    <n v="155"/>
    <n v="-21"/>
    <n v="204"/>
    <n v="20.03"/>
    <n v="25.2"/>
    <n v="-4.1500000000000021"/>
    <n v="23922.25"/>
  </r>
  <r>
    <x v="51"/>
    <x v="17"/>
    <m/>
    <m/>
    <m/>
    <m/>
    <m/>
    <m/>
    <n v="0"/>
    <n v="0"/>
    <n v="0"/>
    <n v="0"/>
    <n v="0"/>
    <n v="0"/>
    <n v="23922.25"/>
  </r>
  <r>
    <x v="51"/>
    <x v="14"/>
    <n v="0"/>
    <n v="0"/>
    <n v="0"/>
    <n v="0"/>
    <n v="0"/>
    <n v="0"/>
    <n v="0"/>
    <n v="0"/>
    <n v="0"/>
    <n v="0"/>
    <n v="0"/>
    <n v="0"/>
    <n v="23922.25"/>
  </r>
  <r>
    <x v="52"/>
    <x v="1"/>
    <n v="11179"/>
    <n v="-8"/>
    <n v="638"/>
    <n v="0"/>
    <n v="1715"/>
    <n v="42.849999999999909"/>
    <n v="27477"/>
    <n v="-3468"/>
    <n v="50229"/>
    <n v="42.95"/>
    <n v="0.05"/>
    <n v="-0.5"/>
    <n v="23922.25"/>
  </r>
  <r>
    <x v="52"/>
    <x v="12"/>
    <n v="251"/>
    <n v="19"/>
    <n v="401"/>
    <n v="0"/>
    <n v="1777"/>
    <n v="82"/>
    <n v="10564"/>
    <n v="4404"/>
    <n v="40355"/>
    <n v="23.34"/>
    <n v="2.15"/>
    <n v="-1.5500000000000005"/>
    <n v="23922.25"/>
  </r>
  <r>
    <x v="52"/>
    <x v="15"/>
    <n v="0"/>
    <n v="0"/>
    <n v="0"/>
    <n v="0"/>
    <n v="0"/>
    <n v="0"/>
    <n v="636"/>
    <n v="291"/>
    <n v="1570"/>
    <n v="20.239999999999998"/>
    <n v="7.6"/>
    <n v="-2.5999999999999996"/>
    <n v="23922.25"/>
  </r>
  <r>
    <x v="52"/>
    <x v="16"/>
    <n v="0"/>
    <n v="0"/>
    <n v="0"/>
    <n v="0"/>
    <n v="0"/>
    <n v="0"/>
    <n v="205"/>
    <n v="7"/>
    <n v="11"/>
    <n v="19.52"/>
    <n v="18"/>
    <n v="-3.0500000000000007"/>
    <n v="23922.25"/>
  </r>
  <r>
    <x v="52"/>
    <x v="13"/>
    <n v="402"/>
    <n v="7"/>
    <n v="100"/>
    <n v="0"/>
    <n v="1840.85"/>
    <n v="58.25"/>
    <n v="10477"/>
    <n v="-1178"/>
    <n v="12660"/>
    <n v="19.28"/>
    <n v="31.1"/>
    <n v="-0.39999999999999858"/>
    <n v="23922.25"/>
  </r>
  <r>
    <x v="52"/>
    <x v="17"/>
    <m/>
    <m/>
    <m/>
    <m/>
    <m/>
    <m/>
    <n v="0"/>
    <n v="0"/>
    <n v="0"/>
    <n v="0"/>
    <n v="0"/>
    <n v="0"/>
    <n v="23922.25"/>
  </r>
  <r>
    <x v="52"/>
    <x v="14"/>
    <n v="4"/>
    <n v="0"/>
    <n v="0"/>
    <n v="0"/>
    <n v="0"/>
    <n v="0"/>
    <n v="5258"/>
    <n v="822"/>
    <n v="1775"/>
    <n v="17.350000000000001"/>
    <n v="77.75"/>
    <n v="-2.2999999999999972"/>
    <n v="23922.25"/>
  </r>
  <r>
    <x v="53"/>
    <x v="1"/>
    <n v="429"/>
    <n v="-72"/>
    <n v="95"/>
    <n v="77.75"/>
    <n v="1711"/>
    <n v="70.75"/>
    <n v="7717"/>
    <n v="-7360"/>
    <n v="56968"/>
    <n v="45.43"/>
    <n v="0.15"/>
    <n v="-0.30000000000000004"/>
    <n v="23922.25"/>
  </r>
  <r>
    <x v="53"/>
    <x v="12"/>
    <n v="29"/>
    <n v="0"/>
    <n v="3"/>
    <n v="0"/>
    <n v="1726"/>
    <n v="192.90000000000009"/>
    <n v="2018"/>
    <n v="713"/>
    <n v="4911"/>
    <n v="22.67"/>
    <n v="2.0499999999999998"/>
    <n v="-1.8000000000000005"/>
    <n v="23922.25"/>
  </r>
  <r>
    <x v="53"/>
    <x v="15"/>
    <n v="0"/>
    <n v="0"/>
    <n v="0"/>
    <n v="0"/>
    <n v="0"/>
    <n v="0"/>
    <n v="28"/>
    <n v="6"/>
    <n v="42"/>
    <n v="19.55"/>
    <n v="8"/>
    <n v="-61"/>
    <n v="23922.25"/>
  </r>
  <r>
    <x v="53"/>
    <x v="16"/>
    <n v="0"/>
    <n v="0"/>
    <n v="0"/>
    <n v="0"/>
    <n v="0"/>
    <n v="0"/>
    <n v="48"/>
    <n v="4"/>
    <n v="6"/>
    <n v="19.47"/>
    <n v="20"/>
    <n v="-4.6999999999999993"/>
    <n v="23922.25"/>
  </r>
  <r>
    <x v="53"/>
    <x v="13"/>
    <n v="75"/>
    <n v="0"/>
    <n v="0"/>
    <n v="0"/>
    <n v="0"/>
    <n v="0"/>
    <n v="577"/>
    <n v="133"/>
    <n v="732"/>
    <n v="19.07"/>
    <n v="33.049999999999997"/>
    <n v="-0.35000000000000142"/>
    <n v="23922.25"/>
  </r>
  <r>
    <x v="53"/>
    <x v="17"/>
    <m/>
    <m/>
    <m/>
    <m/>
    <m/>
    <m/>
    <n v="1"/>
    <n v="0"/>
    <n v="0"/>
    <n v="0"/>
    <n v="0"/>
    <n v="0"/>
    <n v="23922.25"/>
  </r>
  <r>
    <x v="53"/>
    <x v="14"/>
    <n v="0"/>
    <n v="0"/>
    <n v="0"/>
    <n v="0"/>
    <n v="0"/>
    <n v="0"/>
    <n v="12"/>
    <n v="0"/>
    <n v="0"/>
    <n v="0"/>
    <n v="0"/>
    <n v="0"/>
    <n v="23922.25"/>
  </r>
  <r>
    <x v="54"/>
    <x v="1"/>
    <n v="9306"/>
    <n v="-7"/>
    <n v="931"/>
    <n v="0"/>
    <n v="1617.8"/>
    <n v="45.649999999999864"/>
    <n v="32316"/>
    <n v="-1667"/>
    <n v="97632"/>
    <n v="42.74"/>
    <n v="0.05"/>
    <n v="-0.54999999999999993"/>
    <n v="23922.25"/>
  </r>
  <r>
    <x v="54"/>
    <x v="12"/>
    <n v="135"/>
    <n v="15"/>
    <n v="41"/>
    <n v="0"/>
    <n v="1660"/>
    <n v="62.75"/>
    <n v="16727"/>
    <n v="4781"/>
    <n v="58268"/>
    <n v="22.34"/>
    <n v="2.25"/>
    <n v="-2.0499999999999998"/>
    <n v="23922.25"/>
  </r>
  <r>
    <x v="54"/>
    <x v="15"/>
    <n v="0"/>
    <n v="0"/>
    <n v="0"/>
    <n v="0"/>
    <n v="0"/>
    <n v="0"/>
    <n v="938"/>
    <n v="439"/>
    <n v="1827"/>
    <n v="19.61"/>
    <n v="8.8000000000000007"/>
    <n v="-3.25"/>
    <n v="23922.25"/>
  </r>
  <r>
    <x v="54"/>
    <x v="16"/>
    <n v="0"/>
    <n v="0"/>
    <n v="0"/>
    <n v="0"/>
    <n v="0"/>
    <n v="0"/>
    <n v="45"/>
    <n v="45"/>
    <n v="61"/>
    <n v="19.02"/>
    <n v="20"/>
    <n v="-79.3"/>
    <n v="23922.25"/>
  </r>
  <r>
    <x v="54"/>
    <x v="13"/>
    <n v="862"/>
    <n v="213"/>
    <n v="352"/>
    <n v="0"/>
    <n v="1728.75"/>
    <n v="30.599999999999909"/>
    <n v="8636"/>
    <n v="-1103"/>
    <n v="8845"/>
    <n v="18.89"/>
    <n v="35"/>
    <n v="-0.10000000000000142"/>
    <n v="23922.25"/>
  </r>
  <r>
    <x v="54"/>
    <x v="17"/>
    <m/>
    <m/>
    <m/>
    <m/>
    <m/>
    <m/>
    <n v="1"/>
    <n v="0"/>
    <n v="1"/>
    <n v="18.37"/>
    <n v="46.1"/>
    <n v="-3.8999999999999986"/>
    <n v="23922.25"/>
  </r>
  <r>
    <x v="54"/>
    <x v="14"/>
    <n v="12"/>
    <n v="0"/>
    <n v="0"/>
    <n v="0"/>
    <n v="0"/>
    <n v="0"/>
    <n v="3287"/>
    <n v="418"/>
    <n v="592"/>
    <n v="17.07"/>
    <n v="85"/>
    <n v="-2.6500000000000057"/>
    <n v="23922.25"/>
  </r>
  <r>
    <x v="55"/>
    <x v="1"/>
    <n v="936"/>
    <n v="-7"/>
    <n v="29"/>
    <n v="62.38"/>
    <n v="1602.55"/>
    <n v="81.849999999999909"/>
    <n v="7820"/>
    <n v="-1425"/>
    <n v="41769"/>
    <n v="41.49"/>
    <n v="0.1"/>
    <n v="-0.5"/>
    <n v="23922.25"/>
  </r>
  <r>
    <x v="55"/>
    <x v="12"/>
    <n v="27"/>
    <n v="0"/>
    <n v="2"/>
    <n v="21.95"/>
    <n v="1636.95"/>
    <n v="77.950000000000045"/>
    <n v="2338"/>
    <n v="529"/>
    <n v="5417"/>
    <n v="21.79"/>
    <n v="2.25"/>
    <n v="-2.2000000000000002"/>
    <n v="23922.25"/>
  </r>
  <r>
    <x v="55"/>
    <x v="15"/>
    <n v="0"/>
    <n v="0"/>
    <n v="0"/>
    <n v="0"/>
    <n v="0"/>
    <n v="0"/>
    <n v="56"/>
    <n v="0"/>
    <n v="2"/>
    <n v="18.760000000000002"/>
    <n v="7.65"/>
    <n v="-4.9499999999999993"/>
    <n v="23922.25"/>
  </r>
  <r>
    <x v="55"/>
    <x v="16"/>
    <n v="0"/>
    <n v="0"/>
    <n v="4"/>
    <n v="0"/>
    <n v="1644.15"/>
    <n v="332"/>
    <n v="8"/>
    <n v="8"/>
    <n v="10"/>
    <n v="19.170000000000002"/>
    <n v="23.45"/>
    <n v="-84.1"/>
    <n v="23922.25"/>
  </r>
  <r>
    <x v="55"/>
    <x v="13"/>
    <n v="66"/>
    <n v="0"/>
    <n v="80"/>
    <n v="0"/>
    <n v="1705"/>
    <n v="199.40000000000009"/>
    <n v="396"/>
    <n v="-222"/>
    <n v="537"/>
    <n v="18.61"/>
    <n v="37.9"/>
    <n v="0.5"/>
    <n v="23922.25"/>
  </r>
  <r>
    <x v="55"/>
    <x v="17"/>
    <m/>
    <m/>
    <m/>
    <m/>
    <m/>
    <m/>
    <n v="0"/>
    <n v="0"/>
    <n v="0"/>
    <n v="0"/>
    <n v="0"/>
    <n v="0"/>
    <n v="23922.25"/>
  </r>
  <r>
    <x v="55"/>
    <x v="14"/>
    <n v="0"/>
    <n v="0"/>
    <n v="0"/>
    <n v="0"/>
    <n v="0"/>
    <n v="0"/>
    <n v="2"/>
    <n v="0"/>
    <n v="0"/>
    <n v="0"/>
    <n v="0"/>
    <n v="0"/>
    <n v="23922.25"/>
  </r>
  <r>
    <x v="56"/>
    <x v="1"/>
    <n v="7363"/>
    <n v="-90"/>
    <n v="1063"/>
    <n v="0"/>
    <n v="1519.55"/>
    <n v="46.849999999999909"/>
    <n v="31926"/>
    <n v="-2565"/>
    <n v="143453"/>
    <n v="40.25"/>
    <n v="0.05"/>
    <n v="-0.6"/>
    <n v="23922.25"/>
  </r>
  <r>
    <x v="56"/>
    <x v="12"/>
    <n v="154"/>
    <n v="44"/>
    <n v="64"/>
    <n v="0"/>
    <n v="1555"/>
    <n v="61"/>
    <n v="15533"/>
    <n v="6591"/>
    <n v="55356"/>
    <n v="21.25"/>
    <n v="2.4500000000000002"/>
    <n v="-2.3499999999999996"/>
    <n v="23922.25"/>
  </r>
  <r>
    <x v="56"/>
    <x v="15"/>
    <n v="8"/>
    <n v="0"/>
    <n v="0"/>
    <n v="0"/>
    <n v="0"/>
    <n v="0"/>
    <n v="858"/>
    <n v="39"/>
    <n v="2039"/>
    <n v="19"/>
    <n v="10.1"/>
    <n v="-4.3000000000000007"/>
    <n v="23922.25"/>
  </r>
  <r>
    <x v="56"/>
    <x v="16"/>
    <n v="0"/>
    <n v="0"/>
    <n v="5"/>
    <n v="0"/>
    <n v="1595.8"/>
    <n v="324.54999999999995"/>
    <n v="255"/>
    <n v="44"/>
    <n v="65"/>
    <n v="19.16"/>
    <n v="26.25"/>
    <n v="3.3999999999999986"/>
    <n v="23922.25"/>
  </r>
  <r>
    <x v="56"/>
    <x v="13"/>
    <n v="879"/>
    <n v="-102"/>
    <n v="574"/>
    <n v="0"/>
    <n v="1640"/>
    <n v="43"/>
    <n v="9319"/>
    <n v="-1077"/>
    <n v="12616"/>
    <n v="18.510000000000002"/>
    <n v="38.85"/>
    <n v="-2.1999999999999957"/>
    <n v="23922.25"/>
  </r>
  <r>
    <x v="56"/>
    <x v="17"/>
    <m/>
    <m/>
    <m/>
    <m/>
    <m/>
    <m/>
    <n v="0"/>
    <n v="0"/>
    <n v="0"/>
    <n v="0"/>
    <n v="0"/>
    <n v="0"/>
    <n v="23922.25"/>
  </r>
  <r>
    <x v="56"/>
    <x v="14"/>
    <n v="26"/>
    <n v="0"/>
    <n v="0"/>
    <n v="0"/>
    <n v="0"/>
    <n v="0"/>
    <n v="3465"/>
    <n v="416"/>
    <n v="743"/>
    <n v="17.03"/>
    <n v="94.85"/>
    <n v="-4.6500000000000057"/>
    <n v="23922.25"/>
  </r>
  <r>
    <x v="57"/>
    <x v="1"/>
    <n v="855"/>
    <n v="-4"/>
    <n v="147"/>
    <n v="0"/>
    <n v="1480"/>
    <n v="51.5"/>
    <n v="7723"/>
    <n v="-6385"/>
    <n v="123750"/>
    <n v="39.01"/>
    <n v="0.05"/>
    <n v="-0.6"/>
    <n v="23922.25"/>
  </r>
  <r>
    <x v="57"/>
    <x v="12"/>
    <n v="82"/>
    <n v="39"/>
    <n v="63"/>
    <n v="0"/>
    <n v="1525"/>
    <n v="170"/>
    <n v="2060"/>
    <n v="-31"/>
    <n v="4534"/>
    <n v="21.12"/>
    <n v="2.7"/>
    <n v="-2.2999999999999998"/>
    <n v="23922.25"/>
  </r>
  <r>
    <x v="57"/>
    <x v="15"/>
    <n v="6"/>
    <n v="0"/>
    <n v="0"/>
    <n v="0"/>
    <n v="0"/>
    <n v="0"/>
    <n v="155"/>
    <n v="0"/>
    <n v="0"/>
    <n v="0"/>
    <n v="0"/>
    <n v="0"/>
    <n v="23922.25"/>
  </r>
  <r>
    <x v="57"/>
    <x v="16"/>
    <n v="2"/>
    <n v="0"/>
    <n v="6"/>
    <n v="0"/>
    <n v="1602.65"/>
    <n v="371.85000000000014"/>
    <n v="3"/>
    <n v="2"/>
    <n v="4"/>
    <n v="18.690000000000001"/>
    <n v="26.25"/>
    <n v="-11.9"/>
    <n v="23922.25"/>
  </r>
  <r>
    <x v="57"/>
    <x v="13"/>
    <n v="58"/>
    <n v="-1"/>
    <n v="7"/>
    <n v="0"/>
    <n v="1578.1"/>
    <n v="128.59999999999991"/>
    <n v="907"/>
    <n v="-27"/>
    <n v="421"/>
    <n v="18.29"/>
    <n v="43.2"/>
    <n v="0"/>
    <n v="23922.25"/>
  </r>
  <r>
    <x v="57"/>
    <x v="17"/>
    <m/>
    <m/>
    <m/>
    <m/>
    <m/>
    <m/>
    <n v="1"/>
    <n v="0"/>
    <n v="0"/>
    <n v="0"/>
    <n v="0"/>
    <n v="0"/>
    <n v="23922.25"/>
  </r>
  <r>
    <x v="57"/>
    <x v="14"/>
    <n v="0"/>
    <n v="0"/>
    <n v="0"/>
    <n v="0"/>
    <n v="0"/>
    <n v="0"/>
    <n v="0"/>
    <n v="0"/>
    <n v="0"/>
    <n v="0"/>
    <n v="0"/>
    <n v="0"/>
    <n v="23922.25"/>
  </r>
  <r>
    <x v="58"/>
    <x v="1"/>
    <n v="49087"/>
    <n v="-605"/>
    <n v="6965"/>
    <n v="0"/>
    <n v="1417.55"/>
    <n v="43.5"/>
    <n v="236125"/>
    <n v="3409"/>
    <n v="1041192"/>
    <n v="35.83"/>
    <n v="0.05"/>
    <n v="-0.64999999999999991"/>
    <n v="23922.25"/>
  </r>
  <r>
    <x v="58"/>
    <x v="12"/>
    <n v="3334"/>
    <n v="1419"/>
    <n v="1791"/>
    <n v="0"/>
    <n v="1435"/>
    <n v="30.349999999999909"/>
    <n v="49629"/>
    <n v="18582"/>
    <n v="127457"/>
    <n v="20.5"/>
    <n v="2.85"/>
    <n v="-2.7499999999999996"/>
    <n v="23922.25"/>
  </r>
  <r>
    <x v="58"/>
    <x v="15"/>
    <n v="183"/>
    <n v="2"/>
    <n v="27"/>
    <n v="0"/>
    <n v="1466.75"/>
    <n v="23.75"/>
    <n v="15212"/>
    <n v="6412"/>
    <n v="27425"/>
    <n v="18.670000000000002"/>
    <n v="12.4"/>
    <n v="-3.2999999999999989"/>
    <n v="23922.25"/>
  </r>
  <r>
    <x v="58"/>
    <x v="16"/>
    <n v="0"/>
    <n v="0"/>
    <n v="5"/>
    <n v="0"/>
    <n v="1499.6"/>
    <n v="308.5"/>
    <n v="1889"/>
    <n v="542"/>
    <n v="1507"/>
    <n v="17.95"/>
    <n v="24.85"/>
    <n v="-5"/>
    <n v="23922.25"/>
  </r>
  <r>
    <x v="58"/>
    <x v="13"/>
    <n v="16403"/>
    <n v="2695"/>
    <n v="5854"/>
    <n v="0"/>
    <n v="1533.5"/>
    <n v="21.200000000000045"/>
    <n v="72157"/>
    <n v="2333"/>
    <n v="60814"/>
    <n v="18.32"/>
    <n v="45.2"/>
    <n v="-1.5"/>
    <n v="23922.25"/>
  </r>
  <r>
    <x v="58"/>
    <x v="17"/>
    <m/>
    <m/>
    <m/>
    <m/>
    <m/>
    <m/>
    <n v="73"/>
    <n v="18"/>
    <n v="32"/>
    <n v="18.329999999999998"/>
    <n v="64.45"/>
    <n v="-0.5"/>
    <n v="23922.25"/>
  </r>
  <r>
    <x v="58"/>
    <x v="14"/>
    <n v="919"/>
    <n v="41"/>
    <n v="331"/>
    <n v="0"/>
    <n v="1680"/>
    <n v="9.1500000000000927"/>
    <n v="14498"/>
    <n v="994"/>
    <n v="6910"/>
    <n v="17.2"/>
    <n v="111.45"/>
    <n v="-2.0999999999999943"/>
    <n v="23922.25"/>
  </r>
  <r>
    <x v="59"/>
    <x v="1"/>
    <n v="680"/>
    <n v="22"/>
    <n v="260"/>
    <n v="57.68"/>
    <n v="1404"/>
    <n v="95.900000000000077"/>
    <n v="24319"/>
    <n v="-3291"/>
    <n v="183759"/>
    <n v="34.64"/>
    <n v="0.05"/>
    <n v="-0.5"/>
    <n v="23922.25"/>
  </r>
  <r>
    <x v="59"/>
    <x v="12"/>
    <n v="105"/>
    <n v="0"/>
    <n v="39"/>
    <n v="0"/>
    <n v="1413.9"/>
    <n v="199"/>
    <n v="14975"/>
    <n v="2269"/>
    <n v="33605"/>
    <n v="20.16"/>
    <n v="3.2"/>
    <n v="-3"/>
    <n v="23922.25"/>
  </r>
  <r>
    <x v="59"/>
    <x v="15"/>
    <n v="23"/>
    <n v="0"/>
    <n v="0"/>
    <n v="0"/>
    <n v="0"/>
    <n v="0"/>
    <n v="203"/>
    <n v="59"/>
    <n v="202"/>
    <n v="18.29"/>
    <n v="12.5"/>
    <n v="-6.1000000000000014"/>
    <n v="23922.25"/>
  </r>
  <r>
    <x v="59"/>
    <x v="16"/>
    <n v="0"/>
    <n v="0"/>
    <n v="5"/>
    <n v="0"/>
    <n v="1451.75"/>
    <n v="299.84999999999991"/>
    <n v="72"/>
    <n v="48"/>
    <n v="64"/>
    <n v="18"/>
    <n v="28"/>
    <n v="-22"/>
    <n v="23922.25"/>
  </r>
  <r>
    <x v="59"/>
    <x v="13"/>
    <n v="108"/>
    <n v="1"/>
    <n v="2"/>
    <n v="0"/>
    <n v="1504.2"/>
    <n v="29.100000000000136"/>
    <n v="1093"/>
    <n v="-14"/>
    <n v="561"/>
    <n v="18.239999999999998"/>
    <n v="49.8"/>
    <n v="-0.30000000000000426"/>
    <n v="23922.25"/>
  </r>
  <r>
    <x v="59"/>
    <x v="17"/>
    <m/>
    <m/>
    <m/>
    <m/>
    <m/>
    <m/>
    <n v="3"/>
    <n v="0"/>
    <n v="0"/>
    <n v="0"/>
    <n v="0"/>
    <n v="0"/>
    <n v="23922.25"/>
  </r>
  <r>
    <x v="59"/>
    <x v="14"/>
    <n v="2"/>
    <n v="0"/>
    <n v="0"/>
    <n v="0"/>
    <n v="0"/>
    <n v="0"/>
    <n v="13"/>
    <n v="0"/>
    <n v="2"/>
    <n v="17.62"/>
    <n v="126.5"/>
    <n v="-8.5"/>
    <n v="23922.25"/>
  </r>
  <r>
    <x v="60"/>
    <x v="1"/>
    <n v="36585"/>
    <n v="-501"/>
    <n v="2548"/>
    <n v="0"/>
    <n v="1315.5"/>
    <n v="42.75"/>
    <n v="194084"/>
    <n v="122761"/>
    <n v="1053250"/>
    <n v="33.450000000000003"/>
    <n v="0.05"/>
    <n v="-0.64999999999999991"/>
    <n v="23922.25"/>
  </r>
  <r>
    <x v="60"/>
    <x v="12"/>
    <n v="563"/>
    <n v="290"/>
    <n v="312"/>
    <n v="0"/>
    <n v="1365"/>
    <n v="80"/>
    <n v="16368"/>
    <n v="5367"/>
    <n v="62294"/>
    <n v="19.579999999999998"/>
    <n v="3.3"/>
    <n v="-2.9000000000000004"/>
    <n v="23922.25"/>
  </r>
  <r>
    <x v="60"/>
    <x v="15"/>
    <n v="36"/>
    <n v="11"/>
    <n v="29"/>
    <n v="0"/>
    <n v="1415"/>
    <n v="220"/>
    <n v="2332"/>
    <n v="482"/>
    <n v="5372"/>
    <n v="17.95"/>
    <n v="13.5"/>
    <n v="-4.6000000000000014"/>
    <n v="23922.25"/>
  </r>
  <r>
    <x v="60"/>
    <x v="16"/>
    <n v="13"/>
    <n v="9"/>
    <n v="10"/>
    <n v="0"/>
    <n v="1420"/>
    <n v="384.25"/>
    <n v="59"/>
    <n v="22"/>
    <n v="53"/>
    <n v="18.5"/>
    <n v="33.35"/>
    <n v="-3.6000000000000014"/>
    <n v="23922.25"/>
  </r>
  <r>
    <x v="60"/>
    <x v="13"/>
    <n v="1270"/>
    <n v="17"/>
    <n v="237"/>
    <n v="0"/>
    <n v="1429"/>
    <n v="7.5499999999999554"/>
    <n v="11727"/>
    <n v="-334"/>
    <n v="8515"/>
    <n v="18.09"/>
    <n v="52.8"/>
    <n v="-0.30000000000000426"/>
    <n v="23922.25"/>
  </r>
  <r>
    <x v="60"/>
    <x v="17"/>
    <m/>
    <m/>
    <m/>
    <m/>
    <m/>
    <m/>
    <n v="1"/>
    <n v="0"/>
    <n v="3"/>
    <n v="18.18"/>
    <n v="73.849999999999994"/>
    <n v="-16"/>
    <n v="23922.25"/>
  </r>
  <r>
    <x v="60"/>
    <x v="14"/>
    <n v="173"/>
    <n v="15"/>
    <n v="134"/>
    <n v="0"/>
    <n v="1607.7"/>
    <n v="41.700000000000045"/>
    <n v="2133"/>
    <n v="140"/>
    <n v="729"/>
    <n v="16.88"/>
    <n v="118.95"/>
    <n v="-7.5999999999999943"/>
    <n v="23922.25"/>
  </r>
  <r>
    <x v="61"/>
    <x v="1"/>
    <n v="791"/>
    <n v="-72"/>
    <n v="222"/>
    <n v="46.24"/>
    <n v="1263"/>
    <n v="33.400000000000091"/>
    <n v="37965"/>
    <n v="1629"/>
    <n v="359355"/>
    <n v="32.270000000000003"/>
    <n v="0.05"/>
    <n v="-0.54999999999999993"/>
    <n v="23922.25"/>
  </r>
  <r>
    <x v="61"/>
    <x v="12"/>
    <n v="73"/>
    <n v="1"/>
    <n v="4"/>
    <n v="0"/>
    <n v="1281.1500000000001"/>
    <n v="166.35000000000014"/>
    <n v="5173"/>
    <n v="2472"/>
    <n v="18249"/>
    <n v="19.239999999999998"/>
    <n v="3.75"/>
    <n v="-2.8499999999999996"/>
    <n v="23922.25"/>
  </r>
  <r>
    <x v="61"/>
    <x v="15"/>
    <n v="24"/>
    <n v="0"/>
    <n v="0"/>
    <n v="0"/>
    <n v="0"/>
    <n v="0"/>
    <n v="342"/>
    <n v="118"/>
    <n v="178"/>
    <n v="18.309999999999999"/>
    <n v="17.05"/>
    <n v="-2.3999999999999986"/>
    <n v="23922.25"/>
  </r>
  <r>
    <x v="61"/>
    <x v="16"/>
    <n v="0"/>
    <n v="0"/>
    <n v="9"/>
    <n v="0"/>
    <n v="1356.85"/>
    <n v="281.59999999999991"/>
    <n v="1"/>
    <n v="0"/>
    <n v="1"/>
    <n v="18.14"/>
    <n v="36.450000000000003"/>
    <n v="-75.099999999999994"/>
    <n v="23922.25"/>
  </r>
  <r>
    <x v="61"/>
    <x v="13"/>
    <n v="75"/>
    <n v="0"/>
    <n v="0"/>
    <n v="0"/>
    <n v="0"/>
    <n v="0"/>
    <n v="1046"/>
    <n v="265"/>
    <n v="966"/>
    <n v="18.05"/>
    <n v="56.25"/>
    <n v="-0.75"/>
    <n v="23922.25"/>
  </r>
  <r>
    <x v="61"/>
    <x v="17"/>
    <m/>
    <m/>
    <m/>
    <m/>
    <m/>
    <m/>
    <n v="0"/>
    <n v="0"/>
    <n v="0"/>
    <n v="0"/>
    <n v="0"/>
    <n v="0"/>
    <n v="23922.25"/>
  </r>
  <r>
    <x v="61"/>
    <x v="14"/>
    <n v="4"/>
    <n v="0"/>
    <n v="2"/>
    <n v="0"/>
    <n v="1505.05"/>
    <n v="82.75"/>
    <n v="0"/>
    <n v="0"/>
    <n v="0"/>
    <n v="0"/>
    <n v="0"/>
    <n v="0"/>
    <n v="23922.25"/>
  </r>
  <r>
    <x v="62"/>
    <x v="1"/>
    <n v="23478"/>
    <n v="-129"/>
    <n v="2018"/>
    <n v="0"/>
    <n v="1215.55"/>
    <n v="45.700000000000045"/>
    <n v="97048"/>
    <n v="1696"/>
    <n v="570277"/>
    <n v="31.08"/>
    <n v="0.05"/>
    <n v="-0.64999999999999991"/>
    <n v="23922.25"/>
  </r>
  <r>
    <x v="62"/>
    <x v="12"/>
    <n v="769"/>
    <n v="317"/>
    <n v="357"/>
    <n v="0"/>
    <n v="1234.3"/>
    <n v="33.649999999999864"/>
    <n v="27074"/>
    <n v="11669"/>
    <n v="103780"/>
    <n v="18.82"/>
    <n v="3.95"/>
    <n v="-3.25"/>
    <n v="23922.25"/>
  </r>
  <r>
    <x v="62"/>
    <x v="15"/>
    <n v="31"/>
    <n v="0"/>
    <n v="3"/>
    <n v="0"/>
    <n v="1277.7"/>
    <n v="28.450000000000045"/>
    <n v="4111"/>
    <n v="2194"/>
    <n v="8671"/>
    <n v="17.48"/>
    <n v="16.399999999999999"/>
    <n v="-5"/>
    <n v="23922.25"/>
  </r>
  <r>
    <x v="62"/>
    <x v="16"/>
    <n v="2"/>
    <n v="2"/>
    <n v="4"/>
    <n v="0"/>
    <n v="1294.05"/>
    <n v="255.25"/>
    <n v="887"/>
    <n v="-364"/>
    <n v="886"/>
    <n v="17.27"/>
    <n v="33.35"/>
    <n v="-1.1000000000000014"/>
    <n v="23922.25"/>
  </r>
  <r>
    <x v="62"/>
    <x v="13"/>
    <n v="2111"/>
    <n v="-3"/>
    <n v="265"/>
    <n v="0"/>
    <n v="1350"/>
    <n v="19.950000000000045"/>
    <n v="19938"/>
    <n v="1409"/>
    <n v="19119"/>
    <n v="17.91"/>
    <n v="59.55"/>
    <n v="-2.6000000000000014"/>
    <n v="23922.25"/>
  </r>
  <r>
    <x v="62"/>
    <x v="17"/>
    <m/>
    <m/>
    <m/>
    <m/>
    <m/>
    <m/>
    <n v="0"/>
    <n v="0"/>
    <n v="0"/>
    <n v="0"/>
    <n v="0"/>
    <n v="0"/>
    <n v="23922.25"/>
  </r>
  <r>
    <x v="62"/>
    <x v="14"/>
    <n v="105"/>
    <n v="0"/>
    <n v="80"/>
    <n v="0"/>
    <n v="1487.2"/>
    <n v="-21.700000000000045"/>
    <n v="1768"/>
    <n v="469"/>
    <n v="1104"/>
    <n v="16.68"/>
    <n v="129.05000000000001"/>
    <n v="-7.9499999999999886"/>
    <n v="23922.25"/>
  </r>
  <r>
    <x v="63"/>
    <x v="1"/>
    <n v="1554"/>
    <n v="-141"/>
    <n v="429"/>
    <n v="47.21"/>
    <n v="1201.95"/>
    <n v="78.75"/>
    <n v="28816"/>
    <n v="-5248"/>
    <n v="397362"/>
    <n v="29.9"/>
    <n v="0.05"/>
    <n v="-0.75"/>
    <n v="23922.25"/>
  </r>
  <r>
    <x v="63"/>
    <x v="12"/>
    <n v="101"/>
    <n v="23"/>
    <n v="82"/>
    <n v="0"/>
    <n v="1220"/>
    <n v="90.549999999999955"/>
    <n v="7753"/>
    <n v="3124"/>
    <n v="28373"/>
    <n v="18.649999999999999"/>
    <n v="4.5999999999999996"/>
    <n v="-3.3500000000000005"/>
    <n v="23922.25"/>
  </r>
  <r>
    <x v="63"/>
    <x v="15"/>
    <n v="18"/>
    <n v="0"/>
    <n v="0"/>
    <n v="0"/>
    <n v="0"/>
    <n v="0"/>
    <n v="647"/>
    <n v="-3"/>
    <n v="96"/>
    <n v="17.239999999999998"/>
    <n v="17.2"/>
    <n v="-6.9000000000000021"/>
    <n v="23922.25"/>
  </r>
  <r>
    <x v="63"/>
    <x v="16"/>
    <n v="19"/>
    <n v="0"/>
    <n v="29"/>
    <n v="0"/>
    <n v="1260.25"/>
    <n v="258.29999999999995"/>
    <n v="0"/>
    <n v="0"/>
    <n v="0"/>
    <n v="0"/>
    <n v="0"/>
    <n v="0"/>
    <n v="23922.25"/>
  </r>
  <r>
    <x v="63"/>
    <x v="13"/>
    <n v="228"/>
    <n v="0"/>
    <n v="2"/>
    <n v="0"/>
    <n v="1299"/>
    <n v="157.04999999999995"/>
    <n v="878"/>
    <n v="52"/>
    <n v="836"/>
    <n v="17.47"/>
    <n v="61.35"/>
    <n v="-3.9999999999999929"/>
    <n v="23922.25"/>
  </r>
  <r>
    <x v="63"/>
    <x v="17"/>
    <m/>
    <m/>
    <m/>
    <m/>
    <m/>
    <m/>
    <n v="0"/>
    <n v="0"/>
    <n v="0"/>
    <n v="0"/>
    <n v="0"/>
    <n v="0"/>
    <n v="23922.25"/>
  </r>
  <r>
    <x v="63"/>
    <x v="14"/>
    <n v="18"/>
    <n v="0"/>
    <n v="0"/>
    <n v="0"/>
    <n v="0"/>
    <n v="0"/>
    <n v="19"/>
    <n v="0"/>
    <n v="0"/>
    <n v="0"/>
    <n v="0"/>
    <n v="0"/>
    <n v="23922.25"/>
  </r>
  <r>
    <x v="64"/>
    <x v="1"/>
    <n v="25261"/>
    <n v="-788"/>
    <n v="3926"/>
    <n v="0"/>
    <n v="1113"/>
    <n v="42.200000000000045"/>
    <n v="135217"/>
    <n v="19164"/>
    <n v="902930"/>
    <n v="28.71"/>
    <n v="0.1"/>
    <n v="-0.8"/>
    <n v="23922.25"/>
  </r>
  <r>
    <x v="64"/>
    <x v="12"/>
    <n v="1592"/>
    <n v="206"/>
    <n v="633"/>
    <n v="0"/>
    <n v="1170.25"/>
    <n v="66.599999999999909"/>
    <n v="35691"/>
    <n v="11081"/>
    <n v="138015"/>
    <n v="18.2"/>
    <n v="5.15"/>
    <n v="-3.5999999999999996"/>
    <n v="23922.25"/>
  </r>
  <r>
    <x v="64"/>
    <x v="15"/>
    <n v="50"/>
    <n v="18"/>
    <n v="45"/>
    <n v="0"/>
    <n v="1192"/>
    <n v="30"/>
    <n v="5251"/>
    <n v="714"/>
    <n v="11065"/>
    <n v="17.11"/>
    <n v="19.899999999999999"/>
    <n v="-5.7000000000000028"/>
    <n v="23922.25"/>
  </r>
  <r>
    <x v="64"/>
    <x v="16"/>
    <n v="16"/>
    <n v="16"/>
    <n v="23"/>
    <n v="0"/>
    <n v="1244.7"/>
    <n v="279.85000000000002"/>
    <n v="354"/>
    <n v="103"/>
    <n v="354"/>
    <n v="16.93"/>
    <n v="39.25"/>
    <n v="-5.7000000000000028"/>
    <n v="23922.25"/>
  </r>
  <r>
    <x v="64"/>
    <x v="13"/>
    <n v="3123"/>
    <n v="31"/>
    <n v="559"/>
    <n v="0"/>
    <n v="1251.55"/>
    <n v="12.349999999999907"/>
    <n v="22815"/>
    <n v="3411"/>
    <n v="24277"/>
    <n v="17.510000000000002"/>
    <n v="68.95"/>
    <n v="-1.4500000000000028"/>
    <n v="23922.25"/>
  </r>
  <r>
    <x v="64"/>
    <x v="17"/>
    <m/>
    <m/>
    <m/>
    <m/>
    <m/>
    <m/>
    <n v="6"/>
    <n v="0"/>
    <n v="0"/>
    <n v="0"/>
    <n v="0"/>
    <n v="0"/>
    <n v="23922.25"/>
  </r>
  <r>
    <x v="64"/>
    <x v="14"/>
    <n v="109"/>
    <n v="-1"/>
    <n v="2"/>
    <n v="0"/>
    <n v="1482.4"/>
    <n v="62.350000000000136"/>
    <n v="3035"/>
    <n v="330"/>
    <n v="1330"/>
    <n v="16.59"/>
    <n v="148"/>
    <n v="-4.5"/>
    <n v="23922.25"/>
  </r>
  <r>
    <x v="65"/>
    <x v="1"/>
    <n v="1099"/>
    <n v="-96"/>
    <n v="211"/>
    <n v="0"/>
    <n v="1100"/>
    <n v="77.649999999999977"/>
    <n v="44794"/>
    <n v="10669"/>
    <n v="474979"/>
    <n v="27.52"/>
    <n v="0.05"/>
    <n v="-0.85"/>
    <n v="23922.25"/>
  </r>
  <r>
    <x v="65"/>
    <x v="12"/>
    <n v="53"/>
    <n v="3"/>
    <n v="8"/>
    <n v="0"/>
    <n v="1110"/>
    <n v="49.400000000000091"/>
    <n v="7443"/>
    <n v="4388"/>
    <n v="38284"/>
    <n v="17.920000000000002"/>
    <n v="5.8"/>
    <n v="-3.7"/>
    <n v="23922.25"/>
  </r>
  <r>
    <x v="65"/>
    <x v="15"/>
    <n v="24"/>
    <n v="0"/>
    <n v="0"/>
    <n v="0"/>
    <n v="0"/>
    <n v="0"/>
    <n v="380"/>
    <n v="36"/>
    <n v="360"/>
    <n v="16.920000000000002"/>
    <n v="21.85"/>
    <n v="-6.75"/>
    <n v="23922.25"/>
  </r>
  <r>
    <x v="65"/>
    <x v="16"/>
    <n v="5"/>
    <n v="0"/>
    <n v="7"/>
    <n v="0"/>
    <n v="1170.05"/>
    <n v="240.59999999999991"/>
    <n v="4"/>
    <n v="4"/>
    <n v="5"/>
    <n v="17.63"/>
    <n v="51"/>
    <n v="-170.4"/>
    <n v="23922.25"/>
  </r>
  <r>
    <x v="65"/>
    <x v="13"/>
    <n v="115"/>
    <n v="0"/>
    <n v="5"/>
    <n v="0"/>
    <n v="1243"/>
    <n v="187.29999999999995"/>
    <n v="1358"/>
    <n v="317"/>
    <n v="1106"/>
    <n v="17.440000000000001"/>
    <n v="73.150000000000006"/>
    <n v="-2.25"/>
    <n v="23922.25"/>
  </r>
  <r>
    <x v="65"/>
    <x v="17"/>
    <m/>
    <m/>
    <m/>
    <m/>
    <m/>
    <m/>
    <n v="0"/>
    <n v="0"/>
    <n v="0"/>
    <n v="0"/>
    <n v="0"/>
    <n v="0"/>
    <n v="23922.25"/>
  </r>
  <r>
    <x v="65"/>
    <x v="14"/>
    <n v="2"/>
    <n v="0"/>
    <n v="0"/>
    <n v="0"/>
    <n v="0"/>
    <n v="0"/>
    <n v="33"/>
    <n v="0"/>
    <n v="2"/>
    <n v="16.489999999999998"/>
    <n v="150"/>
    <n v="-1.1999999999999886"/>
    <n v="23922.25"/>
  </r>
  <r>
    <x v="66"/>
    <x v="1"/>
    <n v="11020"/>
    <n v="-287"/>
    <n v="1746"/>
    <n v="0"/>
    <n v="1015.25"/>
    <n v="43.049999999999955"/>
    <n v="110434"/>
    <n v="6714"/>
    <n v="969127"/>
    <n v="26.33"/>
    <n v="0.1"/>
    <n v="-0.95"/>
    <n v="23922.25"/>
  </r>
  <r>
    <x v="66"/>
    <x v="12"/>
    <n v="1153"/>
    <n v="-221"/>
    <n v="946"/>
    <n v="0"/>
    <n v="1066.6500000000001"/>
    <n v="56.000000000000114"/>
    <n v="36508"/>
    <n v="17226"/>
    <n v="145611"/>
    <n v="17.61"/>
    <n v="6.55"/>
    <n v="-4.05"/>
    <n v="23922.25"/>
  </r>
  <r>
    <x v="66"/>
    <x v="15"/>
    <n v="25"/>
    <n v="4"/>
    <n v="7"/>
    <n v="15.26"/>
    <n v="1145"/>
    <n v="167"/>
    <n v="6419"/>
    <n v="955"/>
    <n v="8092"/>
    <n v="16.649999999999999"/>
    <n v="24.75"/>
    <n v="-5.75"/>
    <n v="23922.25"/>
  </r>
  <r>
    <x v="66"/>
    <x v="16"/>
    <n v="6"/>
    <n v="5"/>
    <n v="33"/>
    <n v="0"/>
    <n v="1073.6500000000001"/>
    <n v="154.85000000000014"/>
    <n v="432"/>
    <n v="161"/>
    <n v="405"/>
    <n v="16.600000000000001"/>
    <n v="45.85"/>
    <n v="-8.25"/>
    <n v="23922.25"/>
  </r>
  <r>
    <x v="66"/>
    <x v="13"/>
    <n v="1759"/>
    <n v="42"/>
    <n v="260"/>
    <n v="0"/>
    <n v="1170.45"/>
    <n v="18.150000000000091"/>
    <n v="19573"/>
    <n v="1211"/>
    <n v="14884"/>
    <n v="17.440000000000001"/>
    <n v="79.45"/>
    <n v="-1.9500000000000028"/>
    <n v="23922.25"/>
  </r>
  <r>
    <x v="66"/>
    <x v="17"/>
    <m/>
    <m/>
    <m/>
    <m/>
    <m/>
    <m/>
    <n v="0"/>
    <n v="0"/>
    <n v="0"/>
    <n v="0"/>
    <n v="0"/>
    <n v="0"/>
    <n v="23922.25"/>
  </r>
  <r>
    <x v="66"/>
    <x v="14"/>
    <n v="30"/>
    <n v="-7"/>
    <n v="10"/>
    <n v="0"/>
    <n v="1360"/>
    <n v="26.75"/>
    <n v="814"/>
    <n v="-90"/>
    <n v="881"/>
    <n v="16.62"/>
    <n v="162.94999999999999"/>
    <n v="-5.1500000000000057"/>
    <n v="23922.25"/>
  </r>
  <r>
    <x v="67"/>
    <x v="1"/>
    <n v="687"/>
    <n v="-155"/>
    <n v="435"/>
    <n v="43.25"/>
    <n v="1004.2"/>
    <n v="80.800000000000068"/>
    <n v="58852"/>
    <n v="28797"/>
    <n v="845938"/>
    <n v="25.14"/>
    <n v="0.1"/>
    <n v="-1.1000000000000001"/>
    <n v="23922.25"/>
  </r>
  <r>
    <x v="67"/>
    <x v="12"/>
    <n v="118"/>
    <n v="3"/>
    <n v="32"/>
    <n v="0"/>
    <n v="1029"/>
    <n v="69.350000000000023"/>
    <n v="6162"/>
    <n v="1653"/>
    <n v="44905"/>
    <n v="17.329999999999998"/>
    <n v="7.6"/>
    <n v="-4.5500000000000007"/>
    <n v="23922.25"/>
  </r>
  <r>
    <x v="67"/>
    <x v="15"/>
    <n v="20"/>
    <n v="0"/>
    <n v="0"/>
    <n v="0"/>
    <n v="0"/>
    <n v="0"/>
    <n v="276"/>
    <n v="16"/>
    <n v="186"/>
    <n v="16.559999999999999"/>
    <n v="27.3"/>
    <n v="-6.1500000000000021"/>
    <n v="23922.25"/>
  </r>
  <r>
    <x v="67"/>
    <x v="16"/>
    <n v="0"/>
    <n v="0"/>
    <n v="5"/>
    <n v="0"/>
    <n v="1079"/>
    <n v="218.20000000000005"/>
    <n v="16"/>
    <n v="12"/>
    <n v="16"/>
    <n v="17.39"/>
    <n v="60.3"/>
    <n v="-41.8"/>
    <n v="23922.25"/>
  </r>
  <r>
    <x v="67"/>
    <x v="13"/>
    <n v="420"/>
    <n v="1"/>
    <n v="10"/>
    <n v="0"/>
    <n v="1132.6500000000001"/>
    <n v="133.15000000000009"/>
    <n v="674"/>
    <n v="96"/>
    <n v="591"/>
    <n v="17"/>
    <n v="81.349999999999994"/>
    <n v="-4.3500000000000085"/>
    <n v="23922.25"/>
  </r>
  <r>
    <x v="67"/>
    <x v="17"/>
    <m/>
    <m/>
    <m/>
    <m/>
    <m/>
    <m/>
    <n v="0"/>
    <n v="0"/>
    <n v="0"/>
    <n v="0"/>
    <n v="0"/>
    <n v="0"/>
    <n v="23922.25"/>
  </r>
  <r>
    <x v="67"/>
    <x v="14"/>
    <n v="17"/>
    <n v="0"/>
    <n v="0"/>
    <n v="0"/>
    <n v="0"/>
    <n v="0"/>
    <n v="41"/>
    <n v="0"/>
    <n v="0"/>
    <n v="0"/>
    <n v="0"/>
    <n v="0"/>
    <n v="23922.25"/>
  </r>
  <r>
    <x v="68"/>
    <x v="1"/>
    <n v="73986"/>
    <n v="-10720"/>
    <n v="23353"/>
    <n v="0"/>
    <n v="915.85"/>
    <n v="45.5"/>
    <n v="473192"/>
    <n v="-41538"/>
    <n v="4933947"/>
    <n v="26.22"/>
    <n v="0.15"/>
    <n v="-1.1000000000000001"/>
    <n v="23922.25"/>
  </r>
  <r>
    <x v="68"/>
    <x v="12"/>
    <n v="8077"/>
    <n v="1661"/>
    <n v="5278"/>
    <n v="0"/>
    <n v="942"/>
    <n v="29.75"/>
    <n v="113131"/>
    <n v="56429"/>
    <n v="297505"/>
    <n v="17.11"/>
    <n v="8.9499999999999993"/>
    <n v="-4.9500000000000011"/>
    <n v="23922.25"/>
  </r>
  <r>
    <x v="68"/>
    <x v="15"/>
    <n v="788"/>
    <n v="171"/>
    <n v="376"/>
    <n v="0"/>
    <n v="979.9"/>
    <n v="26.850000000000023"/>
    <n v="24355"/>
    <n v="10109"/>
    <n v="39136"/>
    <n v="16.46"/>
    <n v="31.2"/>
    <n v="-6.0500000000000007"/>
    <n v="23922.25"/>
  </r>
  <r>
    <x v="68"/>
    <x v="16"/>
    <n v="10"/>
    <n v="10"/>
    <n v="11"/>
    <n v="0"/>
    <n v="1025"/>
    <n v="197.5"/>
    <n v="2504"/>
    <n v="1048"/>
    <n v="3775"/>
    <n v="16.420000000000002"/>
    <n v="56.65"/>
    <n v="-6.75"/>
    <n v="23922.25"/>
  </r>
  <r>
    <x v="68"/>
    <x v="13"/>
    <n v="48497"/>
    <n v="3373"/>
    <n v="14829"/>
    <n v="0"/>
    <n v="1071.4000000000001"/>
    <n v="12.200000000000044"/>
    <n v="133789"/>
    <n v="5153"/>
    <n v="90181"/>
    <n v="16.96"/>
    <n v="89.35"/>
    <n v="-2.6500000000000057"/>
    <n v="23922.25"/>
  </r>
  <r>
    <x v="68"/>
    <x v="17"/>
    <n v="1"/>
    <n v="0"/>
    <n v="0"/>
    <n v="0"/>
    <n v="0"/>
    <n v="0"/>
    <n v="3"/>
    <n v="3"/>
    <n v="6"/>
    <n v="17.32"/>
    <n v="116.15"/>
    <n v="-130"/>
    <n v="23922.25"/>
  </r>
  <r>
    <x v="68"/>
    <x v="14"/>
    <n v="4072"/>
    <n v="50"/>
    <n v="821"/>
    <n v="0"/>
    <n v="1255.1500000000001"/>
    <n v="-6.1999999999998181"/>
    <n v="19218"/>
    <n v="1892"/>
    <n v="13291"/>
    <n v="16.52"/>
    <n v="181.95"/>
    <n v="-4.9500000000000171"/>
    <n v="23922.25"/>
  </r>
  <r>
    <x v="68"/>
    <x v="7"/>
    <n v="8845"/>
    <n v="-3"/>
    <n v="2534"/>
    <n v="0"/>
    <n v="1410"/>
    <n v="16.950000000000045"/>
    <n v="24996"/>
    <n v="1954"/>
    <n v="7154"/>
    <n v="16.149999999999999"/>
    <n v="226.95"/>
    <n v="-6.8500000000000227"/>
    <n v="23922.25"/>
  </r>
  <r>
    <x v="68"/>
    <x v="2"/>
    <n v="21342"/>
    <n v="56"/>
    <n v="2057"/>
    <n v="0"/>
    <n v="1856"/>
    <n v="-1.9000000000000909"/>
    <n v="74394"/>
    <n v="1983"/>
    <n v="8481"/>
    <n v="16.64"/>
    <n v="347.65"/>
    <n v="4.6999999999999886"/>
    <n v="23922.25"/>
  </r>
  <r>
    <x v="68"/>
    <x v="10"/>
    <m/>
    <m/>
    <m/>
    <m/>
    <m/>
    <m/>
    <n v="389"/>
    <n v="39"/>
    <n v="72"/>
    <n v="18.079999999999998"/>
    <n v="472"/>
    <n v="9.1499999999999755"/>
    <n v="23922.25"/>
  </r>
  <r>
    <x v="68"/>
    <x v="3"/>
    <n v="2"/>
    <n v="0"/>
    <n v="0"/>
    <n v="0"/>
    <n v="0"/>
    <n v="0"/>
    <n v="99"/>
    <n v="6"/>
    <n v="7"/>
    <n v="18.760000000000002"/>
    <n v="550.35"/>
    <n v="-74.549999999999955"/>
    <n v="23922.25"/>
  </r>
  <r>
    <x v="68"/>
    <x v="5"/>
    <n v="265"/>
    <n v="1"/>
    <n v="3"/>
    <n v="0"/>
    <n v="3200"/>
    <n v="-160.05000000000018"/>
    <n v="1732"/>
    <n v="83"/>
    <n v="211"/>
    <n v="19.829999999999998"/>
    <n v="652"/>
    <n v="10.100000000000025"/>
    <n v="23922.25"/>
  </r>
  <r>
    <x v="68"/>
    <x v="0"/>
    <m/>
    <m/>
    <m/>
    <m/>
    <m/>
    <m/>
    <n v="7"/>
    <n v="0"/>
    <n v="0"/>
    <n v="0"/>
    <n v="0"/>
    <n v="0"/>
    <n v="23922.25"/>
  </r>
  <r>
    <x v="68"/>
    <x v="4"/>
    <n v="20"/>
    <n v="0"/>
    <n v="0"/>
    <n v="0"/>
    <n v="0"/>
    <n v="0"/>
    <n v="413"/>
    <n v="0"/>
    <n v="3"/>
    <n v="22.41"/>
    <n v="844.95"/>
    <n v="24.950000000000045"/>
    <n v="23922.25"/>
  </r>
  <r>
    <x v="68"/>
    <x v="11"/>
    <m/>
    <m/>
    <m/>
    <m/>
    <m/>
    <m/>
    <n v="0"/>
    <n v="0"/>
    <n v="0"/>
    <n v="0"/>
    <n v="0"/>
    <n v="0"/>
    <n v="23922.25"/>
  </r>
  <r>
    <x v="68"/>
    <x v="6"/>
    <m/>
    <m/>
    <m/>
    <m/>
    <m/>
    <m/>
    <n v="0"/>
    <n v="0"/>
    <n v="0"/>
    <n v="0"/>
    <n v="0"/>
    <n v="0"/>
    <n v="23922.25"/>
  </r>
  <r>
    <x v="68"/>
    <x v="8"/>
    <m/>
    <m/>
    <m/>
    <m/>
    <m/>
    <m/>
    <n v="0"/>
    <n v="0"/>
    <n v="0"/>
    <n v="0"/>
    <n v="0"/>
    <n v="0"/>
    <n v="23922.25"/>
  </r>
  <r>
    <x v="68"/>
    <x v="9"/>
    <m/>
    <m/>
    <m/>
    <m/>
    <m/>
    <m/>
    <n v="0"/>
    <n v="0"/>
    <n v="0"/>
    <n v="0"/>
    <n v="0"/>
    <n v="0"/>
    <n v="23922.25"/>
  </r>
  <r>
    <x v="69"/>
    <x v="1"/>
    <n v="953"/>
    <n v="-62"/>
    <n v="873"/>
    <n v="0"/>
    <n v="874.4"/>
    <n v="51.100000000000023"/>
    <n v="74870"/>
    <n v="32213"/>
    <n v="1162548"/>
    <n v="24.07"/>
    <n v="0.15"/>
    <n v="-1.2000000000000002"/>
    <n v="23922.25"/>
  </r>
  <r>
    <x v="69"/>
    <x v="12"/>
    <n v="232"/>
    <n v="-5"/>
    <n v="13"/>
    <n v="0"/>
    <n v="926.3"/>
    <n v="64.949999999999932"/>
    <n v="8100"/>
    <n v="3544"/>
    <n v="48230"/>
    <n v="16.68"/>
    <n v="9.9"/>
    <n v="-5.4499999999999993"/>
    <n v="23922.25"/>
  </r>
  <r>
    <x v="69"/>
    <x v="15"/>
    <n v="23"/>
    <n v="0"/>
    <n v="4"/>
    <n v="12.89"/>
    <n v="992.05"/>
    <n v="92.049999999999955"/>
    <n v="455"/>
    <n v="140"/>
    <n v="670"/>
    <n v="16.239999999999998"/>
    <n v="33.85"/>
    <n v="-7.3500000000000014"/>
    <n v="23922.25"/>
  </r>
  <r>
    <x v="69"/>
    <x v="16"/>
    <n v="4"/>
    <n v="0"/>
    <n v="6"/>
    <n v="11.62"/>
    <n v="1040.3"/>
    <n v="266.59999999999991"/>
    <n v="0"/>
    <n v="0"/>
    <n v="36"/>
    <n v="17"/>
    <n v="69.2"/>
    <n v="-216.3"/>
    <n v="23922.25"/>
  </r>
  <r>
    <x v="69"/>
    <x v="13"/>
    <n v="259"/>
    <n v="1"/>
    <n v="8"/>
    <n v="0"/>
    <n v="1056.7"/>
    <n v="33.75"/>
    <n v="839"/>
    <n v="-347"/>
    <n v="1602"/>
    <n v="17.05"/>
    <n v="96.2"/>
    <n v="-2.25"/>
    <n v="23922.25"/>
  </r>
  <r>
    <x v="69"/>
    <x v="17"/>
    <m/>
    <m/>
    <m/>
    <m/>
    <m/>
    <m/>
    <n v="0"/>
    <n v="0"/>
    <n v="0"/>
    <n v="0"/>
    <n v="0"/>
    <n v="0"/>
    <n v="23922.25"/>
  </r>
  <r>
    <x v="69"/>
    <x v="14"/>
    <n v="13"/>
    <n v="0"/>
    <n v="0"/>
    <n v="0"/>
    <n v="0"/>
    <n v="0"/>
    <n v="51"/>
    <n v="0"/>
    <n v="0"/>
    <n v="0"/>
    <n v="0"/>
    <n v="0"/>
    <n v="23922.25"/>
  </r>
  <r>
    <x v="70"/>
    <x v="1"/>
    <n v="8163"/>
    <n v="-2467"/>
    <n v="4831"/>
    <n v="0"/>
    <n v="819.65"/>
    <n v="51"/>
    <n v="155105"/>
    <n v="36110"/>
    <n v="2779316"/>
    <n v="22.82"/>
    <n v="0.15"/>
    <n v="-1.25"/>
    <n v="23922.25"/>
  </r>
  <r>
    <x v="70"/>
    <x v="12"/>
    <n v="2317"/>
    <n v="399"/>
    <n v="1225"/>
    <n v="0"/>
    <n v="845"/>
    <n v="32.350000000000023"/>
    <n v="51717"/>
    <n v="22047"/>
    <n v="146011"/>
    <n v="16.37"/>
    <n v="11.3"/>
    <n v="-6"/>
    <n v="23922.25"/>
  </r>
  <r>
    <x v="70"/>
    <x v="15"/>
    <n v="36"/>
    <n v="-1"/>
    <n v="55"/>
    <n v="0"/>
    <n v="922.8"/>
    <n v="42.5"/>
    <n v="3561"/>
    <n v="816"/>
    <n v="7209"/>
    <n v="16.02"/>
    <n v="37.799999999999997"/>
    <n v="-7.1000000000000014"/>
    <n v="23922.25"/>
  </r>
  <r>
    <x v="70"/>
    <x v="16"/>
    <n v="2"/>
    <n v="1"/>
    <n v="2"/>
    <n v="0"/>
    <n v="962.5"/>
    <n v="246"/>
    <n v="214"/>
    <n v="15"/>
    <n v="42"/>
    <n v="16.16"/>
    <n v="66.05"/>
    <n v="-8.1000000000000085"/>
    <n v="23922.25"/>
  </r>
  <r>
    <x v="70"/>
    <x v="13"/>
    <n v="2960"/>
    <n v="-10"/>
    <n v="400"/>
    <n v="0"/>
    <n v="1018.7"/>
    <n v="39.350000000000023"/>
    <n v="14173"/>
    <n v="1537"/>
    <n v="10246"/>
    <n v="16.760000000000002"/>
    <n v="103.7"/>
    <n v="-4.2999999999999972"/>
    <n v="23922.25"/>
  </r>
  <r>
    <x v="70"/>
    <x v="17"/>
    <m/>
    <m/>
    <m/>
    <m/>
    <m/>
    <m/>
    <n v="0"/>
    <n v="0"/>
    <n v="0"/>
    <n v="0"/>
    <n v="0"/>
    <n v="0"/>
    <n v="23922.25"/>
  </r>
  <r>
    <x v="70"/>
    <x v="14"/>
    <n v="27"/>
    <n v="0"/>
    <n v="0"/>
    <n v="0"/>
    <n v="0"/>
    <n v="0"/>
    <n v="721"/>
    <n v="149"/>
    <n v="383"/>
    <n v="16.32"/>
    <n v="195.9"/>
    <n v="-6.4499999999999886"/>
    <n v="23922.25"/>
  </r>
  <r>
    <x v="71"/>
    <x v="1"/>
    <n v="1603"/>
    <n v="-153"/>
    <n v="765"/>
    <n v="0"/>
    <n v="767.05"/>
    <n v="45.199999999999932"/>
    <n v="151376"/>
    <n v="88362"/>
    <n v="2124706"/>
    <n v="22.35"/>
    <n v="0.15"/>
    <n v="-1.4500000000000002"/>
    <n v="23922.25"/>
  </r>
  <r>
    <x v="71"/>
    <x v="12"/>
    <n v="340"/>
    <n v="183"/>
    <n v="266"/>
    <n v="0"/>
    <n v="803.5"/>
    <n v="30.850000000000023"/>
    <n v="8486"/>
    <n v="4592"/>
    <n v="45881"/>
    <n v="16.11"/>
    <n v="13.2"/>
    <n v="-7.3000000000000007"/>
    <n v="23922.25"/>
  </r>
  <r>
    <x v="71"/>
    <x v="15"/>
    <n v="18"/>
    <n v="0"/>
    <n v="2"/>
    <n v="0"/>
    <n v="868.15"/>
    <n v="180.5"/>
    <n v="745"/>
    <n v="173"/>
    <n v="1739"/>
    <n v="16.13"/>
    <n v="41.65"/>
    <n v="-9.25"/>
    <n v="23922.25"/>
  </r>
  <r>
    <x v="71"/>
    <x v="16"/>
    <n v="0"/>
    <n v="0"/>
    <n v="0"/>
    <n v="0"/>
    <n v="0"/>
    <n v="0"/>
    <n v="0"/>
    <n v="0"/>
    <n v="90"/>
    <n v="16.71"/>
    <n v="80.95"/>
    <n v="-241"/>
    <n v="23922.25"/>
  </r>
  <r>
    <x v="71"/>
    <x v="13"/>
    <n v="208"/>
    <n v="10"/>
    <n v="145"/>
    <n v="8.2799999999999994"/>
    <n v="976.3"/>
    <n v="44.049999999999955"/>
    <n v="475"/>
    <n v="-50"/>
    <n v="839"/>
    <n v="16.72"/>
    <n v="110"/>
    <n v="-4.0499999999999972"/>
    <n v="23922.25"/>
  </r>
  <r>
    <x v="71"/>
    <x v="17"/>
    <m/>
    <m/>
    <m/>
    <m/>
    <m/>
    <m/>
    <n v="6"/>
    <n v="0"/>
    <n v="0"/>
    <n v="0"/>
    <n v="0"/>
    <n v="0"/>
    <n v="23922.25"/>
  </r>
  <r>
    <x v="71"/>
    <x v="14"/>
    <n v="22"/>
    <n v="0"/>
    <n v="0"/>
    <n v="0"/>
    <n v="0"/>
    <n v="0"/>
    <n v="83"/>
    <n v="0"/>
    <n v="3"/>
    <n v="16.38"/>
    <n v="208.95"/>
    <n v="-9.4500000000000153"/>
    <n v="23922.25"/>
  </r>
  <r>
    <x v="72"/>
    <x v="1"/>
    <n v="22340"/>
    <n v="-3708"/>
    <n v="9523"/>
    <n v="0"/>
    <n v="713"/>
    <n v="42.049999999999955"/>
    <n v="343542"/>
    <n v="132099"/>
    <n v="5043027"/>
    <n v="20.3"/>
    <n v="0.15"/>
    <n v="-1.6"/>
    <n v="23922.25"/>
  </r>
  <r>
    <x v="72"/>
    <x v="12"/>
    <n v="4380"/>
    <n v="232"/>
    <n v="2945"/>
    <n v="0"/>
    <n v="752.85"/>
    <n v="28.75"/>
    <n v="45355"/>
    <n v="12351"/>
    <n v="171228"/>
    <n v="15.89"/>
    <n v="15.5"/>
    <n v="-8.0500000000000007"/>
    <n v="23922.25"/>
  </r>
  <r>
    <x v="72"/>
    <x v="15"/>
    <n v="397"/>
    <n v="85"/>
    <n v="469"/>
    <n v="0"/>
    <n v="794.05"/>
    <n v="27.099999999999909"/>
    <n v="10030"/>
    <n v="1968"/>
    <n v="20025"/>
    <n v="15.74"/>
    <n v="47.2"/>
    <n v="-8.0999999999999943"/>
    <n v="23922.25"/>
  </r>
  <r>
    <x v="72"/>
    <x v="16"/>
    <n v="21"/>
    <n v="0"/>
    <n v="11"/>
    <n v="0"/>
    <n v="788.95"/>
    <n v="-64.399999999999977"/>
    <n v="628"/>
    <n v="89"/>
    <n v="573"/>
    <n v="15.89"/>
    <n v="82.2"/>
    <n v="-7.0999999999999943"/>
    <n v="23922.25"/>
  </r>
  <r>
    <x v="72"/>
    <x v="13"/>
    <n v="4765"/>
    <n v="-63"/>
    <n v="1788"/>
    <n v="6.27"/>
    <n v="910"/>
    <n v="15.600000000000025"/>
    <n v="16488"/>
    <n v="637"/>
    <n v="20978"/>
    <n v="16.57"/>
    <n v="117.15"/>
    <n v="-5.2999999999999972"/>
    <n v="23922.25"/>
  </r>
  <r>
    <x v="72"/>
    <x v="17"/>
    <m/>
    <m/>
    <m/>
    <m/>
    <m/>
    <m/>
    <n v="24"/>
    <n v="5"/>
    <n v="11"/>
    <n v="16.48"/>
    <n v="142.75"/>
    <n v="-12.25"/>
    <n v="23922.25"/>
  </r>
  <r>
    <x v="72"/>
    <x v="14"/>
    <n v="88"/>
    <n v="-7"/>
    <n v="79"/>
    <n v="10.14"/>
    <n v="1199"/>
    <n v="103.5"/>
    <n v="1470"/>
    <n v="403"/>
    <n v="878"/>
    <n v="16.09"/>
    <n v="220.55"/>
    <n v="-4.9499999999999886"/>
    <n v="23922.25"/>
  </r>
  <r>
    <x v="73"/>
    <x v="1"/>
    <n v="4789"/>
    <n v="-318"/>
    <n v="2970"/>
    <n v="0"/>
    <n v="660"/>
    <n v="40.600000000000023"/>
    <n v="202108"/>
    <n v="82554"/>
    <n v="3664538"/>
    <n v="19.75"/>
    <n v="0.15"/>
    <n v="-1.75"/>
    <n v="23922.25"/>
  </r>
  <r>
    <x v="73"/>
    <x v="12"/>
    <n v="588"/>
    <n v="-15"/>
    <n v="430"/>
    <n v="0"/>
    <n v="730"/>
    <n v="51.149999999999977"/>
    <n v="14156"/>
    <n v="5584"/>
    <n v="50790"/>
    <n v="15.6"/>
    <n v="18"/>
    <n v="-9.25"/>
    <n v="23922.25"/>
  </r>
  <r>
    <x v="73"/>
    <x v="15"/>
    <n v="59"/>
    <n v="34"/>
    <n v="41"/>
    <n v="0"/>
    <n v="757.85"/>
    <n v="10.399999999999975"/>
    <n v="417"/>
    <n v="-15"/>
    <n v="1404"/>
    <n v="15.69"/>
    <n v="52.3"/>
    <n v="-9.1500000000000057"/>
    <n v="23922.25"/>
  </r>
  <r>
    <x v="73"/>
    <x v="16"/>
    <n v="0"/>
    <n v="0"/>
    <n v="0"/>
    <n v="0"/>
    <n v="0"/>
    <n v="0"/>
    <n v="140"/>
    <n v="63"/>
    <n v="78"/>
    <n v="15.65"/>
    <n v="83.25"/>
    <n v="-23.200000000000003"/>
    <n v="23922.25"/>
  </r>
  <r>
    <x v="73"/>
    <x v="13"/>
    <n v="224"/>
    <n v="15"/>
    <n v="203"/>
    <n v="10.19"/>
    <n v="899"/>
    <n v="47.299999999999955"/>
    <n v="1117"/>
    <n v="477"/>
    <n v="1970"/>
    <n v="16.43"/>
    <n v="126.15"/>
    <n v="-5.3499999999999943"/>
    <n v="23922.25"/>
  </r>
  <r>
    <x v="73"/>
    <x v="17"/>
    <m/>
    <m/>
    <m/>
    <m/>
    <m/>
    <m/>
    <n v="0"/>
    <n v="0"/>
    <n v="0"/>
    <n v="0"/>
    <n v="0"/>
    <n v="0"/>
    <n v="23922.25"/>
  </r>
  <r>
    <x v="73"/>
    <x v="14"/>
    <n v="34"/>
    <n v="0"/>
    <n v="0"/>
    <n v="0"/>
    <n v="0"/>
    <n v="0"/>
    <n v="201"/>
    <n v="6"/>
    <n v="31"/>
    <n v="16.489999999999998"/>
    <n v="236.75"/>
    <n v="-14.099999999999994"/>
    <n v="23922.25"/>
  </r>
  <r>
    <x v="74"/>
    <x v="1"/>
    <n v="27645"/>
    <n v="-4828"/>
    <n v="15742"/>
    <n v="0"/>
    <n v="612.95000000000005"/>
    <n v="40.600000000000023"/>
    <n v="419487"/>
    <n v="90084"/>
    <n v="6422281"/>
    <n v="18.96"/>
    <n v="0.2"/>
    <n v="-2.0999999999999996"/>
    <n v="23922.25"/>
  </r>
  <r>
    <x v="74"/>
    <x v="12"/>
    <n v="5934"/>
    <n v="-412"/>
    <n v="4411"/>
    <n v="0"/>
    <n v="652.6"/>
    <n v="16.649999999999977"/>
    <n v="53548"/>
    <n v="25839"/>
    <n v="176156"/>
    <n v="15.45"/>
    <n v="21.3"/>
    <n v="-10.5"/>
    <n v="23922.25"/>
  </r>
  <r>
    <x v="74"/>
    <x v="15"/>
    <n v="220"/>
    <n v="103"/>
    <n v="423"/>
    <n v="0"/>
    <n v="705"/>
    <n v="17.799999999999955"/>
    <n v="7030"/>
    <n v="1746"/>
    <n v="15707"/>
    <n v="15.52"/>
    <n v="58.55"/>
    <n v="-10.299999999999995"/>
    <n v="23922.25"/>
  </r>
  <r>
    <x v="74"/>
    <x v="16"/>
    <n v="44"/>
    <n v="-12"/>
    <n v="68"/>
    <n v="12.76"/>
    <n v="827.3"/>
    <n v="70.899999999999977"/>
    <n v="535"/>
    <n v="135"/>
    <n v="391"/>
    <n v="15.76"/>
    <n v="94.3"/>
    <n v="-9.5499999999999954"/>
    <n v="23922.25"/>
  </r>
  <r>
    <x v="74"/>
    <x v="13"/>
    <n v="6953"/>
    <n v="-494"/>
    <n v="3088"/>
    <n v="9.06"/>
    <n v="825.15"/>
    <n v="9.2999999999999563"/>
    <n v="24265"/>
    <n v="9394"/>
    <n v="30034"/>
    <n v="16.16"/>
    <n v="133.5"/>
    <n v="-6.9000000000000057"/>
    <n v="23922.25"/>
  </r>
  <r>
    <x v="74"/>
    <x v="17"/>
    <m/>
    <m/>
    <m/>
    <m/>
    <m/>
    <m/>
    <n v="14"/>
    <n v="0"/>
    <n v="0"/>
    <n v="0"/>
    <n v="0"/>
    <n v="0"/>
    <n v="23922.25"/>
  </r>
  <r>
    <x v="74"/>
    <x v="14"/>
    <n v="458"/>
    <n v="325"/>
    <n v="544"/>
    <n v="9.09"/>
    <n v="1030.5"/>
    <n v="20.5"/>
    <n v="1141"/>
    <n v="176"/>
    <n v="1146"/>
    <n v="16.239999999999998"/>
    <n v="244.45"/>
    <n v="-3.75"/>
    <n v="23922.25"/>
  </r>
  <r>
    <x v="75"/>
    <x v="1"/>
    <n v="21189"/>
    <n v="-689"/>
    <n v="6404"/>
    <n v="0"/>
    <n v="561.6"/>
    <n v="42.5"/>
    <n v="230614"/>
    <n v="95463"/>
    <n v="3698540"/>
    <n v="18.02"/>
    <n v="0.3"/>
    <n v="-2.6"/>
    <n v="23922.25"/>
  </r>
  <r>
    <x v="75"/>
    <x v="12"/>
    <n v="658"/>
    <n v="24"/>
    <n v="688"/>
    <n v="7.87"/>
    <n v="608.1"/>
    <n v="18.450000000000045"/>
    <n v="10052"/>
    <n v="2957"/>
    <n v="45064"/>
    <n v="15.21"/>
    <n v="25"/>
    <n v="-12.299999999999995"/>
    <n v="23922.25"/>
  </r>
  <r>
    <x v="75"/>
    <x v="15"/>
    <n v="48"/>
    <n v="0"/>
    <n v="8"/>
    <n v="10.68"/>
    <n v="700.05"/>
    <n v="44.199999999999932"/>
    <n v="834"/>
    <n v="253"/>
    <n v="1362"/>
    <n v="15.28"/>
    <n v="65.5"/>
    <n v="-9.7000000000000046"/>
    <n v="23922.25"/>
  </r>
  <r>
    <x v="75"/>
    <x v="16"/>
    <n v="25"/>
    <n v="0"/>
    <n v="4"/>
    <n v="0"/>
    <n v="720"/>
    <n v="77.399999999999977"/>
    <n v="210"/>
    <n v="201"/>
    <n v="269"/>
    <n v="15.55"/>
    <n v="101.5"/>
    <n v="-113.15"/>
    <n v="23922.25"/>
  </r>
  <r>
    <x v="75"/>
    <x v="13"/>
    <n v="270"/>
    <n v="-12"/>
    <n v="35"/>
    <n v="10.11"/>
    <n v="809.65"/>
    <n v="33"/>
    <n v="1711"/>
    <n v="-85"/>
    <n v="2099"/>
    <n v="16.170000000000002"/>
    <n v="145.30000000000001"/>
    <n v="-6.5"/>
    <n v="23922.25"/>
  </r>
  <r>
    <x v="75"/>
    <x v="17"/>
    <m/>
    <m/>
    <m/>
    <m/>
    <m/>
    <m/>
    <n v="0"/>
    <n v="0"/>
    <n v="0"/>
    <n v="0"/>
    <n v="0"/>
    <n v="0"/>
    <n v="23922.25"/>
  </r>
  <r>
    <x v="75"/>
    <x v="14"/>
    <n v="23"/>
    <n v="0"/>
    <n v="0"/>
    <n v="0"/>
    <n v="0"/>
    <n v="0"/>
    <n v="77"/>
    <n v="3"/>
    <n v="9"/>
    <n v="15.85"/>
    <n v="242.9"/>
    <n v="-13.400000000000006"/>
    <n v="23922.25"/>
  </r>
  <r>
    <x v="76"/>
    <x v="1"/>
    <n v="71830"/>
    <n v="-11478"/>
    <n v="41531"/>
    <n v="0"/>
    <n v="513.04999999999995"/>
    <n v="39.199999999999932"/>
    <n v="494760"/>
    <n v="177087"/>
    <n v="7429630"/>
    <n v="16.64"/>
    <n v="0.3"/>
    <n v="-3.45"/>
    <n v="23922.25"/>
  </r>
  <r>
    <x v="76"/>
    <x v="12"/>
    <n v="8463"/>
    <n v="-2482"/>
    <n v="11784"/>
    <n v="9.9"/>
    <n v="564.5"/>
    <n v="18.549999999999955"/>
    <n v="57544"/>
    <n v="13198"/>
    <n v="201590"/>
    <n v="15"/>
    <n v="29.5"/>
    <n v="-13.450000000000005"/>
    <n v="23922.25"/>
  </r>
  <r>
    <x v="76"/>
    <x v="15"/>
    <n v="585"/>
    <n v="35"/>
    <n v="1150"/>
    <n v="7.74"/>
    <n v="630"/>
    <n v="24.600000000000023"/>
    <n v="5735"/>
    <n v="1836"/>
    <n v="9769"/>
    <n v="15.17"/>
    <n v="72.8"/>
    <n v="-11.900000000000006"/>
    <n v="23922.25"/>
  </r>
  <r>
    <x v="76"/>
    <x v="16"/>
    <n v="146"/>
    <n v="17"/>
    <n v="236"/>
    <n v="9.2799999999999994"/>
    <n v="700.6"/>
    <n v="15.600000000000025"/>
    <n v="1387"/>
    <n v="15"/>
    <n v="609"/>
    <n v="15.57"/>
    <n v="117.2"/>
    <n v="-7.7000000000000028"/>
    <n v="23922.25"/>
  </r>
  <r>
    <x v="76"/>
    <x v="13"/>
    <n v="9255"/>
    <n v="411"/>
    <n v="6836"/>
    <n v="9.85"/>
    <n v="746.25"/>
    <n v="9.5499999999999563"/>
    <n v="20322"/>
    <n v="412"/>
    <n v="24771"/>
    <n v="16.010000000000002"/>
    <n v="154.05000000000001"/>
    <n v="-7.4499999999999886"/>
    <n v="23922.25"/>
  </r>
  <r>
    <x v="76"/>
    <x v="17"/>
    <n v="2"/>
    <n v="0"/>
    <n v="0"/>
    <n v="0"/>
    <n v="0"/>
    <n v="0"/>
    <n v="56"/>
    <n v="7"/>
    <n v="17"/>
    <n v="16.23"/>
    <n v="185"/>
    <n v="-20.199999999999989"/>
    <n v="23922.25"/>
  </r>
  <r>
    <x v="76"/>
    <x v="14"/>
    <n v="1308"/>
    <n v="958"/>
    <n v="1409"/>
    <n v="7.36"/>
    <n v="958.4"/>
    <n v="-1.6000000000000227"/>
    <n v="1483"/>
    <n v="560"/>
    <n v="1769"/>
    <n v="16.02"/>
    <n v="268.14999999999998"/>
    <n v="-4.9500000000000455"/>
    <n v="23922.25"/>
  </r>
  <r>
    <x v="77"/>
    <x v="1"/>
    <n v="22266"/>
    <n v="-3062"/>
    <n v="13678"/>
    <n v="0"/>
    <n v="464.4"/>
    <n v="40.849999999999966"/>
    <n v="208406"/>
    <n v="50458"/>
    <n v="4684619"/>
    <n v="15.26"/>
    <n v="0.35"/>
    <n v="-4.3000000000000007"/>
    <n v="23922.25"/>
  </r>
  <r>
    <x v="77"/>
    <x v="12"/>
    <n v="1925"/>
    <n v="-287"/>
    <n v="2181"/>
    <n v="11.95"/>
    <n v="523.45000000000005"/>
    <n v="26.350000000000023"/>
    <n v="15080"/>
    <n v="6536"/>
    <n v="57495"/>
    <n v="14.8"/>
    <n v="34.65"/>
    <n v="-15.15"/>
    <n v="23922.25"/>
  </r>
  <r>
    <x v="77"/>
    <x v="15"/>
    <n v="229"/>
    <n v="64"/>
    <n v="161"/>
    <n v="10.25"/>
    <n v="603.79999999999995"/>
    <n v="33.199999999999932"/>
    <n v="860"/>
    <n v="199"/>
    <n v="2096"/>
    <n v="15.1"/>
    <n v="83"/>
    <n v="-10.900000000000006"/>
    <n v="23922.25"/>
  </r>
  <r>
    <x v="77"/>
    <x v="16"/>
    <n v="62"/>
    <n v="0"/>
    <n v="1"/>
    <n v="12.85"/>
    <n v="705"/>
    <n v="90"/>
    <n v="173"/>
    <n v="106"/>
    <n v="139"/>
    <n v="15.38"/>
    <n v="120.75"/>
    <n v="-13.349999999999994"/>
    <n v="23922.25"/>
  </r>
  <r>
    <x v="77"/>
    <x v="13"/>
    <n v="805"/>
    <n v="-180"/>
    <n v="348"/>
    <n v="10.47"/>
    <n v="730.15"/>
    <n v="30.449999999999932"/>
    <n v="1975"/>
    <n v="-147"/>
    <n v="1283"/>
    <n v="15.88"/>
    <n v="167.5"/>
    <n v="-6.1999999999999886"/>
    <n v="23922.25"/>
  </r>
  <r>
    <x v="77"/>
    <x v="17"/>
    <m/>
    <m/>
    <m/>
    <m/>
    <m/>
    <m/>
    <n v="0"/>
    <n v="0"/>
    <n v="0"/>
    <n v="0"/>
    <n v="0"/>
    <n v="0"/>
    <n v="23922.25"/>
  </r>
  <r>
    <x v="77"/>
    <x v="14"/>
    <n v="39"/>
    <n v="-4"/>
    <n v="8"/>
    <n v="8.2200000000000006"/>
    <n v="946.7"/>
    <n v="138.65000000000009"/>
    <n v="167"/>
    <n v="0"/>
    <n v="4"/>
    <n v="15.67"/>
    <n v="264.64999999999998"/>
    <n v="-16.950000000000045"/>
    <n v="23922.25"/>
  </r>
  <r>
    <x v="78"/>
    <x v="1"/>
    <n v="111274"/>
    <n v="-18516"/>
    <n v="176439"/>
    <n v="0"/>
    <n v="415.55"/>
    <n v="40.5"/>
    <n v="572815"/>
    <n v="141162"/>
    <n v="10176798"/>
    <n v="14.62"/>
    <n v="0.5"/>
    <n v="-5.7"/>
    <n v="23922.25"/>
  </r>
  <r>
    <x v="78"/>
    <x v="12"/>
    <n v="23458"/>
    <n v="-507"/>
    <n v="54551"/>
    <n v="10.89"/>
    <n v="477.85"/>
    <n v="17.900000000000034"/>
    <n v="97639"/>
    <n v="34431"/>
    <n v="433772"/>
    <n v="14.6"/>
    <n v="41.2"/>
    <n v="-16.5"/>
    <n v="23922.25"/>
  </r>
  <r>
    <x v="78"/>
    <x v="15"/>
    <n v="3552"/>
    <n v="476"/>
    <n v="5015"/>
    <n v="10.199999999999999"/>
    <n v="540.54999999999995"/>
    <n v="13.25"/>
    <n v="13420"/>
    <n v="4678"/>
    <n v="27223"/>
    <n v="14.98"/>
    <n v="92.75"/>
    <n v="-12.549999999999995"/>
    <n v="23922.25"/>
  </r>
  <r>
    <x v="78"/>
    <x v="16"/>
    <n v="1429"/>
    <n v="936"/>
    <n v="1528"/>
    <n v="9.9"/>
    <n v="600"/>
    <n v="11"/>
    <n v="3303"/>
    <n v="997"/>
    <n v="4472"/>
    <n v="15.63"/>
    <n v="138.4"/>
    <n v="-7.5499999999999829"/>
    <n v="23922.25"/>
  </r>
  <r>
    <x v="78"/>
    <x v="13"/>
    <n v="70722"/>
    <n v="5345"/>
    <n v="34296"/>
    <n v="10.53"/>
    <n v="671.9"/>
    <n v="10.899999999999975"/>
    <n v="121853"/>
    <n v="12866"/>
    <n v="115051"/>
    <n v="15.88"/>
    <n v="178.55"/>
    <n v="-5.25"/>
    <n v="23922.25"/>
  </r>
  <r>
    <x v="78"/>
    <x v="17"/>
    <n v="79"/>
    <n v="1"/>
    <n v="27"/>
    <n v="11.81"/>
    <n v="724.4"/>
    <n v="4.0499999999999545"/>
    <n v="251"/>
    <n v="20"/>
    <n v="115"/>
    <n v="16.190000000000001"/>
    <n v="212"/>
    <n v="-8.9000000000000057"/>
    <n v="23922.25"/>
  </r>
  <r>
    <x v="78"/>
    <x v="14"/>
    <n v="8938"/>
    <n v="638"/>
    <n v="2484"/>
    <n v="7.98"/>
    <n v="886.45"/>
    <n v="10.550000000000068"/>
    <n v="18640"/>
    <n v="2440"/>
    <n v="10934"/>
    <n v="15.95"/>
    <n v="292.5"/>
    <n v="-5.8999999999999773"/>
    <n v="23922.25"/>
  </r>
  <r>
    <x v="79"/>
    <x v="1"/>
    <n v="70315"/>
    <n v="-3788"/>
    <n v="57231"/>
    <n v="0"/>
    <n v="366"/>
    <n v="38.75"/>
    <n v="299244"/>
    <n v="121628"/>
    <n v="6748898"/>
    <n v="13.52"/>
    <n v="0.6"/>
    <n v="-7.3000000000000007"/>
    <n v="23922.25"/>
  </r>
  <r>
    <x v="79"/>
    <x v="12"/>
    <n v="2429"/>
    <n v="-23"/>
    <n v="4579"/>
    <n v="10.5"/>
    <n v="434.4"/>
    <n v="17.25"/>
    <n v="16076"/>
    <n v="5342"/>
    <n v="74899"/>
    <n v="14.46"/>
    <n v="48.1"/>
    <n v="-18.899999999999999"/>
    <n v="23922.25"/>
  </r>
  <r>
    <x v="79"/>
    <x v="15"/>
    <n v="218"/>
    <n v="117"/>
    <n v="613"/>
    <n v="9.82"/>
    <n v="501.1"/>
    <n v="9.25"/>
    <n v="942"/>
    <n v="233"/>
    <n v="1823"/>
    <n v="14.98"/>
    <n v="102.55"/>
    <n v="-14.150000000000006"/>
    <n v="23922.25"/>
  </r>
  <r>
    <x v="79"/>
    <x v="16"/>
    <n v="76"/>
    <n v="-16"/>
    <n v="28"/>
    <n v="10.81"/>
    <n v="593.35"/>
    <n v="26.25"/>
    <n v="345"/>
    <n v="20"/>
    <n v="380"/>
    <n v="15.2"/>
    <n v="143.19999999999999"/>
    <n v="-19.800000000000011"/>
    <n v="23922.25"/>
  </r>
  <r>
    <x v="79"/>
    <x v="13"/>
    <n v="2419"/>
    <n v="220"/>
    <n v="1360"/>
    <n v="10.85"/>
    <n v="654.6"/>
    <n v="27.649999999999977"/>
    <n v="2889"/>
    <n v="416"/>
    <n v="3341"/>
    <n v="15.87"/>
    <n v="191.9"/>
    <n v="-6.0999999999999943"/>
    <n v="23922.25"/>
  </r>
  <r>
    <x v="79"/>
    <x v="17"/>
    <n v="9"/>
    <n v="0"/>
    <n v="1"/>
    <n v="10.58"/>
    <n v="710.1"/>
    <n v="-19.649999999999977"/>
    <n v="0"/>
    <n v="0"/>
    <n v="0"/>
    <n v="0"/>
    <n v="0"/>
    <n v="0"/>
    <n v="23922.25"/>
  </r>
  <r>
    <x v="79"/>
    <x v="14"/>
    <n v="32"/>
    <n v="-1"/>
    <n v="7"/>
    <n v="8.14"/>
    <n v="861.25"/>
    <n v="23.950000000000045"/>
    <n v="222"/>
    <n v="36"/>
    <n v="97"/>
    <n v="16.13"/>
    <n v="310.10000000000002"/>
    <n v="-5.3999999999999773"/>
    <n v="23922.25"/>
  </r>
  <r>
    <x v="80"/>
    <x v="1"/>
    <n v="110261"/>
    <n v="-15754"/>
    <n v="312304"/>
    <n v="0"/>
    <n v="317.39999999999998"/>
    <n v="36.349999999999966"/>
    <n v="420285"/>
    <n v="74770"/>
    <n v="11653830"/>
    <n v="12.3"/>
    <n v="0.7"/>
    <n v="-10.3"/>
    <n v="23922.25"/>
  </r>
  <r>
    <x v="80"/>
    <x v="12"/>
    <n v="14804"/>
    <n v="-8983"/>
    <n v="63507"/>
    <n v="11.49"/>
    <n v="393.25"/>
    <n v="14.449999999999989"/>
    <n v="88099"/>
    <n v="29417"/>
    <n v="371962"/>
    <n v="14.19"/>
    <n v="56.35"/>
    <n v="-20.550000000000004"/>
    <n v="23922.25"/>
  </r>
  <r>
    <x v="80"/>
    <x v="15"/>
    <n v="2304"/>
    <n v="-47"/>
    <n v="3632"/>
    <n v="10.07"/>
    <n v="464.1"/>
    <n v="9.8000000000000114"/>
    <n v="7515"/>
    <n v="2846"/>
    <n v="18066"/>
    <n v="14.7"/>
    <n v="113.9"/>
    <n v="-14.949999999999989"/>
    <n v="23922.25"/>
  </r>
  <r>
    <x v="80"/>
    <x v="16"/>
    <n v="156"/>
    <n v="-47"/>
    <n v="343"/>
    <n v="10.59"/>
    <n v="550.5"/>
    <n v="22.549999999999955"/>
    <n v="833"/>
    <n v="348"/>
    <n v="874"/>
    <n v="15.26"/>
    <n v="158"/>
    <n v="-16.300000000000011"/>
    <n v="23922.25"/>
  </r>
  <r>
    <x v="80"/>
    <x v="13"/>
    <n v="35861"/>
    <n v="-268"/>
    <n v="17450"/>
    <n v="10.97"/>
    <n v="601.54999999999995"/>
    <n v="8.9499999999999318"/>
    <n v="64181"/>
    <n v="2747"/>
    <n v="34836"/>
    <n v="15.75"/>
    <n v="206.9"/>
    <n v="-6.9000000000000057"/>
    <n v="23922.25"/>
  </r>
  <r>
    <x v="80"/>
    <x v="17"/>
    <n v="4"/>
    <n v="1"/>
    <n v="2"/>
    <n v="12.21"/>
    <n v="709.7"/>
    <n v="49.050000000000068"/>
    <n v="73"/>
    <n v="3"/>
    <n v="28"/>
    <n v="15.68"/>
    <n v="229.35"/>
    <n v="-22.700000000000017"/>
    <n v="23922.25"/>
  </r>
  <r>
    <x v="80"/>
    <x v="14"/>
    <n v="1906"/>
    <n v="32"/>
    <n v="405"/>
    <n v="8.7899999999999991"/>
    <n v="822.5"/>
    <n v="7.5499999999999554"/>
    <n v="1340"/>
    <n v="84"/>
    <n v="1034"/>
    <n v="15.94"/>
    <n v="324.7"/>
    <n v="-6.5"/>
    <n v="23922.25"/>
  </r>
  <r>
    <x v="81"/>
    <x v="1"/>
    <n v="24982"/>
    <n v="-8070"/>
    <n v="207847"/>
    <n v="0"/>
    <n v="267.89999999999998"/>
    <n v="32.749999999999972"/>
    <n v="206037"/>
    <n v="50367"/>
    <n v="9621309"/>
    <n v="11.08"/>
    <n v="0.95"/>
    <n v="-14.15"/>
    <n v="23922.25"/>
  </r>
  <r>
    <x v="81"/>
    <x v="12"/>
    <n v="3211"/>
    <n v="278"/>
    <n v="11524"/>
    <n v="11.62"/>
    <n v="355.15"/>
    <n v="15.149999999999975"/>
    <n v="17183"/>
    <n v="4205"/>
    <n v="118895"/>
    <n v="14.1"/>
    <n v="66.8"/>
    <n v="-22.450000000000003"/>
    <n v="23922.25"/>
  </r>
  <r>
    <x v="81"/>
    <x v="15"/>
    <n v="170"/>
    <n v="49"/>
    <n v="500"/>
    <n v="10.35"/>
    <n v="430"/>
    <n v="14.600000000000025"/>
    <n v="1006"/>
    <n v="192"/>
    <n v="1613"/>
    <n v="14.77"/>
    <n v="130"/>
    <n v="-13.449999999999989"/>
    <n v="23922.25"/>
  </r>
  <r>
    <x v="81"/>
    <x v="16"/>
    <n v="58"/>
    <n v="-1"/>
    <n v="7"/>
    <n v="12.62"/>
    <n v="549.6"/>
    <n v="69.400000000000034"/>
    <n v="293"/>
    <n v="50"/>
    <n v="480"/>
    <n v="15.02"/>
    <n v="169"/>
    <n v="-13.300000000000011"/>
    <n v="23922.25"/>
  </r>
  <r>
    <x v="81"/>
    <x v="13"/>
    <n v="918"/>
    <n v="-34"/>
    <n v="631"/>
    <n v="11.49"/>
    <n v="594.25"/>
    <n v="40.899999999999977"/>
    <n v="1385"/>
    <n v="-25"/>
    <n v="1980"/>
    <n v="15.54"/>
    <n v="222.45"/>
    <n v="-6.4500000000000171"/>
    <n v="23922.25"/>
  </r>
  <r>
    <x v="81"/>
    <x v="17"/>
    <n v="0"/>
    <n v="0"/>
    <n v="28"/>
    <n v="10.46"/>
    <n v="631.75"/>
    <n v="21.549999999999955"/>
    <n v="8"/>
    <n v="4"/>
    <n v="8"/>
    <n v="15.84"/>
    <n v="249.95"/>
    <n v="-19.5"/>
    <n v="23922.25"/>
  </r>
  <r>
    <x v="81"/>
    <x v="14"/>
    <n v="99"/>
    <n v="1"/>
    <n v="6"/>
    <n v="9.86"/>
    <n v="786"/>
    <n v="22.950000000000045"/>
    <n v="66"/>
    <n v="-1"/>
    <n v="30"/>
    <n v="15.84"/>
    <n v="332.5"/>
    <n v="-6.75"/>
    <n v="23922.25"/>
  </r>
  <r>
    <x v="82"/>
    <x v="1"/>
    <n v="87072"/>
    <n v="-50017"/>
    <n v="1448006"/>
    <n v="0"/>
    <n v="216.35"/>
    <n v="25.549999999999983"/>
    <n v="523891"/>
    <n v="171539"/>
    <n v="18579140"/>
    <n v="9.8000000000000007"/>
    <n v="1.25"/>
    <n v="-20.85"/>
    <n v="23922.25"/>
  </r>
  <r>
    <x v="82"/>
    <x v="12"/>
    <n v="33798"/>
    <n v="-535"/>
    <n v="111030"/>
    <n v="11.61"/>
    <n v="315.35000000000002"/>
    <n v="9.7000000000000437"/>
    <n v="81217"/>
    <n v="30098"/>
    <n v="392622"/>
    <n v="13.95"/>
    <n v="78.95"/>
    <n v="-23.099999999999991"/>
    <n v="23922.25"/>
  </r>
  <r>
    <x v="82"/>
    <x v="15"/>
    <n v="2807"/>
    <n v="-314"/>
    <n v="5397"/>
    <n v="10.86"/>
    <n v="395.6"/>
    <n v="10.450000000000044"/>
    <n v="4777"/>
    <n v="1329"/>
    <n v="16827"/>
    <n v="14.58"/>
    <n v="143"/>
    <n v="-16.75"/>
    <n v="23922.25"/>
  </r>
  <r>
    <x v="82"/>
    <x v="16"/>
    <n v="159"/>
    <n v="-65"/>
    <n v="366"/>
    <n v="10.46"/>
    <n v="458.95"/>
    <n v="9.5999999999999659"/>
    <n v="900"/>
    <n v="374"/>
    <n v="1150"/>
    <n v="14.95"/>
    <n v="190.75"/>
    <n v="-16.449999999999989"/>
    <n v="23922.25"/>
  </r>
  <r>
    <x v="82"/>
    <x v="13"/>
    <n v="24417"/>
    <n v="1083"/>
    <n v="24964"/>
    <n v="11.14"/>
    <n v="533.29999999999995"/>
    <n v="9.5"/>
    <n v="37697"/>
    <n v="3722"/>
    <n v="40781"/>
    <n v="15.65"/>
    <n v="236.95"/>
    <n v="-8.3000000000000114"/>
    <n v="23922.25"/>
  </r>
  <r>
    <x v="82"/>
    <x v="17"/>
    <n v="1"/>
    <n v="1"/>
    <n v="3"/>
    <n v="12.88"/>
    <n v="608.70000000000005"/>
    <n v="23.950000000000045"/>
    <n v="14"/>
    <n v="6"/>
    <n v="8"/>
    <n v="15.54"/>
    <n v="258.8"/>
    <n v="-31.399999999999977"/>
    <n v="23922.25"/>
  </r>
  <r>
    <x v="82"/>
    <x v="14"/>
    <n v="1524"/>
    <n v="351"/>
    <n v="1036"/>
    <n v="9.1199999999999992"/>
    <n v="754.8"/>
    <n v="8.8499999999999091"/>
    <n v="1280"/>
    <n v="191"/>
    <n v="1291"/>
    <n v="15.89"/>
    <n v="359.45"/>
    <n v="-4.4000000000000341"/>
    <n v="23922.25"/>
  </r>
  <r>
    <x v="83"/>
    <x v="1"/>
    <n v="68884"/>
    <n v="14660"/>
    <n v="1599470"/>
    <n v="0"/>
    <n v="167.9"/>
    <n v="16.050000000000011"/>
    <n v="303897"/>
    <n v="165261"/>
    <n v="17159957"/>
    <n v="8.75"/>
    <n v="1.95"/>
    <n v="-30.3"/>
    <n v="23922.25"/>
  </r>
  <r>
    <x v="83"/>
    <x v="12"/>
    <n v="3979"/>
    <n v="-127"/>
    <n v="38572"/>
    <n v="11.58"/>
    <n v="279.35000000000002"/>
    <n v="7.9500000000000446"/>
    <n v="19425"/>
    <n v="9865"/>
    <n v="130324"/>
    <n v="13.8"/>
    <n v="92.25"/>
    <n v="-25.950000000000003"/>
    <n v="23922.25"/>
  </r>
  <r>
    <x v="83"/>
    <x v="15"/>
    <n v="255"/>
    <n v="-70"/>
    <n v="1229"/>
    <n v="11.14"/>
    <n v="356.7"/>
    <n v="5.8999999999999773"/>
    <n v="987"/>
    <n v="169"/>
    <n v="3042"/>
    <n v="14.76"/>
    <n v="159.6"/>
    <n v="-17.300000000000011"/>
    <n v="23922.25"/>
  </r>
  <r>
    <x v="83"/>
    <x v="16"/>
    <n v="139"/>
    <n v="-6"/>
    <n v="152"/>
    <n v="10.92"/>
    <n v="446.15"/>
    <n v="24"/>
    <n v="139"/>
    <n v="19"/>
    <n v="128"/>
    <n v="14.88"/>
    <n v="202.65"/>
    <n v="-18.699999999999989"/>
    <n v="23922.25"/>
  </r>
  <r>
    <x v="83"/>
    <x v="13"/>
    <n v="1049"/>
    <n v="59"/>
    <n v="1326"/>
    <n v="11.2"/>
    <n v="500"/>
    <n v="10.300000000000011"/>
    <n v="1646"/>
    <n v="129"/>
    <n v="2048"/>
    <n v="15.74"/>
    <n v="253.9"/>
    <n v="-7.5499999999999829"/>
    <n v="23922.25"/>
  </r>
  <r>
    <x v="83"/>
    <x v="17"/>
    <n v="3"/>
    <n v="1"/>
    <n v="13"/>
    <n v="11.83"/>
    <n v="506.6"/>
    <n v="-24.399999999999977"/>
    <n v="10"/>
    <n v="1"/>
    <n v="3"/>
    <n v="15.87"/>
    <n v="285.75"/>
    <n v="-182.65"/>
    <n v="23922.25"/>
  </r>
  <r>
    <x v="83"/>
    <x v="14"/>
    <n v="27"/>
    <n v="0"/>
    <n v="0"/>
    <n v="0"/>
    <n v="0"/>
    <n v="0"/>
    <n v="86"/>
    <n v="-2"/>
    <n v="14"/>
    <n v="15.52"/>
    <n v="355.1"/>
    <n v="-17.549999999999955"/>
    <n v="23922.25"/>
  </r>
  <r>
    <x v="84"/>
    <x v="1"/>
    <n v="175441"/>
    <n v="1775"/>
    <n v="7775787"/>
    <n v="0"/>
    <n v="120.4"/>
    <n v="4.9000000000000057"/>
    <n v="779307"/>
    <n v="485141"/>
    <n v="29639528"/>
    <n v="7.82"/>
    <n v="3.85"/>
    <n v="-42.9"/>
    <n v="23922.25"/>
  </r>
  <r>
    <x v="84"/>
    <x v="12"/>
    <n v="48430"/>
    <n v="13879"/>
    <n v="345938"/>
    <n v="11.71"/>
    <n v="245.4"/>
    <n v="6.2000000000000171"/>
    <n v="91515"/>
    <n v="53586"/>
    <n v="609899"/>
    <n v="13.68"/>
    <n v="108.5"/>
    <n v="-27.150000000000009"/>
    <n v="23922.25"/>
  </r>
  <r>
    <x v="84"/>
    <x v="15"/>
    <n v="4105"/>
    <n v="1032"/>
    <n v="13531"/>
    <n v="10.83"/>
    <n v="328.2"/>
    <n v="7.5"/>
    <n v="6518"/>
    <n v="3321"/>
    <n v="22186"/>
    <n v="14.51"/>
    <n v="175.5"/>
    <n v="-18.650000000000009"/>
    <n v="23922.25"/>
  </r>
  <r>
    <x v="84"/>
    <x v="16"/>
    <n v="671"/>
    <n v="518"/>
    <n v="1429"/>
    <n v="11.15"/>
    <n v="394.05"/>
    <n v="5.6500000000000341"/>
    <n v="1036"/>
    <n v="583"/>
    <n v="2592"/>
    <n v="14.7"/>
    <n v="230"/>
    <n v="-14.050000000000011"/>
    <n v="23922.25"/>
  </r>
  <r>
    <x v="84"/>
    <x v="13"/>
    <n v="39472"/>
    <n v="7843"/>
    <n v="51579"/>
    <n v="11.18"/>
    <n v="467.35"/>
    <n v="5.5"/>
    <n v="64066"/>
    <n v="10047"/>
    <n v="65020"/>
    <n v="15.59"/>
    <n v="270.8"/>
    <n v="-11.050000000000011"/>
    <n v="23922.25"/>
  </r>
  <r>
    <x v="84"/>
    <x v="17"/>
    <n v="9"/>
    <n v="2"/>
    <n v="27"/>
    <n v="12.15"/>
    <n v="571.04999999999995"/>
    <n v="47.899999999999977"/>
    <n v="23"/>
    <n v="8"/>
    <n v="26"/>
    <n v="15.77"/>
    <n v="301.60000000000002"/>
    <n v="-16.799999999999955"/>
    <n v="23922.25"/>
  </r>
  <r>
    <x v="84"/>
    <x v="14"/>
    <n v="903"/>
    <n v="223"/>
    <n v="1199"/>
    <n v="9.33"/>
    <n v="685.5"/>
    <n v="1.4500000000000457"/>
    <n v="1137"/>
    <n v="416"/>
    <n v="1593"/>
    <n v="15.92"/>
    <n v="392"/>
    <n v="-5.75"/>
    <n v="23922.25"/>
  </r>
  <r>
    <x v="85"/>
    <x v="1"/>
    <n v="198082"/>
    <n v="63582"/>
    <n v="10176291"/>
    <n v="0"/>
    <n v="73.95"/>
    <n v="-11.849999999999994"/>
    <n v="544362"/>
    <n v="360976"/>
    <n v="25208729"/>
    <n v="6.97"/>
    <n v="8.9"/>
    <n v="-58.55"/>
    <n v="23922.25"/>
  </r>
  <r>
    <x v="85"/>
    <x v="12"/>
    <n v="18586"/>
    <n v="6778"/>
    <n v="176707"/>
    <n v="11.67"/>
    <n v="213"/>
    <n v="4.5"/>
    <n v="28399"/>
    <n v="17410"/>
    <n v="215553"/>
    <n v="13.65"/>
    <n v="126.4"/>
    <n v="-29.699999999999989"/>
    <n v="23922.25"/>
  </r>
  <r>
    <x v="85"/>
    <x v="15"/>
    <n v="328"/>
    <n v="-81"/>
    <n v="2983"/>
    <n v="10.72"/>
    <n v="294.8"/>
    <n v="5.0500000000000114"/>
    <n v="1299"/>
    <n v="715"/>
    <n v="7991"/>
    <n v="14.42"/>
    <n v="195.35"/>
    <n v="-19.900000000000009"/>
    <n v="23922.25"/>
  </r>
  <r>
    <x v="85"/>
    <x v="16"/>
    <n v="53"/>
    <n v="15"/>
    <n v="162"/>
    <n v="11.28"/>
    <n v="387.5"/>
    <n v="32.699999999999989"/>
    <n v="166"/>
    <n v="87"/>
    <n v="273"/>
    <n v="14.69"/>
    <n v="233"/>
    <n v="-27.350000000000023"/>
    <n v="23922.25"/>
  </r>
  <r>
    <x v="85"/>
    <x v="13"/>
    <n v="2191"/>
    <n v="-242"/>
    <n v="4815"/>
    <n v="10.95"/>
    <n v="432.05"/>
    <n v="3.6500000000000341"/>
    <n v="2263"/>
    <n v="11"/>
    <n v="4184"/>
    <n v="15.65"/>
    <n v="290.5"/>
    <n v="-9.0500000000000114"/>
    <n v="23922.25"/>
  </r>
  <r>
    <x v="85"/>
    <x v="17"/>
    <n v="1"/>
    <n v="0"/>
    <n v="1"/>
    <n v="9.86"/>
    <n v="476.8"/>
    <n v="-19.599999999999969"/>
    <n v="4"/>
    <n v="2"/>
    <n v="8"/>
    <n v="15.81"/>
    <n v="322"/>
    <n v="-26.199999999999989"/>
    <n v="23922.25"/>
  </r>
  <r>
    <x v="85"/>
    <x v="14"/>
    <n v="102"/>
    <n v="46"/>
    <n v="115"/>
    <n v="9.35"/>
    <n v="670"/>
    <n v="15.950000000000044"/>
    <n v="162"/>
    <n v="-13"/>
    <n v="104"/>
    <n v="16.059999999999999"/>
    <n v="412"/>
    <n v="-8.1499999999999773"/>
    <n v="23922.25"/>
  </r>
  <r>
    <x v="86"/>
    <x v="1"/>
    <n v="395126"/>
    <n v="116779"/>
    <n v="21675495"/>
    <n v="5.01"/>
    <n v="38.35"/>
    <n v="-23.299999999999997"/>
    <n v="794610"/>
    <n v="661620"/>
    <n v="32769753"/>
    <n v="6.67"/>
    <n v="22.4"/>
    <n v="-70.199999999999989"/>
    <n v="23922.25"/>
  </r>
  <r>
    <x v="86"/>
    <x v="12"/>
    <n v="54693"/>
    <n v="19877"/>
    <n v="661013"/>
    <n v="11.72"/>
    <n v="184.55"/>
    <n v="4.0500000000000114"/>
    <n v="66422"/>
    <n v="46173"/>
    <n v="593958"/>
    <n v="13.54"/>
    <n v="146.44999999999999"/>
    <n v="-31.25"/>
    <n v="23922.25"/>
  </r>
  <r>
    <x v="86"/>
    <x v="15"/>
    <n v="4822"/>
    <n v="1823"/>
    <n v="16274"/>
    <n v="10.97"/>
    <n v="267.64999999999998"/>
    <n v="6.9499999999999886"/>
    <n v="5473"/>
    <n v="4055"/>
    <n v="25137"/>
    <n v="14.38"/>
    <n v="214.55"/>
    <n v="-19.599999999999991"/>
    <n v="23922.25"/>
  </r>
  <r>
    <x v="86"/>
    <x v="16"/>
    <n v="294"/>
    <n v="82"/>
    <n v="623"/>
    <n v="11.11"/>
    <n v="328.4"/>
    <n v="-2.9000000000000341"/>
    <n v="313"/>
    <n v="203"/>
    <n v="863"/>
    <n v="14.56"/>
    <n v="269.05"/>
    <n v="-12.800000000000011"/>
    <n v="23922.25"/>
  </r>
  <r>
    <x v="86"/>
    <x v="13"/>
    <n v="17617"/>
    <n v="4428"/>
    <n v="34183"/>
    <n v="11.2"/>
    <n v="405.1"/>
    <n v="5.5500000000000114"/>
    <n v="16017"/>
    <n v="5978"/>
    <n v="36848"/>
    <n v="15.35"/>
    <n v="307.3"/>
    <n v="-10.899999999999975"/>
    <n v="23922.25"/>
  </r>
  <r>
    <x v="86"/>
    <x v="17"/>
    <n v="2"/>
    <n v="1"/>
    <n v="4"/>
    <n v="11.68"/>
    <n v="471.25"/>
    <n v="-70.850000000000023"/>
    <n v="9"/>
    <n v="9"/>
    <n v="20"/>
    <n v="15.9"/>
    <n v="333.15"/>
    <n v="-289.95000000000005"/>
    <n v="23922.25"/>
  </r>
  <r>
    <x v="86"/>
    <x v="14"/>
    <n v="1082"/>
    <n v="89"/>
    <n v="614"/>
    <n v="9.58"/>
    <n v="621.04999999999995"/>
    <n v="-0.75"/>
    <n v="534"/>
    <n v="262"/>
    <n v="747"/>
    <n v="15.87"/>
    <n v="429.55"/>
    <n v="-6.8499999999999659"/>
    <n v="23922.25"/>
  </r>
  <r>
    <x v="87"/>
    <x v="1"/>
    <n v="617348"/>
    <n v="496459"/>
    <n v="24100826"/>
    <n v="5.36"/>
    <n v="15.85"/>
    <n v="-26.35"/>
    <n v="573004"/>
    <n v="542200"/>
    <n v="22676502"/>
    <n v="6.61"/>
    <n v="49.85"/>
    <n v="-72.75"/>
    <n v="23922.25"/>
  </r>
  <r>
    <x v="87"/>
    <x v="12"/>
    <n v="25857"/>
    <n v="19964"/>
    <n v="261486"/>
    <n v="11.72"/>
    <n v="157.4"/>
    <n v="2.3499999999999943"/>
    <n v="29316"/>
    <n v="27243"/>
    <n v="238661"/>
    <n v="13.48"/>
    <n v="168.9"/>
    <n v="-32.449999999999989"/>
    <n v="23922.25"/>
  </r>
  <r>
    <x v="87"/>
    <x v="15"/>
    <n v="733"/>
    <n v="573"/>
    <n v="5310"/>
    <n v="11.12"/>
    <n v="239.85"/>
    <n v="4.75"/>
    <n v="1245"/>
    <n v="1125"/>
    <n v="5992"/>
    <n v="14.44"/>
    <n v="237.65"/>
    <n v="-20.499999999999972"/>
    <n v="23922.25"/>
  </r>
  <r>
    <x v="87"/>
    <x v="16"/>
    <n v="97"/>
    <n v="84"/>
    <n v="398"/>
    <n v="11.35"/>
    <n v="307.95"/>
    <n v="8.3999999999999773"/>
    <n v="30"/>
    <n v="30"/>
    <n v="47"/>
    <n v="14.73"/>
    <n v="276"/>
    <n v="-448.0499999999999"/>
    <n v="23922.25"/>
  </r>
  <r>
    <x v="87"/>
    <x v="13"/>
    <n v="1149"/>
    <n v="436"/>
    <n v="4087"/>
    <n v="10.99"/>
    <n v="375"/>
    <n v="5.1000000000000227"/>
    <n v="1596"/>
    <n v="825"/>
    <n v="5034"/>
    <n v="15.34"/>
    <n v="327.55"/>
    <n v="-11.349999999999966"/>
    <n v="23922.25"/>
  </r>
  <r>
    <x v="87"/>
    <x v="17"/>
    <n v="4"/>
    <n v="4"/>
    <n v="24"/>
    <n v="11.89"/>
    <n v="471.25"/>
    <n v="3.5"/>
    <n v="0"/>
    <n v="0"/>
    <n v="2"/>
    <n v="20.21"/>
    <n v="491.35"/>
    <n v="-159.35000000000002"/>
    <n v="23922.25"/>
  </r>
  <r>
    <x v="87"/>
    <x v="14"/>
    <n v="114"/>
    <n v="65"/>
    <n v="113"/>
    <n v="9.42"/>
    <n v="600"/>
    <n v="-17.149999999999977"/>
    <n v="159"/>
    <n v="139"/>
    <n v="202"/>
    <n v="15.47"/>
    <n v="428.8"/>
    <n v="-59"/>
    <n v="23922.25"/>
  </r>
  <r>
    <x v="88"/>
    <x v="1"/>
    <n v="1111584"/>
    <n v="577248"/>
    <n v="40057839"/>
    <n v="6.05"/>
    <n v="6.1"/>
    <n v="-21.5"/>
    <n v="452881"/>
    <n v="373998"/>
    <n v="18165414"/>
    <n v="7.59"/>
    <n v="89.95"/>
    <n v="-68.899999999999991"/>
    <n v="23922.25"/>
  </r>
  <r>
    <x v="88"/>
    <x v="12"/>
    <n v="170323"/>
    <n v="92023"/>
    <n v="1277816"/>
    <n v="11.63"/>
    <n v="132.55000000000001"/>
    <n v="1.25"/>
    <n v="123651"/>
    <n v="92063"/>
    <n v="749626"/>
    <n v="13.45"/>
    <n v="195"/>
    <n v="-32.050000000000011"/>
    <n v="23922.25"/>
  </r>
  <r>
    <x v="88"/>
    <x v="15"/>
    <n v="9787"/>
    <n v="3592"/>
    <n v="43684"/>
    <n v="11.19"/>
    <n v="213.45"/>
    <n v="3.6499999999999777"/>
    <n v="10067"/>
    <n v="6416"/>
    <n v="33850"/>
    <n v="14.29"/>
    <n v="260.05"/>
    <n v="-21.75"/>
    <n v="23922.25"/>
  </r>
  <r>
    <x v="88"/>
    <x v="16"/>
    <n v="1392"/>
    <n v="151"/>
    <n v="3599"/>
    <n v="10.7"/>
    <n v="280"/>
    <n v="0.64999999999997726"/>
    <n v="404"/>
    <n v="385"/>
    <n v="1226"/>
    <n v="15.18"/>
    <n v="313"/>
    <n v="-12.350000000000025"/>
    <n v="23922.25"/>
  </r>
  <r>
    <x v="88"/>
    <x v="13"/>
    <n v="110623"/>
    <n v="26118"/>
    <n v="177751"/>
    <n v="11.1"/>
    <n v="346"/>
    <n v="6.1999999999999886"/>
    <n v="107600"/>
    <n v="47437"/>
    <n v="182975"/>
    <n v="15.22"/>
    <n v="348.4"/>
    <n v="-12.200000000000044"/>
    <n v="23922.25"/>
  </r>
  <r>
    <x v="88"/>
    <x v="17"/>
    <n v="225"/>
    <n v="76"/>
    <n v="1303"/>
    <n v="10.92"/>
    <n v="405.1"/>
    <n v="1"/>
    <n v="213"/>
    <n v="212"/>
    <n v="407"/>
    <n v="15.79"/>
    <n v="385"/>
    <n v="-214.65"/>
    <n v="23922.25"/>
  </r>
  <r>
    <x v="88"/>
    <x v="14"/>
    <n v="14504"/>
    <n v="2021"/>
    <n v="11337"/>
    <n v="9.4700000000000006"/>
    <n v="566.45000000000005"/>
    <n v="8.4500000000000455"/>
    <n v="12958"/>
    <n v="3556"/>
    <n v="12683"/>
    <n v="15.89"/>
    <n v="468.9"/>
    <n v="-6.4000000000000341"/>
    <n v="23922.25"/>
  </r>
  <r>
    <x v="88"/>
    <x v="7"/>
    <n v="15247"/>
    <n v="365"/>
    <n v="8587"/>
    <n v="8.52"/>
    <n v="713"/>
    <n v="4.5"/>
    <n v="10188"/>
    <n v="606"/>
    <n v="8774"/>
    <n v="15.45"/>
    <n v="501.95"/>
    <n v="-19.349999999999969"/>
    <n v="23922.25"/>
  </r>
  <r>
    <x v="88"/>
    <x v="2"/>
    <n v="24786"/>
    <n v="239"/>
    <n v="3481"/>
    <n v="5.72"/>
    <n v="1155.1500000000001"/>
    <n v="-4.6499999999998636"/>
    <n v="29853"/>
    <n v="1992"/>
    <n v="8759"/>
    <n v="16.14"/>
    <n v="604"/>
    <n v="4.7000000000000455"/>
    <n v="23922.25"/>
  </r>
  <r>
    <x v="88"/>
    <x v="10"/>
    <n v="49"/>
    <n v="36"/>
    <n v="39"/>
    <n v="0"/>
    <n v="1650"/>
    <n v="-1.0499999999999543"/>
    <n v="0"/>
    <n v="0"/>
    <n v="0"/>
    <n v="0"/>
    <n v="0"/>
    <n v="0"/>
    <n v="23922.25"/>
  </r>
  <r>
    <x v="88"/>
    <x v="3"/>
    <n v="0"/>
    <n v="0"/>
    <n v="1"/>
    <n v="11.05"/>
    <n v="2481"/>
    <n v="1380.15"/>
    <n v="0"/>
    <n v="0"/>
    <n v="1"/>
    <n v="21.02"/>
    <n v="999"/>
    <n v="-4876.1000000000004"/>
    <n v="23922.25"/>
  </r>
  <r>
    <x v="88"/>
    <x v="5"/>
    <n v="142"/>
    <n v="7"/>
    <n v="22"/>
    <n v="0"/>
    <n v="2730"/>
    <n v="-10.050000000000182"/>
    <n v="700"/>
    <n v="40"/>
    <n v="167"/>
    <n v="19.87"/>
    <n v="900"/>
    <n v="12.5"/>
    <n v="23922.25"/>
  </r>
  <r>
    <x v="88"/>
    <x v="0"/>
    <m/>
    <m/>
    <m/>
    <m/>
    <m/>
    <m/>
    <n v="0"/>
    <n v="0"/>
    <n v="0"/>
    <n v="0"/>
    <n v="0"/>
    <n v="0"/>
    <n v="23922.25"/>
  </r>
  <r>
    <x v="88"/>
    <x v="4"/>
    <n v="0"/>
    <n v="0"/>
    <n v="0"/>
    <n v="0"/>
    <n v="0"/>
    <n v="0"/>
    <n v="11"/>
    <n v="8"/>
    <n v="13"/>
    <n v="21.3"/>
    <n v="950"/>
    <n v="49.950000000000045"/>
    <n v="23922.25"/>
  </r>
  <r>
    <x v="88"/>
    <x v="11"/>
    <m/>
    <m/>
    <m/>
    <m/>
    <m/>
    <m/>
    <n v="0"/>
    <n v="0"/>
    <n v="0"/>
    <n v="0"/>
    <n v="0"/>
    <n v="0"/>
    <n v="23922.25"/>
  </r>
  <r>
    <x v="88"/>
    <x v="6"/>
    <m/>
    <m/>
    <m/>
    <m/>
    <m/>
    <m/>
    <n v="2"/>
    <n v="0"/>
    <n v="0"/>
    <n v="0"/>
    <n v="0"/>
    <n v="0"/>
    <n v="23922.25"/>
  </r>
  <r>
    <x v="88"/>
    <x v="9"/>
    <m/>
    <m/>
    <m/>
    <m/>
    <m/>
    <m/>
    <n v="0"/>
    <n v="0"/>
    <n v="0"/>
    <n v="0"/>
    <n v="0"/>
    <n v="0"/>
    <n v="23922.25"/>
  </r>
  <r>
    <x v="89"/>
    <x v="1"/>
    <n v="597377"/>
    <n v="406332"/>
    <n v="22251969"/>
    <n v="6.38"/>
    <n v="2.15"/>
    <n v="-14.4"/>
    <n v="68632"/>
    <n v="66849"/>
    <n v="3569743"/>
    <n v="8.5500000000000007"/>
    <n v="136.85"/>
    <n v="-60.599999999999994"/>
    <n v="23922.25"/>
  </r>
  <r>
    <x v="89"/>
    <x v="12"/>
    <n v="16013"/>
    <n v="8100"/>
    <n v="190046"/>
    <n v="11.67"/>
    <n v="110.95"/>
    <n v="0.35000000000000853"/>
    <n v="6269"/>
    <n v="4884"/>
    <n v="56240"/>
    <n v="13.45"/>
    <n v="222.5"/>
    <n v="-35"/>
    <n v="23922.25"/>
  </r>
  <r>
    <x v="89"/>
    <x v="15"/>
    <n v="766"/>
    <n v="191"/>
    <n v="3178"/>
    <n v="11.06"/>
    <n v="190"/>
    <n v="4.4499999999999886"/>
    <n v="533"/>
    <n v="442"/>
    <n v="1708"/>
    <n v="14.66"/>
    <n v="286"/>
    <n v="-26.350000000000023"/>
    <n v="23922.25"/>
  </r>
  <r>
    <x v="89"/>
    <x v="16"/>
    <n v="0"/>
    <n v="0"/>
    <n v="2"/>
    <n v="11"/>
    <n v="267"/>
    <n v="-37.350000000000023"/>
    <n v="5"/>
    <n v="5"/>
    <n v="8"/>
    <n v="15.35"/>
    <n v="336.7"/>
    <n v="-451.2"/>
    <n v="23922.25"/>
  </r>
  <r>
    <x v="89"/>
    <x v="13"/>
    <n v="1407"/>
    <n v="602"/>
    <n v="3204"/>
    <n v="11.02"/>
    <n v="319.7"/>
    <n v="5.1499999999999773"/>
    <n v="951"/>
    <n v="372"/>
    <n v="2590"/>
    <n v="15.2"/>
    <n v="375.45"/>
    <n v="-10.350000000000025"/>
    <n v="23922.25"/>
  </r>
  <r>
    <x v="89"/>
    <x v="17"/>
    <n v="0"/>
    <n v="0"/>
    <n v="0"/>
    <n v="0"/>
    <n v="0"/>
    <n v="0"/>
    <n v="1"/>
    <n v="0"/>
    <n v="0"/>
    <n v="0"/>
    <n v="0"/>
    <n v="0"/>
    <n v="23922.25"/>
  </r>
  <r>
    <x v="89"/>
    <x v="14"/>
    <n v="7"/>
    <n v="2"/>
    <n v="22"/>
    <n v="9.89"/>
    <n v="560.29999999999995"/>
    <n v="45.349999999999909"/>
    <n v="20"/>
    <n v="4"/>
    <n v="17"/>
    <n v="15.62"/>
    <n v="476"/>
    <n v="-36"/>
    <n v="23922.25"/>
  </r>
  <r>
    <x v="90"/>
    <x v="1"/>
    <n v="709046"/>
    <n v="442888"/>
    <n v="28204632"/>
    <n v="6.7"/>
    <n v="0.8"/>
    <n v="-9"/>
    <n v="41091"/>
    <n v="36429"/>
    <n v="2357579"/>
    <n v="10.28"/>
    <n v="184.4"/>
    <n v="-56.150000000000006"/>
    <n v="23922.25"/>
  </r>
  <r>
    <x v="90"/>
    <x v="12"/>
    <n v="49238"/>
    <n v="26632"/>
    <n v="475984"/>
    <n v="11.54"/>
    <n v="91.25"/>
    <n v="-1.25"/>
    <n v="14833"/>
    <n v="12381"/>
    <n v="112906"/>
    <n v="13.35"/>
    <n v="253"/>
    <n v="-35.850000000000023"/>
    <n v="23922.25"/>
  </r>
  <r>
    <x v="90"/>
    <x v="15"/>
    <n v="5114"/>
    <n v="1437"/>
    <n v="12291"/>
    <n v="11.22"/>
    <n v="166.5"/>
    <n v="1.5999999999999943"/>
    <n v="751"/>
    <n v="597"/>
    <n v="4887"/>
    <n v="14.37"/>
    <n v="315.05"/>
    <n v="-23.849999999999969"/>
    <n v="23922.25"/>
  </r>
  <r>
    <x v="90"/>
    <x v="16"/>
    <n v="0"/>
    <n v="0"/>
    <n v="2"/>
    <n v="12.74"/>
    <n v="282"/>
    <n v="-5.6999999999999886"/>
    <n v="8"/>
    <n v="8"/>
    <n v="23"/>
    <n v="14.48"/>
    <n v="341.85"/>
    <n v="-479.0499999999999"/>
    <n v="23922.25"/>
  </r>
  <r>
    <x v="90"/>
    <x v="13"/>
    <n v="9670"/>
    <n v="3544"/>
    <n v="19778"/>
    <n v="11.14"/>
    <n v="296.25"/>
    <n v="4.8999999999999773"/>
    <n v="2802"/>
    <n v="609"/>
    <n v="6586"/>
    <n v="15.28"/>
    <n v="398.55"/>
    <n v="-10"/>
    <n v="23922.25"/>
  </r>
  <r>
    <x v="90"/>
    <x v="17"/>
    <n v="0"/>
    <n v="0"/>
    <n v="0"/>
    <n v="0"/>
    <n v="0"/>
    <n v="0"/>
    <n v="0"/>
    <n v="0"/>
    <n v="2"/>
    <n v="20.51"/>
    <n v="570.29999999999995"/>
    <n v="-167.40000000000009"/>
    <n v="23922.25"/>
  </r>
  <r>
    <x v="90"/>
    <x v="14"/>
    <n v="627"/>
    <n v="344"/>
    <n v="793"/>
    <n v="9.64"/>
    <n v="523.5"/>
    <n v="16.300000000000011"/>
    <n v="178"/>
    <n v="178"/>
    <n v="270"/>
    <n v="15.75"/>
    <n v="514.25"/>
    <n v="-888.25"/>
    <n v="23922.25"/>
  </r>
  <r>
    <x v="91"/>
    <x v="1"/>
    <n v="469906"/>
    <n v="295186"/>
    <n v="19870235"/>
    <n v="7.5"/>
    <n v="0.4"/>
    <n v="-5.25"/>
    <n v="11471"/>
    <n v="10821"/>
    <n v="404183"/>
    <n v="11.59"/>
    <n v="235.55"/>
    <n v="-50.949999999999989"/>
    <n v="23922.25"/>
  </r>
  <r>
    <x v="91"/>
    <x v="12"/>
    <n v="12688"/>
    <n v="5520"/>
    <n v="166234"/>
    <n v="11.54"/>
    <n v="74.25"/>
    <n v="-2.6500000000000057"/>
    <n v="1883"/>
    <n v="1470"/>
    <n v="11787"/>
    <n v="13.38"/>
    <n v="284"/>
    <n v="-40.449999999999989"/>
    <n v="23922.25"/>
  </r>
  <r>
    <x v="91"/>
    <x v="15"/>
    <n v="722"/>
    <n v="370"/>
    <n v="2753"/>
    <n v="11.25"/>
    <n v="145"/>
    <n v="-0.30000000000001137"/>
    <n v="71"/>
    <n v="55"/>
    <n v="197"/>
    <n v="14.36"/>
    <n v="346.05"/>
    <n v="-142.09999999999997"/>
    <n v="23922.25"/>
  </r>
  <r>
    <x v="91"/>
    <x v="16"/>
    <n v="28"/>
    <n v="20"/>
    <n v="42"/>
    <n v="11.26"/>
    <n v="208"/>
    <n v="-62.199999999999989"/>
    <n v="0"/>
    <n v="0"/>
    <n v="0"/>
    <n v="0"/>
    <n v="0"/>
    <n v="0"/>
    <n v="23922.25"/>
  </r>
  <r>
    <x v="91"/>
    <x v="13"/>
    <n v="773"/>
    <n v="-81"/>
    <n v="2122"/>
    <n v="11.3"/>
    <n v="271.64999999999998"/>
    <n v="4.6999999999999886"/>
    <n v="277"/>
    <n v="1"/>
    <n v="1036"/>
    <n v="15.21"/>
    <n v="414.6"/>
    <n v="-20.449999999999989"/>
    <n v="23922.25"/>
  </r>
  <r>
    <x v="91"/>
    <x v="17"/>
    <n v="1"/>
    <n v="0"/>
    <n v="0"/>
    <n v="0"/>
    <n v="0"/>
    <n v="0"/>
    <m/>
    <m/>
    <m/>
    <m/>
    <m/>
    <m/>
    <m/>
  </r>
  <r>
    <x v="91"/>
    <x v="14"/>
    <n v="6"/>
    <n v="1"/>
    <n v="2"/>
    <n v="10.029999999999999"/>
    <n v="507.25"/>
    <n v="83.100000000000023"/>
    <n v="0"/>
    <n v="0"/>
    <n v="0"/>
    <n v="0"/>
    <n v="0"/>
    <n v="0"/>
    <n v="23922.25"/>
  </r>
  <r>
    <x v="92"/>
    <x v="1"/>
    <n v="649154"/>
    <n v="332740"/>
    <n v="23469118"/>
    <n v="8.3699999999999992"/>
    <n v="0.3"/>
    <n v="-3.3000000000000003"/>
    <n v="15495"/>
    <n v="13229"/>
    <n v="459184"/>
    <n v="14.21"/>
    <n v="285.45"/>
    <n v="-49.900000000000034"/>
    <n v="23922.25"/>
  </r>
  <r>
    <x v="92"/>
    <x v="12"/>
    <n v="74342"/>
    <n v="26823"/>
    <n v="576931"/>
    <n v="11.48"/>
    <n v="59.8"/>
    <n v="-3.5"/>
    <n v="8127"/>
    <n v="5313"/>
    <n v="41084"/>
    <n v="13.38"/>
    <n v="321.25"/>
    <n v="-40.649999999999977"/>
    <n v="23922.25"/>
  </r>
  <r>
    <x v="92"/>
    <x v="15"/>
    <n v="7571"/>
    <n v="634"/>
    <n v="19412"/>
    <n v="11.15"/>
    <n v="126.1"/>
    <n v="0.84999999999999432"/>
    <n v="521"/>
    <n v="313"/>
    <n v="2916"/>
    <n v="14.41"/>
    <n v="375.5"/>
    <n v="-24.25"/>
    <n v="23922.25"/>
  </r>
  <r>
    <x v="92"/>
    <x v="16"/>
    <n v="467"/>
    <n v="59"/>
    <n v="519"/>
    <n v="10.8"/>
    <n v="188"/>
    <n v="1.9000000000000057"/>
    <n v="1"/>
    <n v="0"/>
    <n v="1"/>
    <n v="25.71"/>
    <n v="652"/>
    <n v="-1.8500000000000227"/>
    <n v="23922.25"/>
  </r>
  <r>
    <x v="92"/>
    <x v="13"/>
    <n v="14017"/>
    <n v="3394"/>
    <n v="26497"/>
    <n v="11.13"/>
    <n v="249.3"/>
    <n v="3.6000000000000227"/>
    <n v="8237"/>
    <n v="6209"/>
    <n v="15786"/>
    <n v="15.28"/>
    <n v="451.5"/>
    <n v="-10.350000000000025"/>
    <n v="23922.25"/>
  </r>
  <r>
    <x v="92"/>
    <x v="17"/>
    <n v="0"/>
    <n v="0"/>
    <n v="0"/>
    <n v="0"/>
    <n v="0"/>
    <n v="0"/>
    <m/>
    <m/>
    <m/>
    <m/>
    <m/>
    <m/>
    <m/>
  </r>
  <r>
    <x v="92"/>
    <x v="14"/>
    <n v="489"/>
    <n v="96"/>
    <n v="686"/>
    <n v="9.9600000000000009"/>
    <n v="456"/>
    <n v="-0.69999999999998863"/>
    <n v="144"/>
    <n v="100"/>
    <n v="339"/>
    <n v="15.81"/>
    <n v="552.65"/>
    <n v="-16.950000000000045"/>
    <n v="23922.25"/>
  </r>
  <r>
    <x v="93"/>
    <x v="1"/>
    <n v="356708"/>
    <n v="235031"/>
    <n v="12663722"/>
    <n v="9.36"/>
    <n v="0.3"/>
    <n v="-1.9"/>
    <n v="3716"/>
    <n v="3363"/>
    <n v="61271"/>
    <n v="16.559999999999999"/>
    <n v="334.95"/>
    <n v="-44.350000000000023"/>
    <n v="23922.25"/>
  </r>
  <r>
    <x v="93"/>
    <x v="12"/>
    <n v="13526"/>
    <n v="7215"/>
    <n v="143602"/>
    <n v="11.46"/>
    <n v="47.95"/>
    <n v="-3.0499999999999972"/>
    <n v="731"/>
    <n v="478"/>
    <n v="7130"/>
    <n v="13.68"/>
    <n v="359.8"/>
    <n v="-39.399999999999977"/>
    <n v="23922.25"/>
  </r>
  <r>
    <x v="93"/>
    <x v="15"/>
    <n v="479"/>
    <n v="275"/>
    <n v="2654"/>
    <n v="11.2"/>
    <n v="110"/>
    <n v="0.5"/>
    <n v="49"/>
    <n v="7"/>
    <n v="10"/>
    <n v="14.27"/>
    <n v="389.4"/>
    <n v="-174.45000000000005"/>
    <n v="23922.25"/>
  </r>
  <r>
    <x v="93"/>
    <x v="16"/>
    <n v="0"/>
    <n v="0"/>
    <n v="0"/>
    <n v="0"/>
    <n v="0"/>
    <n v="0"/>
    <n v="0"/>
    <n v="0"/>
    <n v="0"/>
    <n v="0"/>
    <n v="0"/>
    <n v="0"/>
    <n v="23922.25"/>
  </r>
  <r>
    <x v="93"/>
    <x v="13"/>
    <n v="745"/>
    <n v="-80"/>
    <n v="2157"/>
    <n v="11.01"/>
    <n v="228.7"/>
    <n v="4.3999999999999773"/>
    <n v="139"/>
    <n v="22"/>
    <n v="427"/>
    <n v="14.94"/>
    <n v="460.65"/>
    <n v="-29.700000000000045"/>
    <n v="23922.25"/>
  </r>
  <r>
    <x v="93"/>
    <x v="17"/>
    <n v="0"/>
    <n v="0"/>
    <n v="0"/>
    <n v="0"/>
    <n v="0"/>
    <n v="0"/>
    <m/>
    <m/>
    <m/>
    <m/>
    <m/>
    <m/>
    <m/>
  </r>
  <r>
    <x v="93"/>
    <x v="14"/>
    <n v="8"/>
    <n v="0"/>
    <n v="21"/>
    <n v="8.91"/>
    <n v="408.85"/>
    <n v="-20.799999999999955"/>
    <n v="0"/>
    <n v="0"/>
    <n v="0"/>
    <n v="0"/>
    <n v="0"/>
    <n v="0"/>
    <n v="23922.25"/>
  </r>
  <r>
    <x v="94"/>
    <x v="1"/>
    <n v="589156"/>
    <n v="375012"/>
    <n v="13513517"/>
    <n v="10.4"/>
    <n v="0.25"/>
    <n v="-1.25"/>
    <n v="8320"/>
    <n v="7153"/>
    <n v="46488"/>
    <n v="19.27"/>
    <n v="383.3"/>
    <n v="-45.849999999999966"/>
    <n v="23922.25"/>
  </r>
  <r>
    <x v="94"/>
    <x v="12"/>
    <n v="58520"/>
    <n v="18633"/>
    <n v="342879"/>
    <n v="11.41"/>
    <n v="37.75"/>
    <n v="-3.25"/>
    <n v="2656"/>
    <n v="1414"/>
    <n v="13576"/>
    <n v="13.82"/>
    <n v="397.5"/>
    <n v="-38.800000000000011"/>
    <n v="23922.25"/>
  </r>
  <r>
    <x v="94"/>
    <x v="15"/>
    <n v="8665"/>
    <n v="980"/>
    <n v="18589"/>
    <n v="11.15"/>
    <n v="94.75"/>
    <n v="-0.25"/>
    <n v="120"/>
    <n v="103"/>
    <n v="421"/>
    <n v="14.51"/>
    <n v="445"/>
    <n v="-41"/>
    <n v="23922.25"/>
  </r>
  <r>
    <x v="94"/>
    <x v="16"/>
    <n v="0"/>
    <n v="0"/>
    <n v="0"/>
    <n v="0"/>
    <n v="0"/>
    <n v="0"/>
    <n v="0"/>
    <n v="0"/>
    <n v="0"/>
    <n v="0"/>
    <n v="0"/>
    <n v="0"/>
    <n v="23922.25"/>
  </r>
  <r>
    <x v="94"/>
    <x v="13"/>
    <n v="12116"/>
    <n v="548"/>
    <n v="16122"/>
    <n v="10.99"/>
    <n v="208"/>
    <n v="2.4499999999999886"/>
    <n v="892"/>
    <n v="254"/>
    <n v="2486"/>
    <n v="15.44"/>
    <n v="508.35"/>
    <n v="-14.449999999999932"/>
    <n v="23922.25"/>
  </r>
  <r>
    <x v="94"/>
    <x v="17"/>
    <n v="0"/>
    <n v="0"/>
    <n v="0"/>
    <n v="0"/>
    <n v="0"/>
    <n v="0"/>
    <m/>
    <m/>
    <m/>
    <m/>
    <m/>
    <m/>
    <m/>
  </r>
  <r>
    <x v="94"/>
    <x v="14"/>
    <n v="462"/>
    <n v="18"/>
    <n v="668"/>
    <n v="9.77"/>
    <n v="406.4"/>
    <n v="0.44999999999998863"/>
    <n v="22"/>
    <n v="0"/>
    <n v="0"/>
    <n v="0"/>
    <n v="0"/>
    <n v="0"/>
    <n v="23922.25"/>
  </r>
  <r>
    <x v="95"/>
    <x v="1"/>
    <n v="227718"/>
    <n v="148889"/>
    <n v="6774873"/>
    <n v="11.71"/>
    <n v="0.15"/>
    <n v="-0.85"/>
    <n v="434"/>
    <n v="166"/>
    <n v="4491"/>
    <n v="22.32"/>
    <n v="439.2"/>
    <n v="-45.449999999999989"/>
    <n v="23922.25"/>
  </r>
  <r>
    <x v="95"/>
    <x v="12"/>
    <n v="13170"/>
    <n v="6231"/>
    <n v="121465"/>
    <n v="11.42"/>
    <n v="29.7"/>
    <n v="-2.7500000000000036"/>
    <n v="261"/>
    <n v="108"/>
    <n v="1179"/>
    <n v="14.94"/>
    <n v="439.2"/>
    <n v="-39.400000000000034"/>
    <n v="23922.25"/>
  </r>
  <r>
    <x v="95"/>
    <x v="15"/>
    <n v="831"/>
    <n v="583"/>
    <n v="3343"/>
    <n v="11.17"/>
    <n v="82"/>
    <n v="0.5"/>
    <n v="14"/>
    <n v="0"/>
    <n v="0"/>
    <n v="0"/>
    <n v="0"/>
    <n v="0"/>
    <n v="23922.25"/>
  </r>
  <r>
    <x v="95"/>
    <x v="16"/>
    <n v="0"/>
    <n v="0"/>
    <n v="0"/>
    <n v="0"/>
    <n v="0"/>
    <n v="0"/>
    <n v="0"/>
    <n v="0"/>
    <n v="0"/>
    <n v="0"/>
    <n v="0"/>
    <n v="0"/>
    <n v="23922.25"/>
  </r>
  <r>
    <x v="95"/>
    <x v="13"/>
    <n v="1190"/>
    <n v="287"/>
    <n v="2934"/>
    <n v="11.09"/>
    <n v="187.5"/>
    <n v="2.3000000000000114"/>
    <n v="173"/>
    <n v="12"/>
    <n v="287"/>
    <n v="15.1"/>
    <n v="532.45000000000005"/>
    <n v="-13.549999999999956"/>
    <n v="23922.25"/>
  </r>
  <r>
    <x v="95"/>
    <x v="17"/>
    <n v="0"/>
    <n v="0"/>
    <n v="0"/>
    <n v="0"/>
    <n v="0"/>
    <n v="0"/>
    <m/>
    <m/>
    <m/>
    <m/>
    <m/>
    <m/>
    <m/>
  </r>
  <r>
    <x v="95"/>
    <x v="14"/>
    <n v="0"/>
    <n v="0"/>
    <n v="0"/>
    <n v="0"/>
    <n v="0"/>
    <n v="0"/>
    <n v="1"/>
    <n v="0"/>
    <n v="0"/>
    <n v="0"/>
    <n v="0"/>
    <n v="0"/>
    <n v="23922.25"/>
  </r>
  <r>
    <x v="96"/>
    <x v="1"/>
    <n v="368042"/>
    <n v="247783"/>
    <n v="5348121"/>
    <n v="13"/>
    <n v="0.1"/>
    <n v="-0.8"/>
    <n v="3748"/>
    <n v="3568"/>
    <n v="11773"/>
    <n v="24.49"/>
    <n v="486.05"/>
    <n v="-43.900000000000034"/>
    <n v="23922.25"/>
  </r>
  <r>
    <x v="96"/>
    <x v="12"/>
    <n v="45956"/>
    <n v="19532"/>
    <n v="264252"/>
    <n v="11.45"/>
    <n v="23.4"/>
    <n v="-2.8000000000000007"/>
    <n v="858"/>
    <n v="600"/>
    <n v="4155"/>
    <n v="14.2"/>
    <n v="483.3"/>
    <n v="-40.949999999999989"/>
    <n v="23922.25"/>
  </r>
  <r>
    <x v="96"/>
    <x v="15"/>
    <n v="3661"/>
    <n v="548"/>
    <n v="10001"/>
    <n v="11.12"/>
    <n v="68.5"/>
    <n v="-1.5"/>
    <n v="82"/>
    <n v="45"/>
    <n v="502"/>
    <n v="14.84"/>
    <n v="518"/>
    <n v="-29.5"/>
    <n v="23922.25"/>
  </r>
  <r>
    <x v="96"/>
    <x v="16"/>
    <n v="90"/>
    <n v="90"/>
    <n v="95"/>
    <n v="11.18"/>
    <n v="120.25"/>
    <n v="-82.449999999999989"/>
    <n v="0"/>
    <n v="0"/>
    <n v="0"/>
    <n v="0"/>
    <n v="0"/>
    <n v="0"/>
    <n v="23922.25"/>
  </r>
  <r>
    <x v="96"/>
    <x v="13"/>
    <n v="15000"/>
    <n v="-1086"/>
    <n v="11524"/>
    <n v="11.08"/>
    <n v="168.9"/>
    <n v="9.9999999999994316E-2"/>
    <n v="1372"/>
    <n v="179"/>
    <n v="1055"/>
    <n v="15.37"/>
    <n v="567.70000000000005"/>
    <n v="-16.349999999999909"/>
    <n v="23922.25"/>
  </r>
  <r>
    <x v="96"/>
    <x v="17"/>
    <n v="0"/>
    <n v="0"/>
    <n v="0"/>
    <n v="0"/>
    <n v="0"/>
    <n v="0"/>
    <m/>
    <m/>
    <m/>
    <m/>
    <m/>
    <m/>
    <m/>
  </r>
  <r>
    <x v="96"/>
    <x v="14"/>
    <n v="98"/>
    <n v="98"/>
    <n v="137"/>
    <n v="9.92"/>
    <n v="374.1"/>
    <n v="207.65000000000003"/>
    <n v="0"/>
    <n v="0"/>
    <n v="0"/>
    <n v="0"/>
    <n v="0"/>
    <n v="0"/>
    <n v="23922.25"/>
  </r>
  <r>
    <x v="97"/>
    <x v="1"/>
    <n v="159847"/>
    <n v="123598"/>
    <n v="2756859"/>
    <n v="13.74"/>
    <n v="0.15"/>
    <n v="-0.6"/>
    <n v="342"/>
    <n v="185"/>
    <n v="2141"/>
    <n v="29.02"/>
    <n v="535"/>
    <n v="-53.299999999999955"/>
    <n v="23922.25"/>
  </r>
  <r>
    <x v="97"/>
    <x v="12"/>
    <n v="9949"/>
    <n v="3770"/>
    <n v="111375"/>
    <n v="11.42"/>
    <n v="17.7"/>
    <n v="-3"/>
    <n v="307"/>
    <n v="233"/>
    <n v="735"/>
    <n v="15.01"/>
    <n v="529.20000000000005"/>
    <n v="-40.149999999999977"/>
    <n v="23922.25"/>
  </r>
  <r>
    <x v="97"/>
    <x v="15"/>
    <n v="320"/>
    <n v="97"/>
    <n v="2122"/>
    <n v="11.21"/>
    <n v="58.95"/>
    <n v="0.85000000000000142"/>
    <n v="12"/>
    <n v="0"/>
    <n v="0"/>
    <n v="0"/>
    <n v="0"/>
    <n v="0"/>
    <n v="23922.25"/>
  </r>
  <r>
    <x v="97"/>
    <x v="16"/>
    <n v="0"/>
    <n v="0"/>
    <n v="0"/>
    <n v="0"/>
    <n v="0"/>
    <n v="0"/>
    <m/>
    <m/>
    <m/>
    <m/>
    <m/>
    <m/>
    <m/>
  </r>
  <r>
    <x v="97"/>
    <x v="13"/>
    <n v="820"/>
    <n v="134"/>
    <n v="1433"/>
    <n v="10.99"/>
    <n v="151.15"/>
    <n v="-4.9999999999982947E-2"/>
    <n v="98"/>
    <n v="67"/>
    <n v="273"/>
    <n v="15.45"/>
    <n v="591.95000000000005"/>
    <n v="-25.049999999999955"/>
    <n v="23922.25"/>
  </r>
  <r>
    <x v="97"/>
    <x v="17"/>
    <n v="0"/>
    <n v="0"/>
    <n v="0"/>
    <n v="0"/>
    <n v="0"/>
    <n v="0"/>
    <m/>
    <m/>
    <m/>
    <m/>
    <m/>
    <m/>
    <m/>
  </r>
  <r>
    <x v="97"/>
    <x v="14"/>
    <n v="4"/>
    <n v="4"/>
    <n v="6"/>
    <n v="10.57"/>
    <n v="376.95"/>
    <n v="218.95"/>
    <n v="6"/>
    <n v="0"/>
    <n v="0"/>
    <n v="0"/>
    <n v="0"/>
    <n v="0"/>
    <n v="23922.25"/>
  </r>
  <r>
    <x v="98"/>
    <x v="1"/>
    <n v="500521"/>
    <n v="161686"/>
    <n v="3895138"/>
    <n v="15.54"/>
    <n v="0.15"/>
    <n v="-0.5"/>
    <n v="4916"/>
    <n v="1618"/>
    <n v="21846"/>
    <n v="28.31"/>
    <n v="580.54999999999995"/>
    <n v="-51.650000000000091"/>
    <n v="23922.25"/>
  </r>
  <r>
    <x v="98"/>
    <x v="12"/>
    <n v="79893"/>
    <n v="39351"/>
    <n v="472514"/>
    <n v="11.46"/>
    <n v="14.1"/>
    <n v="-2.1500000000000004"/>
    <n v="3684"/>
    <n v="2902"/>
    <n v="14042"/>
    <n v="15.15"/>
    <n v="572"/>
    <n v="-43"/>
    <n v="23922.25"/>
  </r>
  <r>
    <x v="98"/>
    <x v="15"/>
    <n v="9886"/>
    <n v="2520"/>
    <n v="38960"/>
    <n v="11.16"/>
    <n v="49.9"/>
    <n v="-0.55000000000000426"/>
    <n v="366"/>
    <n v="208"/>
    <n v="946"/>
    <n v="15.08"/>
    <n v="598.65"/>
    <n v="-25.450000000000045"/>
    <n v="23922.25"/>
  </r>
  <r>
    <x v="98"/>
    <x v="16"/>
    <n v="1783"/>
    <n v="437"/>
    <n v="2556"/>
    <n v="10.8"/>
    <n v="88"/>
    <n v="-1.8499999999999943"/>
    <n v="87"/>
    <n v="-3"/>
    <n v="7"/>
    <n v="17.59"/>
    <n v="649"/>
    <n v="6.6499999999999773"/>
    <n v="23922.25"/>
  </r>
  <r>
    <x v="98"/>
    <x v="13"/>
    <n v="71659"/>
    <n v="7824"/>
    <n v="96744"/>
    <n v="11.03"/>
    <n v="136.5"/>
    <n v="0.40000000000000568"/>
    <n v="10418"/>
    <n v="2721"/>
    <n v="13211"/>
    <n v="15.49"/>
    <n v="636"/>
    <n v="-18.350000000000023"/>
    <n v="23922.25"/>
  </r>
  <r>
    <x v="98"/>
    <x v="17"/>
    <n v="69"/>
    <n v="18"/>
    <n v="185"/>
    <n v="11.03"/>
    <n v="185"/>
    <n v="1.1999999999999886"/>
    <m/>
    <m/>
    <m/>
    <m/>
    <m/>
    <m/>
    <m/>
  </r>
  <r>
    <x v="98"/>
    <x v="14"/>
    <n v="9974"/>
    <n v="376"/>
    <n v="8606"/>
    <n v="9.9700000000000006"/>
    <n v="318.45"/>
    <n v="2.8999999999999773"/>
    <n v="2964"/>
    <n v="525"/>
    <n v="1267"/>
    <n v="16.04"/>
    <n v="719.85"/>
    <n v="-4.9999999999954525E-2"/>
    <n v="23922.25"/>
  </r>
  <r>
    <x v="99"/>
    <x v="1"/>
    <n v="57250"/>
    <n v="30432"/>
    <n v="856472"/>
    <n v="15.25"/>
    <n v="0.1"/>
    <n v="-0.45000000000000007"/>
    <n v="146"/>
    <n v="27"/>
    <n v="343"/>
    <n v="33.42"/>
    <n v="632.95000000000005"/>
    <n v="-43.899999999999977"/>
    <n v="23922.25"/>
  </r>
  <r>
    <x v="99"/>
    <x v="12"/>
    <n v="14050"/>
    <n v="7278"/>
    <n v="113574"/>
    <n v="11.5"/>
    <n v="10.6"/>
    <n v="-1.75"/>
    <n v="137"/>
    <n v="43"/>
    <n v="56"/>
    <n v="15.26"/>
    <n v="596.6"/>
    <n v="-65.799999999999955"/>
    <n v="23922.25"/>
  </r>
  <r>
    <x v="99"/>
    <x v="15"/>
    <n v="904"/>
    <n v="296"/>
    <n v="2285"/>
    <n v="11.21"/>
    <n v="43.35"/>
    <n v="0.70000000000000284"/>
    <n v="3"/>
    <n v="0"/>
    <n v="0"/>
    <n v="0"/>
    <n v="0"/>
    <n v="0"/>
    <n v="23922.25"/>
  </r>
  <r>
    <x v="99"/>
    <x v="16"/>
    <n v="0"/>
    <n v="0"/>
    <n v="0"/>
    <n v="0"/>
    <n v="0"/>
    <n v="0"/>
    <n v="0"/>
    <n v="0"/>
    <n v="0"/>
    <n v="0"/>
    <n v="0"/>
    <n v="0"/>
    <n v="23922.25"/>
  </r>
  <r>
    <x v="99"/>
    <x v="13"/>
    <n v="2361"/>
    <n v="203"/>
    <n v="2765"/>
    <n v="11.03"/>
    <n v="123.25"/>
    <n v="0.34999999999999432"/>
    <n v="30"/>
    <n v="1"/>
    <n v="2"/>
    <n v="16.079999999999998"/>
    <n v="671.8"/>
    <n v="-12.050000000000068"/>
    <n v="23922.25"/>
  </r>
  <r>
    <x v="99"/>
    <x v="17"/>
    <n v="0"/>
    <n v="0"/>
    <n v="0"/>
    <n v="0"/>
    <n v="0"/>
    <n v="0"/>
    <m/>
    <m/>
    <m/>
    <m/>
    <m/>
    <m/>
    <m/>
  </r>
  <r>
    <x v="99"/>
    <x v="14"/>
    <n v="3"/>
    <n v="1"/>
    <n v="36"/>
    <n v="10.36"/>
    <n v="325.60000000000002"/>
    <n v="-130.09999999999997"/>
    <n v="6"/>
    <n v="0"/>
    <n v="0"/>
    <n v="0"/>
    <n v="0"/>
    <n v="0"/>
    <n v="23922.25"/>
  </r>
  <r>
    <x v="100"/>
    <x v="1"/>
    <n v="146033"/>
    <n v="29462"/>
    <n v="994093"/>
    <n v="17.38"/>
    <n v="0.1"/>
    <n v="-0.55000000000000004"/>
    <n v="320"/>
    <n v="105"/>
    <n v="707"/>
    <n v="39.76"/>
    <n v="690"/>
    <n v="-41.600000000000023"/>
    <n v="23922.25"/>
  </r>
  <r>
    <x v="100"/>
    <x v="12"/>
    <n v="65040"/>
    <n v="38427"/>
    <n v="264183"/>
    <n v="11.51"/>
    <n v="8"/>
    <n v="-1.9000000000000004"/>
    <n v="333"/>
    <n v="206"/>
    <n v="479"/>
    <n v="16.93"/>
    <n v="670"/>
    <n v="-38.399999999999977"/>
    <n v="23922.25"/>
  </r>
  <r>
    <x v="100"/>
    <x v="15"/>
    <n v="5674"/>
    <n v="2811"/>
    <n v="18508"/>
    <n v="11.12"/>
    <n v="35.15"/>
    <n v="0.10000000000000142"/>
    <n v="8"/>
    <n v="5"/>
    <n v="24"/>
    <n v="15.96"/>
    <n v="664.2"/>
    <n v="-191.75"/>
    <n v="23922.25"/>
  </r>
  <r>
    <x v="100"/>
    <x v="16"/>
    <n v="0"/>
    <n v="0"/>
    <n v="0"/>
    <n v="0"/>
    <n v="0"/>
    <n v="0"/>
    <m/>
    <m/>
    <m/>
    <m/>
    <m/>
    <m/>
    <m/>
  </r>
  <r>
    <x v="100"/>
    <x v="13"/>
    <n v="15732"/>
    <n v="4613"/>
    <n v="18260"/>
    <n v="10.95"/>
    <n v="108.5"/>
    <n v="-1.1500000000000057"/>
    <n v="310"/>
    <n v="44"/>
    <n v="268"/>
    <n v="15.54"/>
    <n v="709.15"/>
    <n v="-17.100000000000023"/>
    <n v="23922.25"/>
  </r>
  <r>
    <x v="100"/>
    <x v="17"/>
    <n v="0"/>
    <n v="0"/>
    <n v="0"/>
    <n v="0"/>
    <n v="0"/>
    <n v="0"/>
    <m/>
    <m/>
    <m/>
    <m/>
    <m/>
    <m/>
    <m/>
  </r>
  <r>
    <x v="100"/>
    <x v="14"/>
    <n v="166"/>
    <n v="28"/>
    <n v="77"/>
    <n v="9.98"/>
    <n v="290.39999999999998"/>
    <n v="9.5999999999999659"/>
    <n v="6"/>
    <n v="0"/>
    <n v="0"/>
    <n v="0"/>
    <n v="0"/>
    <n v="0"/>
    <n v="23922.25"/>
  </r>
  <r>
    <x v="101"/>
    <x v="1"/>
    <n v="23771"/>
    <n v="13992"/>
    <n v="279223"/>
    <n v="18.57"/>
    <n v="0.1"/>
    <n v="-0.4"/>
    <n v="131"/>
    <n v="16"/>
    <n v="205"/>
    <n v="38.840000000000003"/>
    <n v="718.8"/>
    <n v="-60.75"/>
    <n v="23922.25"/>
  </r>
  <r>
    <x v="101"/>
    <x v="12"/>
    <n v="13361"/>
    <n v="5102"/>
    <n v="86685"/>
    <n v="11.67"/>
    <n v="6.3"/>
    <n v="-1.5"/>
    <n v="77"/>
    <n v="0"/>
    <n v="0"/>
    <n v="0"/>
    <n v="0"/>
    <n v="0"/>
    <n v="23922.25"/>
  </r>
  <r>
    <x v="101"/>
    <x v="15"/>
    <n v="312"/>
    <n v="86"/>
    <n v="408"/>
    <n v="11.22"/>
    <n v="29.75"/>
    <n v="-5.0000000000000711E-2"/>
    <n v="3"/>
    <n v="0"/>
    <n v="0"/>
    <n v="0"/>
    <n v="0"/>
    <n v="0"/>
    <n v="23922.25"/>
  </r>
  <r>
    <x v="101"/>
    <x v="16"/>
    <n v="0"/>
    <n v="0"/>
    <n v="0"/>
    <n v="0"/>
    <n v="0"/>
    <n v="0"/>
    <m/>
    <m/>
    <m/>
    <m/>
    <m/>
    <m/>
    <m/>
  </r>
  <r>
    <x v="101"/>
    <x v="13"/>
    <n v="1227"/>
    <n v="-18"/>
    <n v="2758"/>
    <n v="10.93"/>
    <n v="97.85"/>
    <n v="-0.5"/>
    <n v="123"/>
    <n v="0"/>
    <n v="0"/>
    <n v="0"/>
    <n v="0"/>
    <n v="0"/>
    <n v="23922.25"/>
  </r>
  <r>
    <x v="101"/>
    <x v="17"/>
    <n v="0"/>
    <n v="0"/>
    <n v="0"/>
    <n v="0"/>
    <n v="0"/>
    <n v="0"/>
    <m/>
    <m/>
    <m/>
    <m/>
    <m/>
    <m/>
    <m/>
  </r>
  <r>
    <x v="101"/>
    <x v="14"/>
    <n v="55"/>
    <n v="0"/>
    <n v="0"/>
    <n v="0"/>
    <n v="0"/>
    <n v="0"/>
    <m/>
    <m/>
    <m/>
    <m/>
    <m/>
    <m/>
    <m/>
  </r>
  <r>
    <x v="102"/>
    <x v="1"/>
    <n v="56653"/>
    <n v="28299"/>
    <n v="392033"/>
    <n v="19.760000000000002"/>
    <n v="0.05"/>
    <n v="-0.4"/>
    <n v="339"/>
    <n v="220"/>
    <n v="1422"/>
    <n v="33.44"/>
    <n v="758.1"/>
    <n v="-85.949999999999932"/>
    <n v="23922.25"/>
  </r>
  <r>
    <x v="102"/>
    <x v="12"/>
    <n v="47605"/>
    <n v="26680"/>
    <n v="213165"/>
    <n v="11.78"/>
    <n v="4.75"/>
    <n v="-1.5499999999999998"/>
    <n v="198"/>
    <n v="126"/>
    <n v="183"/>
    <n v="18.62"/>
    <n v="769"/>
    <n v="-25.200000000000045"/>
    <n v="23922.25"/>
  </r>
  <r>
    <x v="102"/>
    <x v="15"/>
    <n v="4825"/>
    <n v="1284"/>
    <n v="16683"/>
    <n v="11.12"/>
    <n v="24.15"/>
    <n v="0"/>
    <n v="11"/>
    <n v="8"/>
    <n v="9"/>
    <n v="14.56"/>
    <n v="726"/>
    <n v="-222.29999999999995"/>
    <n v="23922.25"/>
  </r>
  <r>
    <x v="102"/>
    <x v="16"/>
    <n v="392"/>
    <n v="53"/>
    <n v="485"/>
    <n v="11.02"/>
    <n v="53.6"/>
    <n v="0.39999999999999858"/>
    <m/>
    <m/>
    <m/>
    <m/>
    <m/>
    <m/>
    <m/>
  </r>
  <r>
    <x v="102"/>
    <x v="13"/>
    <n v="18179"/>
    <n v="2786"/>
    <n v="15557"/>
    <n v="10.95"/>
    <n v="86.75"/>
    <n v="-0.75"/>
    <n v="54"/>
    <n v="18"/>
    <n v="109"/>
    <n v="15.7"/>
    <n v="765"/>
    <n v="-36.200000000000045"/>
    <n v="23922.25"/>
  </r>
  <r>
    <x v="102"/>
    <x v="17"/>
    <n v="0"/>
    <n v="0"/>
    <n v="0"/>
    <n v="0"/>
    <n v="0"/>
    <n v="0"/>
    <m/>
    <m/>
    <m/>
    <m/>
    <m/>
    <m/>
    <m/>
  </r>
  <r>
    <x v="102"/>
    <x v="14"/>
    <n v="1291"/>
    <n v="135"/>
    <n v="822"/>
    <n v="9.91"/>
    <n v="250.55"/>
    <n v="8.9000000000000057"/>
    <n v="3"/>
    <n v="1"/>
    <n v="2"/>
    <n v="15.75"/>
    <n v="811.25"/>
    <n v="-151.60000000000002"/>
    <n v="23922.25"/>
  </r>
  <r>
    <x v="103"/>
    <x v="1"/>
    <n v="35145"/>
    <n v="19769"/>
    <n v="207369"/>
    <n v="20.93"/>
    <n v="0.1"/>
    <n v="-0.35"/>
    <n v="135"/>
    <n v="15"/>
    <n v="53"/>
    <n v="0"/>
    <n v="793.95"/>
    <n v="-80.599999999999909"/>
    <n v="23922.25"/>
  </r>
  <r>
    <x v="103"/>
    <x v="12"/>
    <n v="11443"/>
    <n v="4395"/>
    <n v="62238"/>
    <n v="12.08"/>
    <n v="4.05"/>
    <n v="-0.79999999999999982"/>
    <n v="35"/>
    <n v="0"/>
    <n v="0"/>
    <n v="0"/>
    <n v="0"/>
    <n v="0"/>
    <n v="23922.25"/>
  </r>
  <r>
    <x v="103"/>
    <x v="15"/>
    <n v="407"/>
    <n v="74"/>
    <n v="702"/>
    <n v="11.23"/>
    <n v="21.3"/>
    <n v="0.60000000000000142"/>
    <n v="3"/>
    <n v="0"/>
    <n v="0"/>
    <n v="0"/>
    <n v="0"/>
    <n v="0"/>
    <n v="23922.25"/>
  </r>
  <r>
    <x v="103"/>
    <x v="16"/>
    <n v="0"/>
    <n v="0"/>
    <n v="0"/>
    <n v="0"/>
    <n v="0"/>
    <n v="0"/>
    <m/>
    <m/>
    <m/>
    <m/>
    <m/>
    <m/>
    <m/>
  </r>
  <r>
    <x v="103"/>
    <x v="13"/>
    <n v="1281"/>
    <n v="1033"/>
    <n v="2094"/>
    <n v="10.95"/>
    <n v="77.25"/>
    <n v="-0.65000000000000568"/>
    <n v="40"/>
    <n v="0"/>
    <n v="0"/>
    <n v="0"/>
    <n v="0"/>
    <n v="0"/>
    <n v="23922.25"/>
  </r>
  <r>
    <x v="103"/>
    <x v="17"/>
    <n v="0"/>
    <n v="0"/>
    <n v="0"/>
    <n v="0"/>
    <n v="0"/>
    <n v="0"/>
    <m/>
    <m/>
    <m/>
    <m/>
    <m/>
    <m/>
    <m/>
  </r>
  <r>
    <x v="103"/>
    <x v="14"/>
    <n v="4"/>
    <n v="0"/>
    <n v="0"/>
    <n v="0"/>
    <n v="0"/>
    <n v="0"/>
    <n v="10"/>
    <n v="3"/>
    <n v="5"/>
    <n v="15.08"/>
    <n v="815"/>
    <n v="-283.90000000000009"/>
    <n v="23922.25"/>
  </r>
  <r>
    <x v="104"/>
    <x v="1"/>
    <n v="55849"/>
    <n v="20624"/>
    <n v="210035"/>
    <n v="20.89"/>
    <n v="0.1"/>
    <n v="-0.24999999999999997"/>
    <n v="151"/>
    <n v="10"/>
    <n v="138"/>
    <n v="0"/>
    <n v="830.2"/>
    <n v="-98.899999999999977"/>
    <n v="23922.25"/>
  </r>
  <r>
    <x v="104"/>
    <x v="12"/>
    <n v="30628"/>
    <n v="18194"/>
    <n v="156140"/>
    <n v="12.29"/>
    <n v="3.4"/>
    <n v="-0.75000000000000044"/>
    <n v="90"/>
    <n v="33"/>
    <n v="79"/>
    <n v="13.26"/>
    <n v="816.9"/>
    <n v="-70.700000000000045"/>
    <n v="23922.25"/>
  </r>
  <r>
    <x v="104"/>
    <x v="15"/>
    <n v="2261"/>
    <n v="1355"/>
    <n v="8507"/>
    <n v="11.28"/>
    <n v="17.3"/>
    <n v="0.10000000000000142"/>
    <n v="3"/>
    <n v="0"/>
    <n v="0"/>
    <n v="0"/>
    <n v="0"/>
    <n v="0"/>
    <n v="23922.25"/>
  </r>
  <r>
    <x v="104"/>
    <x v="16"/>
    <n v="0"/>
    <n v="0"/>
    <n v="0"/>
    <n v="0"/>
    <n v="0"/>
    <n v="0"/>
    <m/>
    <m/>
    <m/>
    <m/>
    <m/>
    <m/>
    <m/>
  </r>
  <r>
    <x v="104"/>
    <x v="13"/>
    <n v="18935"/>
    <n v="1597"/>
    <n v="25722"/>
    <n v="10.94"/>
    <n v="67.599999999999994"/>
    <n v="-1.1500000000000057"/>
    <n v="1847"/>
    <n v="14"/>
    <n v="84"/>
    <n v="15.58"/>
    <n v="834.65"/>
    <n v="-46"/>
    <n v="23922.25"/>
  </r>
  <r>
    <x v="104"/>
    <x v="17"/>
    <n v="0"/>
    <n v="0"/>
    <n v="0"/>
    <n v="0"/>
    <n v="0"/>
    <n v="0"/>
    <m/>
    <m/>
    <m/>
    <m/>
    <m/>
    <m/>
    <m/>
  </r>
  <r>
    <x v="104"/>
    <x v="14"/>
    <n v="5"/>
    <n v="0"/>
    <n v="0"/>
    <n v="0"/>
    <n v="0"/>
    <n v="0"/>
    <n v="0"/>
    <n v="0"/>
    <n v="0"/>
    <n v="0"/>
    <n v="0"/>
    <n v="0"/>
    <n v="23922.25"/>
  </r>
  <r>
    <x v="105"/>
    <x v="1"/>
    <n v="16049"/>
    <n v="10730"/>
    <n v="91286"/>
    <n v="23.26"/>
    <n v="0.05"/>
    <n v="-0.35000000000000003"/>
    <n v="83"/>
    <n v="0"/>
    <n v="18"/>
    <n v="0"/>
    <n v="882.1"/>
    <n v="-82.899999999999977"/>
    <n v="23922.25"/>
  </r>
  <r>
    <x v="105"/>
    <x v="12"/>
    <n v="5129"/>
    <n v="2465"/>
    <n v="36864"/>
    <n v="12.58"/>
    <n v="2.8"/>
    <n v="-0.85000000000000009"/>
    <n v="49"/>
    <n v="0"/>
    <n v="0"/>
    <n v="0"/>
    <n v="0"/>
    <n v="0"/>
    <n v="23922.25"/>
  </r>
  <r>
    <x v="105"/>
    <x v="15"/>
    <n v="496"/>
    <n v="152"/>
    <n v="921"/>
    <n v="11.4"/>
    <n v="15.15"/>
    <n v="0.34999999999999964"/>
    <n v="4"/>
    <n v="0"/>
    <n v="0"/>
    <n v="0"/>
    <n v="0"/>
    <n v="0"/>
    <n v="23922.25"/>
  </r>
  <r>
    <x v="105"/>
    <x v="16"/>
    <n v="0"/>
    <n v="0"/>
    <n v="0"/>
    <n v="0"/>
    <n v="0"/>
    <n v="0"/>
    <m/>
    <m/>
    <m/>
    <m/>
    <m/>
    <m/>
    <m/>
  </r>
  <r>
    <x v="105"/>
    <x v="13"/>
    <n v="664"/>
    <n v="514"/>
    <n v="1341"/>
    <n v="10.98"/>
    <n v="62.25"/>
    <n v="0.4500000000000029"/>
    <n v="92"/>
    <n v="0"/>
    <n v="0"/>
    <n v="0"/>
    <n v="0"/>
    <n v="0"/>
    <n v="23922.25"/>
  </r>
  <r>
    <x v="105"/>
    <x v="17"/>
    <n v="2"/>
    <n v="0"/>
    <n v="0"/>
    <n v="0"/>
    <n v="0"/>
    <n v="0"/>
    <m/>
    <m/>
    <m/>
    <m/>
    <m/>
    <m/>
    <m/>
  </r>
  <r>
    <x v="105"/>
    <x v="14"/>
    <n v="2"/>
    <n v="0"/>
    <n v="0"/>
    <n v="0"/>
    <n v="0"/>
    <n v="0"/>
    <n v="0"/>
    <n v="0"/>
    <n v="0"/>
    <n v="0"/>
    <n v="0"/>
    <n v="0"/>
    <n v="23922.25"/>
  </r>
  <r>
    <x v="106"/>
    <x v="1"/>
    <n v="34358"/>
    <n v="12217"/>
    <n v="175026"/>
    <n v="23.09"/>
    <n v="0.05"/>
    <n v="-0.3"/>
    <n v="137"/>
    <n v="10"/>
    <n v="152"/>
    <n v="0"/>
    <n v="986.4"/>
    <n v="-13.649999999999975"/>
    <n v="23922.25"/>
  </r>
  <r>
    <x v="106"/>
    <x v="12"/>
    <n v="27934"/>
    <n v="19350"/>
    <n v="101419"/>
    <n v="12.96"/>
    <n v="2.5499999999999998"/>
    <n v="-0.60000000000000009"/>
    <n v="47"/>
    <n v="10"/>
    <n v="27"/>
    <n v="17.89"/>
    <n v="959.3"/>
    <n v="-173.79999999999995"/>
    <n v="23922.25"/>
  </r>
  <r>
    <x v="106"/>
    <x v="15"/>
    <n v="2385"/>
    <n v="1656"/>
    <n v="8111"/>
    <n v="11.59"/>
    <n v="12.7"/>
    <n v="0.64999999999999858"/>
    <n v="4"/>
    <n v="0"/>
    <n v="0"/>
    <n v="0"/>
    <n v="0"/>
    <n v="0"/>
    <n v="23922.25"/>
  </r>
  <r>
    <x v="106"/>
    <x v="16"/>
    <n v="0"/>
    <n v="0"/>
    <n v="0"/>
    <n v="0"/>
    <n v="0"/>
    <n v="0"/>
    <m/>
    <m/>
    <m/>
    <m/>
    <m/>
    <m/>
    <m/>
  </r>
  <r>
    <x v="106"/>
    <x v="13"/>
    <n v="6582"/>
    <n v="991"/>
    <n v="12838"/>
    <n v="11.01"/>
    <n v="53.9"/>
    <n v="-0.4500000000000029"/>
    <n v="87"/>
    <n v="-8"/>
    <n v="67"/>
    <n v="15.54"/>
    <n v="957.5"/>
    <n v="-164.70000000000005"/>
    <n v="23922.25"/>
  </r>
  <r>
    <x v="106"/>
    <x v="17"/>
    <n v="0"/>
    <n v="0"/>
    <n v="0"/>
    <n v="0"/>
    <n v="0"/>
    <n v="0"/>
    <m/>
    <m/>
    <m/>
    <m/>
    <m/>
    <m/>
    <m/>
  </r>
  <r>
    <x v="106"/>
    <x v="14"/>
    <n v="81"/>
    <n v="81"/>
    <n v="91"/>
    <n v="10.99"/>
    <n v="225"/>
    <n v="128.30000000000001"/>
    <n v="0"/>
    <n v="0"/>
    <n v="0"/>
    <n v="0"/>
    <n v="0"/>
    <n v="0"/>
    <n v="23922.25"/>
  </r>
  <r>
    <x v="107"/>
    <x v="1"/>
    <n v="26601"/>
    <n v="1415"/>
    <n v="154190"/>
    <n v="25.56"/>
    <n v="0.1"/>
    <n v="-0.24999999999999997"/>
    <n v="109"/>
    <n v="1"/>
    <n v="17"/>
    <n v="0"/>
    <n v="971.45"/>
    <n v="-104.64999999999986"/>
    <n v="23922.25"/>
  </r>
  <r>
    <x v="107"/>
    <x v="12"/>
    <n v="8519"/>
    <n v="4481"/>
    <n v="21762"/>
    <n v="13.35"/>
    <n v="2.25"/>
    <n v="-0.45000000000000018"/>
    <n v="37"/>
    <n v="0"/>
    <n v="0"/>
    <n v="0"/>
    <n v="0"/>
    <n v="0"/>
    <n v="23922.25"/>
  </r>
  <r>
    <x v="107"/>
    <x v="15"/>
    <n v="290"/>
    <n v="-15"/>
    <n v="502"/>
    <n v="11.89"/>
    <n v="9.6999999999999993"/>
    <n v="-1.2000000000000011"/>
    <n v="4"/>
    <n v="0"/>
    <n v="0"/>
    <n v="0"/>
    <n v="0"/>
    <n v="0"/>
    <n v="23922.25"/>
  </r>
  <r>
    <x v="107"/>
    <x v="16"/>
    <n v="64"/>
    <n v="26"/>
    <n v="98"/>
    <n v="11.43"/>
    <n v="30.8"/>
    <n v="15.85"/>
    <m/>
    <m/>
    <m/>
    <m/>
    <m/>
    <m/>
    <m/>
  </r>
  <r>
    <x v="107"/>
    <x v="13"/>
    <n v="1140"/>
    <n v="814"/>
    <n v="1961"/>
    <n v="11.12"/>
    <n v="47.3"/>
    <n v="-1.1000000000000014"/>
    <n v="99"/>
    <n v="0"/>
    <n v="2"/>
    <n v="16.41"/>
    <n v="965.5"/>
    <n v="-166.54999999999995"/>
    <n v="23922.25"/>
  </r>
  <r>
    <x v="107"/>
    <x v="17"/>
    <n v="0"/>
    <n v="0"/>
    <n v="0"/>
    <n v="0"/>
    <n v="0"/>
    <n v="0"/>
    <m/>
    <m/>
    <m/>
    <m/>
    <m/>
    <m/>
    <m/>
  </r>
  <r>
    <x v="107"/>
    <x v="14"/>
    <n v="5"/>
    <n v="0"/>
    <n v="0"/>
    <n v="0"/>
    <n v="0"/>
    <n v="0"/>
    <n v="16"/>
    <n v="0"/>
    <n v="0"/>
    <n v="0"/>
    <n v="0"/>
    <n v="0"/>
    <n v="23922.25"/>
  </r>
  <r>
    <x v="108"/>
    <x v="1"/>
    <n v="360811"/>
    <n v="46130"/>
    <n v="928648"/>
    <n v="25.28"/>
    <n v="0.05"/>
    <n v="-0.2"/>
    <n v="15361"/>
    <n v="-3599"/>
    <n v="16332"/>
    <n v="51.48"/>
    <n v="1088"/>
    <n v="-46.549999999999955"/>
    <n v="23922.25"/>
  </r>
  <r>
    <x v="108"/>
    <x v="12"/>
    <n v="188913"/>
    <n v="136608"/>
    <n v="408532"/>
    <n v="13.77"/>
    <n v="2.2000000000000002"/>
    <n v="-0.5"/>
    <n v="137"/>
    <n v="62"/>
    <n v="208"/>
    <n v="23.68"/>
    <n v="1061.3499999999999"/>
    <n v="-28.800000000000185"/>
    <n v="23922.25"/>
  </r>
  <r>
    <x v="108"/>
    <x v="15"/>
    <n v="15950"/>
    <n v="6153"/>
    <n v="27921"/>
    <n v="11.6"/>
    <n v="8.5500000000000007"/>
    <n v="-0.64999999999999858"/>
    <n v="30"/>
    <n v="14"/>
    <n v="38"/>
    <n v="18.53"/>
    <n v="1025"/>
    <n v="-51"/>
    <n v="23922.25"/>
  </r>
  <r>
    <x v="108"/>
    <x v="16"/>
    <n v="1710"/>
    <n v="392"/>
    <n v="3739"/>
    <n v="11.13"/>
    <n v="22.5"/>
    <n v="0.89999999999999858"/>
    <m/>
    <m/>
    <m/>
    <m/>
    <m/>
    <m/>
    <m/>
  </r>
  <r>
    <x v="108"/>
    <x v="13"/>
    <n v="77655"/>
    <n v="10605"/>
    <n v="87060"/>
    <n v="11.11"/>
    <n v="43.25"/>
    <n v="-0.60000000000000142"/>
    <n v="31673"/>
    <n v="6816"/>
    <n v="21859"/>
    <n v="17.38"/>
    <n v="1044.4000000000001"/>
    <n v="-15.5"/>
    <n v="23922.25"/>
  </r>
  <r>
    <x v="108"/>
    <x v="17"/>
    <n v="487"/>
    <n v="58"/>
    <n v="448"/>
    <n v="10.69"/>
    <n v="65.05"/>
    <n v="-2.3500000000000085"/>
    <m/>
    <m/>
    <m/>
    <m/>
    <m/>
    <m/>
    <m/>
  </r>
  <r>
    <x v="108"/>
    <x v="14"/>
    <n v="22399"/>
    <n v="2662"/>
    <n v="11029"/>
    <n v="9.94"/>
    <n v="155.05000000000001"/>
    <n v="4.0500000000000114"/>
    <n v="3679"/>
    <n v="1030"/>
    <n v="2074"/>
    <n v="16.47"/>
    <n v="1045.75"/>
    <n v="-8.2000000000000455"/>
    <n v="23922.25"/>
  </r>
  <r>
    <x v="108"/>
    <x v="7"/>
    <n v="30455"/>
    <n v="-222"/>
    <n v="6004"/>
    <n v="9.2899999999999991"/>
    <n v="255"/>
    <n v="-7.1000000000000227"/>
    <n v="1487"/>
    <n v="380"/>
    <n v="1091"/>
    <n v="15.54"/>
    <n v="1017.35"/>
    <n v="-26.999999999999886"/>
    <n v="23922.25"/>
  </r>
  <r>
    <x v="108"/>
    <x v="2"/>
    <n v="38103"/>
    <n v="959"/>
    <n v="4289"/>
    <n v="7.86"/>
    <n v="602"/>
    <n v="-10.350000000000025"/>
    <n v="14663"/>
    <n v="745"/>
    <n v="3426"/>
    <n v="16.100000000000001"/>
    <n v="1005"/>
    <n v="-8.7000000000000455"/>
    <n v="23922.25"/>
  </r>
  <r>
    <x v="108"/>
    <x v="10"/>
    <n v="0"/>
    <n v="0"/>
    <n v="0"/>
    <n v="0"/>
    <n v="0"/>
    <n v="0"/>
    <n v="9"/>
    <n v="0"/>
    <n v="0"/>
    <n v="0"/>
    <n v="0"/>
    <n v="0"/>
    <n v="23922.25"/>
  </r>
  <r>
    <x v="108"/>
    <x v="3"/>
    <n v="12"/>
    <n v="0"/>
    <n v="0"/>
    <n v="0"/>
    <n v="0"/>
    <n v="0"/>
    <n v="0"/>
    <n v="0"/>
    <n v="0"/>
    <n v="0"/>
    <n v="0"/>
    <n v="0"/>
    <n v="23922.25"/>
  </r>
  <r>
    <x v="108"/>
    <x v="5"/>
    <n v="216"/>
    <n v="8"/>
    <n v="26"/>
    <n v="0"/>
    <n v="2200"/>
    <n v="-45"/>
    <n v="405"/>
    <n v="49"/>
    <n v="65"/>
    <n v="19.93"/>
    <n v="1203.9000000000001"/>
    <n v="-9.9999999999909037E-2"/>
    <n v="23922.25"/>
  </r>
  <r>
    <x v="108"/>
    <x v="0"/>
    <m/>
    <m/>
    <m/>
    <m/>
    <m/>
    <m/>
    <n v="0"/>
    <n v="0"/>
    <n v="0"/>
    <n v="0"/>
    <n v="0"/>
    <n v="0"/>
    <n v="23922.25"/>
  </r>
  <r>
    <x v="108"/>
    <x v="4"/>
    <n v="0"/>
    <n v="0"/>
    <n v="0"/>
    <n v="0"/>
    <n v="0"/>
    <n v="0"/>
    <n v="0"/>
    <n v="0"/>
    <n v="0"/>
    <n v="0"/>
    <n v="0"/>
    <n v="0"/>
    <n v="23922.25"/>
  </r>
  <r>
    <x v="108"/>
    <x v="11"/>
    <m/>
    <m/>
    <m/>
    <m/>
    <m/>
    <m/>
    <n v="0"/>
    <n v="0"/>
    <n v="0"/>
    <n v="0"/>
    <n v="0"/>
    <n v="0"/>
    <n v="23922.25"/>
  </r>
  <r>
    <x v="108"/>
    <x v="6"/>
    <m/>
    <m/>
    <m/>
    <m/>
    <m/>
    <m/>
    <n v="0"/>
    <n v="0"/>
    <n v="0"/>
    <n v="0"/>
    <n v="0"/>
    <n v="0"/>
    <n v="23922.25"/>
  </r>
  <r>
    <x v="108"/>
    <x v="9"/>
    <m/>
    <m/>
    <m/>
    <m/>
    <m/>
    <m/>
    <n v="4"/>
    <n v="0"/>
    <n v="0"/>
    <n v="0"/>
    <n v="0"/>
    <n v="0"/>
    <n v="23922.25"/>
  </r>
  <r>
    <x v="109"/>
    <x v="1"/>
    <n v="17520"/>
    <n v="13049"/>
    <n v="128276"/>
    <n v="26.36"/>
    <n v="0.05"/>
    <n v="-0.2"/>
    <n v="42"/>
    <n v="5"/>
    <n v="16"/>
    <n v="0"/>
    <n v="1140"/>
    <n v="-329.09999999999991"/>
    <n v="23922.25"/>
  </r>
  <r>
    <x v="109"/>
    <x v="12"/>
    <n v="9399"/>
    <n v="8514"/>
    <n v="20193"/>
    <n v="13.82"/>
    <n v="1.65"/>
    <n v="-0.75"/>
    <n v="33"/>
    <n v="0"/>
    <n v="0"/>
    <n v="0"/>
    <n v="0"/>
    <n v="0"/>
    <n v="23922.25"/>
  </r>
  <r>
    <x v="109"/>
    <x v="15"/>
    <n v="609"/>
    <n v="200"/>
    <n v="1034"/>
    <n v="11.91"/>
    <n v="8.0500000000000007"/>
    <n v="-1.0499999999999989"/>
    <n v="0"/>
    <n v="0"/>
    <n v="0"/>
    <n v="0"/>
    <n v="0"/>
    <n v="0"/>
    <n v="23922.25"/>
  </r>
  <r>
    <x v="109"/>
    <x v="16"/>
    <n v="0"/>
    <n v="0"/>
    <n v="0"/>
    <n v="0"/>
    <n v="0"/>
    <n v="0"/>
    <m/>
    <m/>
    <m/>
    <m/>
    <m/>
    <m/>
    <m/>
  </r>
  <r>
    <x v="109"/>
    <x v="13"/>
    <n v="739"/>
    <n v="162"/>
    <n v="1108"/>
    <n v="11.18"/>
    <n v="37.4"/>
    <n v="-0.30000000000000426"/>
    <n v="66"/>
    <n v="0"/>
    <n v="0"/>
    <n v="0"/>
    <n v="0"/>
    <n v="0"/>
    <n v="23922.25"/>
  </r>
  <r>
    <x v="109"/>
    <x v="17"/>
    <n v="0"/>
    <n v="0"/>
    <n v="0"/>
    <n v="0"/>
    <n v="0"/>
    <n v="0"/>
    <m/>
    <m/>
    <m/>
    <m/>
    <m/>
    <m/>
    <m/>
  </r>
  <r>
    <x v="109"/>
    <x v="14"/>
    <n v="23"/>
    <n v="0"/>
    <n v="0"/>
    <n v="0"/>
    <n v="0"/>
    <n v="0"/>
    <n v="0"/>
    <n v="0"/>
    <n v="0"/>
    <n v="0"/>
    <n v="0"/>
    <n v="0"/>
    <n v="23922.25"/>
  </r>
  <r>
    <x v="110"/>
    <x v="1"/>
    <n v="35668"/>
    <n v="-1437"/>
    <n v="257584"/>
    <n v="27.44"/>
    <n v="0.05"/>
    <n v="-0.15000000000000002"/>
    <n v="22"/>
    <n v="-2"/>
    <n v="10"/>
    <n v="0"/>
    <n v="1082.95"/>
    <n v="-671.55"/>
    <n v="23922.25"/>
  </r>
  <r>
    <x v="110"/>
    <x v="12"/>
    <n v="22575"/>
    <n v="21167"/>
    <n v="56420"/>
    <n v="14.16"/>
    <n v="1.5"/>
    <n v="-0.70000000000000018"/>
    <n v="29"/>
    <n v="0"/>
    <n v="3"/>
    <n v="23.17"/>
    <n v="1138.2"/>
    <n v="-188.45000000000005"/>
    <n v="23922.25"/>
  </r>
  <r>
    <x v="110"/>
    <x v="15"/>
    <n v="969"/>
    <n v="568"/>
    <n v="2672"/>
    <n v="12"/>
    <n v="6.85"/>
    <n v="-0.5"/>
    <n v="0"/>
    <n v="0"/>
    <n v="0"/>
    <n v="0"/>
    <n v="0"/>
    <n v="0"/>
    <n v="23922.25"/>
  </r>
  <r>
    <x v="110"/>
    <x v="16"/>
    <n v="0"/>
    <n v="0"/>
    <n v="0"/>
    <n v="0"/>
    <n v="0"/>
    <n v="0"/>
    <m/>
    <m/>
    <m/>
    <m/>
    <m/>
    <m/>
    <m/>
  </r>
  <r>
    <x v="110"/>
    <x v="13"/>
    <n v="5667"/>
    <n v="1668"/>
    <n v="10241"/>
    <n v="11.11"/>
    <n v="33"/>
    <n v="-0.10000000000000142"/>
    <n v="32"/>
    <n v="-10"/>
    <n v="19"/>
    <n v="17.05"/>
    <n v="1096"/>
    <n v="-63"/>
    <n v="23922.25"/>
  </r>
  <r>
    <x v="110"/>
    <x v="17"/>
    <n v="94"/>
    <n v="37"/>
    <n v="89"/>
    <n v="11.11"/>
    <n v="54"/>
    <n v="24.75"/>
    <m/>
    <m/>
    <m/>
    <m/>
    <m/>
    <m/>
    <m/>
  </r>
  <r>
    <x v="110"/>
    <x v="14"/>
    <n v="0"/>
    <n v="0"/>
    <n v="0"/>
    <n v="0"/>
    <n v="0"/>
    <n v="0"/>
    <n v="0"/>
    <n v="0"/>
    <n v="0"/>
    <n v="0"/>
    <n v="0"/>
    <n v="0"/>
    <n v="23922.25"/>
  </r>
  <r>
    <x v="111"/>
    <x v="1"/>
    <n v="11492"/>
    <n v="2903"/>
    <n v="78871"/>
    <n v="28.51"/>
    <n v="0.1"/>
    <n v="-0.1"/>
    <n v="30"/>
    <n v="0"/>
    <n v="1"/>
    <n v="0"/>
    <n v="1165.3"/>
    <n v="-156.70000000000005"/>
    <n v="23922.25"/>
  </r>
  <r>
    <x v="111"/>
    <x v="12"/>
    <n v="1407"/>
    <n v="828"/>
    <n v="4606"/>
    <n v="14.7"/>
    <n v="1.45"/>
    <n v="-0.84999999999999987"/>
    <n v="30"/>
    <n v="0"/>
    <n v="0"/>
    <n v="0"/>
    <n v="0"/>
    <n v="0"/>
    <n v="23922.25"/>
  </r>
  <r>
    <x v="111"/>
    <x v="15"/>
    <n v="324"/>
    <n v="165"/>
    <n v="343"/>
    <n v="12.32"/>
    <n v="6.05"/>
    <n v="-1.5499999999999998"/>
    <n v="0"/>
    <n v="0"/>
    <n v="0"/>
    <n v="0"/>
    <n v="0"/>
    <n v="0"/>
    <n v="23922.25"/>
  </r>
  <r>
    <x v="111"/>
    <x v="16"/>
    <n v="106"/>
    <n v="-39"/>
    <n v="111"/>
    <n v="11.98"/>
    <n v="15.9"/>
    <n v="4.9000000000000004"/>
    <m/>
    <m/>
    <m/>
    <m/>
    <m/>
    <m/>
    <m/>
  </r>
  <r>
    <x v="111"/>
    <x v="13"/>
    <n v="1166"/>
    <n v="84"/>
    <n v="836"/>
    <n v="11.26"/>
    <n v="29.8"/>
    <n v="0.65000000000000213"/>
    <n v="23"/>
    <n v="0"/>
    <n v="0"/>
    <n v="0"/>
    <n v="0"/>
    <n v="0"/>
    <n v="23922.25"/>
  </r>
  <r>
    <x v="111"/>
    <x v="17"/>
    <n v="0"/>
    <n v="0"/>
    <n v="0"/>
    <n v="0"/>
    <n v="0"/>
    <n v="0"/>
    <m/>
    <m/>
    <m/>
    <m/>
    <m/>
    <m/>
    <m/>
  </r>
  <r>
    <x v="111"/>
    <x v="14"/>
    <n v="0"/>
    <n v="0"/>
    <n v="0"/>
    <n v="0"/>
    <n v="0"/>
    <n v="0"/>
    <n v="1"/>
    <n v="0"/>
    <n v="0"/>
    <n v="0"/>
    <n v="0"/>
    <n v="0"/>
    <n v="23922.25"/>
  </r>
  <r>
    <x v="112"/>
    <x v="1"/>
    <n v="15097"/>
    <n v="9824"/>
    <n v="117587"/>
    <n v="31.21"/>
    <n v="0.1"/>
    <n v="-0.1"/>
    <n v="10"/>
    <n v="1"/>
    <n v="2"/>
    <n v="0"/>
    <n v="1208.25"/>
    <n v="-121.75"/>
    <n v="23922.25"/>
  </r>
  <r>
    <x v="112"/>
    <x v="12"/>
    <n v="21664"/>
    <n v="19075"/>
    <n v="46427"/>
    <n v="15.06"/>
    <n v="1.3"/>
    <n v="-0.7"/>
    <n v="29"/>
    <n v="0"/>
    <n v="0"/>
    <n v="0"/>
    <n v="0"/>
    <n v="0"/>
    <n v="23922.25"/>
  </r>
  <r>
    <x v="112"/>
    <x v="15"/>
    <n v="2397"/>
    <n v="638"/>
    <n v="2963"/>
    <n v="12.36"/>
    <n v="5.15"/>
    <n v="-9.9999999999999645E-2"/>
    <n v="0"/>
    <n v="0"/>
    <n v="0"/>
    <n v="0"/>
    <n v="0"/>
    <n v="0"/>
    <n v="23922.25"/>
  </r>
  <r>
    <x v="112"/>
    <x v="16"/>
    <n v="0"/>
    <n v="0"/>
    <n v="0"/>
    <n v="0"/>
    <n v="0"/>
    <n v="0"/>
    <m/>
    <m/>
    <m/>
    <m/>
    <m/>
    <m/>
    <m/>
  </r>
  <r>
    <x v="112"/>
    <x v="13"/>
    <n v="2090"/>
    <n v="1761"/>
    <n v="7050"/>
    <n v="11.22"/>
    <n v="26.15"/>
    <n v="4.9999999999997158E-2"/>
    <n v="252"/>
    <n v="147"/>
    <n v="314"/>
    <n v="16.079999999999998"/>
    <n v="1160.3"/>
    <n v="-41.5"/>
    <n v="23922.25"/>
  </r>
  <r>
    <x v="112"/>
    <x v="17"/>
    <n v="0"/>
    <n v="0"/>
    <n v="0"/>
    <n v="0"/>
    <n v="0"/>
    <n v="0"/>
    <m/>
    <m/>
    <m/>
    <m/>
    <m/>
    <m/>
    <m/>
  </r>
  <r>
    <x v="112"/>
    <x v="14"/>
    <n v="0"/>
    <n v="0"/>
    <n v="0"/>
    <n v="0"/>
    <n v="0"/>
    <n v="0"/>
    <n v="0"/>
    <n v="0"/>
    <n v="0"/>
    <n v="0"/>
    <n v="0"/>
    <n v="0"/>
    <n v="23922.25"/>
  </r>
  <r>
    <x v="113"/>
    <x v="1"/>
    <n v="19397"/>
    <n v="6358"/>
    <n v="85144"/>
    <n v="32.32"/>
    <n v="0.1"/>
    <n v="-4.9999999999999989E-2"/>
    <n v="12"/>
    <n v="0"/>
    <n v="0"/>
    <n v="0"/>
    <n v="0"/>
    <n v="0"/>
    <n v="23922.25"/>
  </r>
  <r>
    <x v="113"/>
    <x v="12"/>
    <n v="1844"/>
    <n v="528"/>
    <n v="3288"/>
    <n v="15.33"/>
    <n v="1.2"/>
    <n v="-0.5"/>
    <n v="31"/>
    <n v="0"/>
    <n v="0"/>
    <n v="0"/>
    <n v="0"/>
    <n v="0"/>
    <n v="23922.25"/>
  </r>
  <r>
    <x v="113"/>
    <x v="15"/>
    <n v="838"/>
    <n v="28"/>
    <n v="237"/>
    <n v="13.07"/>
    <n v="5.4"/>
    <n v="-0.29999999999999982"/>
    <n v="0"/>
    <n v="0"/>
    <n v="0"/>
    <n v="0"/>
    <n v="0"/>
    <n v="0"/>
    <n v="23922.25"/>
  </r>
  <r>
    <x v="113"/>
    <x v="16"/>
    <n v="131"/>
    <n v="75"/>
    <n v="218"/>
    <n v="12.24"/>
    <n v="16.100000000000001"/>
    <n v="2.2500000000000018"/>
    <m/>
    <m/>
    <m/>
    <m/>
    <m/>
    <m/>
    <m/>
  </r>
  <r>
    <x v="113"/>
    <x v="13"/>
    <n v="892"/>
    <n v="87"/>
    <n v="1653"/>
    <n v="11.31"/>
    <n v="22.85"/>
    <n v="-0.19999999999999929"/>
    <n v="25"/>
    <n v="0"/>
    <n v="0"/>
    <n v="0"/>
    <n v="0"/>
    <n v="0"/>
    <n v="23922.25"/>
  </r>
  <r>
    <x v="113"/>
    <x v="17"/>
    <n v="0"/>
    <n v="0"/>
    <n v="0"/>
    <n v="0"/>
    <n v="0"/>
    <n v="0"/>
    <m/>
    <m/>
    <m/>
    <m/>
    <m/>
    <m/>
    <m/>
  </r>
  <r>
    <x v="113"/>
    <x v="14"/>
    <n v="20"/>
    <n v="7"/>
    <n v="11"/>
    <n v="11.06"/>
    <n v="99.4"/>
    <n v="-19.549999999999997"/>
    <n v="0"/>
    <n v="0"/>
    <n v="0"/>
    <n v="0"/>
    <n v="0"/>
    <n v="0"/>
    <n v="23922.25"/>
  </r>
  <r>
    <x v="114"/>
    <x v="1"/>
    <n v="85725"/>
    <n v="-166872"/>
    <n v="761478"/>
    <n v="31.69"/>
    <n v="0.05"/>
    <n v="-0.1"/>
    <n v="11"/>
    <n v="0"/>
    <n v="0"/>
    <n v="0"/>
    <n v="0"/>
    <n v="0"/>
    <n v="23922.25"/>
  </r>
  <r>
    <x v="114"/>
    <x v="12"/>
    <n v="13513"/>
    <n v="6128"/>
    <n v="23922"/>
    <n v="15.77"/>
    <n v="1.2"/>
    <n v="-0.45"/>
    <n v="24"/>
    <n v="0"/>
    <n v="0"/>
    <n v="0"/>
    <n v="0"/>
    <n v="0"/>
    <n v="23922.25"/>
  </r>
  <r>
    <x v="114"/>
    <x v="15"/>
    <n v="5083"/>
    <n v="2025"/>
    <n v="8016"/>
    <n v="12.78"/>
    <n v="4.3499999999999996"/>
    <n v="-0.30000000000000071"/>
    <n v="0"/>
    <n v="0"/>
    <n v="0"/>
    <n v="0"/>
    <n v="0"/>
    <n v="0"/>
    <n v="23922.25"/>
  </r>
  <r>
    <x v="114"/>
    <x v="16"/>
    <n v="817"/>
    <n v="40"/>
    <n v="913"/>
    <n v="11.73"/>
    <n v="11.3"/>
    <n v="0.80000000000000071"/>
    <m/>
    <m/>
    <m/>
    <m/>
    <m/>
    <m/>
    <m/>
  </r>
  <r>
    <x v="114"/>
    <x v="13"/>
    <n v="12428"/>
    <n v="3552"/>
    <n v="18875"/>
    <n v="11.28"/>
    <n v="20.100000000000001"/>
    <n v="0"/>
    <n v="62"/>
    <n v="9"/>
    <n v="22"/>
    <n v="17.03"/>
    <n v="1260"/>
    <n v="-70"/>
    <n v="23922.25"/>
  </r>
  <r>
    <x v="114"/>
    <x v="17"/>
    <n v="0"/>
    <n v="0"/>
    <n v="0"/>
    <n v="0"/>
    <n v="0"/>
    <n v="0"/>
    <n v="0"/>
    <n v="0"/>
    <n v="1"/>
    <n v="23.53"/>
    <n v="1405.3"/>
    <n v="-221.65000000000009"/>
    <n v="23922.25"/>
  </r>
  <r>
    <x v="114"/>
    <x v="14"/>
    <n v="1153"/>
    <n v="522"/>
    <n v="1172"/>
    <n v="9.91"/>
    <n v="90.95"/>
    <n v="1.1500000000000057"/>
    <n v="0"/>
    <n v="0"/>
    <n v="0"/>
    <n v="0"/>
    <n v="0"/>
    <n v="0"/>
    <n v="23922.25"/>
  </r>
  <r>
    <x v="115"/>
    <x v="1"/>
    <n v="11020"/>
    <n v="-3509"/>
    <n v="130075"/>
    <n v="32.75"/>
    <n v="0.05"/>
    <n v="-0.1"/>
    <n v="0"/>
    <n v="0"/>
    <n v="0"/>
    <n v="0"/>
    <n v="0"/>
    <n v="0"/>
    <n v="23922.25"/>
  </r>
  <r>
    <x v="115"/>
    <x v="12"/>
    <n v="541"/>
    <n v="371"/>
    <n v="1808"/>
    <n v="16.21"/>
    <n v="1.2"/>
    <n v="-0.65000000000000013"/>
    <n v="0"/>
    <n v="0"/>
    <n v="0"/>
    <n v="0"/>
    <n v="0"/>
    <n v="0"/>
    <n v="23922.25"/>
  </r>
  <r>
    <x v="115"/>
    <x v="15"/>
    <n v="0"/>
    <n v="0"/>
    <n v="0"/>
    <n v="0"/>
    <n v="0"/>
    <n v="0"/>
    <n v="0"/>
    <n v="0"/>
    <n v="0"/>
    <n v="0"/>
    <n v="0"/>
    <n v="0"/>
    <n v="23922.25"/>
  </r>
  <r>
    <x v="115"/>
    <x v="16"/>
    <n v="0"/>
    <n v="0"/>
    <n v="0"/>
    <n v="0"/>
    <n v="0"/>
    <n v="0"/>
    <m/>
    <m/>
    <m/>
    <m/>
    <m/>
    <m/>
    <m/>
  </r>
  <r>
    <x v="115"/>
    <x v="13"/>
    <n v="0"/>
    <n v="0"/>
    <n v="0"/>
    <n v="0"/>
    <n v="0"/>
    <n v="0"/>
    <n v="0"/>
    <n v="0"/>
    <n v="0"/>
    <n v="0"/>
    <n v="0"/>
    <n v="0"/>
    <n v="23922.25"/>
  </r>
  <r>
    <x v="115"/>
    <x v="17"/>
    <n v="278"/>
    <n v="159"/>
    <n v="276"/>
    <n v="11.35"/>
    <n v="35.700000000000003"/>
    <n v="-3.9499999999999962"/>
    <m/>
    <m/>
    <m/>
    <m/>
    <m/>
    <m/>
    <m/>
  </r>
  <r>
    <x v="115"/>
    <x v="14"/>
    <n v="0"/>
    <n v="0"/>
    <n v="0"/>
    <n v="0"/>
    <n v="0"/>
    <n v="0"/>
    <m/>
    <m/>
    <m/>
    <m/>
    <m/>
    <m/>
    <m/>
  </r>
  <r>
    <x v="116"/>
    <x v="1"/>
    <n v="14836"/>
    <n v="9093"/>
    <n v="89122"/>
    <n v="33.79"/>
    <n v="0.05"/>
    <n v="-0.15000000000000002"/>
    <n v="0"/>
    <n v="0"/>
    <n v="0"/>
    <n v="0"/>
    <n v="0"/>
    <n v="0"/>
    <n v="23922.25"/>
  </r>
  <r>
    <x v="116"/>
    <x v="12"/>
    <n v="3821"/>
    <n v="2583"/>
    <n v="16253"/>
    <n v="16.559999999999999"/>
    <n v="1.1499999999999999"/>
    <n v="-0.45000000000000018"/>
    <n v="1"/>
    <n v="0"/>
    <n v="1"/>
    <n v="28.94"/>
    <n v="1443.65"/>
    <n v="-83.349999999999909"/>
    <n v="23922.25"/>
  </r>
  <r>
    <x v="116"/>
    <x v="15"/>
    <n v="333"/>
    <n v="286"/>
    <n v="735"/>
    <n v="13.45"/>
    <n v="4"/>
    <n v="-0.4000000000000003"/>
    <n v="0"/>
    <n v="0"/>
    <n v="0"/>
    <n v="0"/>
    <n v="0"/>
    <n v="0"/>
    <n v="23922.25"/>
  </r>
  <r>
    <x v="116"/>
    <x v="16"/>
    <n v="143"/>
    <n v="140"/>
    <n v="156"/>
    <n v="12.68"/>
    <n v="11.95"/>
    <n v="1.3999999999999986"/>
    <m/>
    <m/>
    <m/>
    <m/>
    <m/>
    <m/>
    <m/>
  </r>
  <r>
    <x v="116"/>
    <x v="13"/>
    <n v="81"/>
    <n v="81"/>
    <n v="361"/>
    <n v="11.57"/>
    <n v="16.2"/>
    <n v="-47.349999999999994"/>
    <n v="0"/>
    <n v="0"/>
    <n v="0"/>
    <n v="0"/>
    <n v="0"/>
    <n v="0"/>
    <n v="23922.25"/>
  </r>
  <r>
    <x v="116"/>
    <x v="17"/>
    <n v="0"/>
    <n v="0"/>
    <n v="0"/>
    <n v="0"/>
    <n v="0"/>
    <n v="0"/>
    <m/>
    <m/>
    <m/>
    <m/>
    <m/>
    <m/>
    <m/>
  </r>
  <r>
    <x v="116"/>
    <x v="14"/>
    <n v="0"/>
    <n v="0"/>
    <n v="0"/>
    <n v="0"/>
    <n v="0"/>
    <n v="0"/>
    <m/>
    <m/>
    <m/>
    <m/>
    <m/>
    <m/>
    <m/>
  </r>
  <r>
    <x v="117"/>
    <x v="1"/>
    <n v="7741"/>
    <n v="762"/>
    <n v="73422"/>
    <n v="34.840000000000003"/>
    <n v="0.1"/>
    <n v="-0.2"/>
    <n v="0"/>
    <n v="0"/>
    <n v="0"/>
    <n v="0"/>
    <n v="0"/>
    <n v="0"/>
    <n v="23922.25"/>
  </r>
  <r>
    <x v="117"/>
    <x v="12"/>
    <n v="3045"/>
    <n v="2220"/>
    <n v="5540"/>
    <n v="16.97"/>
    <n v="1.1000000000000001"/>
    <n v="-0.59999999999999987"/>
    <n v="0"/>
    <n v="0"/>
    <n v="0"/>
    <n v="0"/>
    <n v="0"/>
    <n v="0"/>
    <n v="23922.25"/>
  </r>
  <r>
    <x v="117"/>
    <x v="15"/>
    <n v="435"/>
    <n v="318"/>
    <n v="593"/>
    <n v="13.8"/>
    <n v="3.85"/>
    <n v="-0.60000000000000009"/>
    <n v="0"/>
    <n v="0"/>
    <n v="0"/>
    <n v="0"/>
    <n v="0"/>
    <n v="0"/>
    <n v="23922.25"/>
  </r>
  <r>
    <x v="117"/>
    <x v="16"/>
    <n v="0"/>
    <n v="0"/>
    <n v="0"/>
    <n v="0"/>
    <n v="0"/>
    <n v="0"/>
    <m/>
    <m/>
    <m/>
    <m/>
    <m/>
    <m/>
    <m/>
  </r>
  <r>
    <x v="117"/>
    <x v="13"/>
    <n v="261"/>
    <n v="261"/>
    <n v="503"/>
    <n v="12.12"/>
    <n v="16.2"/>
    <n v="-43.7"/>
    <n v="0"/>
    <n v="0"/>
    <n v="0"/>
    <n v="0"/>
    <n v="0"/>
    <n v="0"/>
    <n v="23922.25"/>
  </r>
  <r>
    <x v="117"/>
    <x v="17"/>
    <n v="160"/>
    <n v="146"/>
    <n v="202"/>
    <n v="11.6"/>
    <n v="28"/>
    <n v="-7.5"/>
    <m/>
    <m/>
    <m/>
    <m/>
    <m/>
    <m/>
    <m/>
  </r>
  <r>
    <x v="117"/>
    <x v="14"/>
    <n v="130"/>
    <n v="130"/>
    <n v="169"/>
    <n v="9.9499999999999993"/>
    <n v="74.95"/>
    <n v="24.650000000000009"/>
    <m/>
    <m/>
    <m/>
    <m/>
    <m/>
    <m/>
    <m/>
  </r>
  <r>
    <x v="118"/>
    <x v="1"/>
    <n v="7759"/>
    <n v="0"/>
    <n v="67304"/>
    <n v="35.880000000000003"/>
    <n v="0.05"/>
    <n v="-39.1"/>
    <n v="0"/>
    <n v="0"/>
    <n v="0"/>
    <n v="0"/>
    <n v="0"/>
    <n v="0"/>
    <n v="23922.25"/>
  </r>
  <r>
    <x v="118"/>
    <x v="12"/>
    <n v="19095"/>
    <n v="0"/>
    <n v="54613"/>
    <n v="17.559999999999999"/>
    <n v="1.1499999999999999"/>
    <n v="-8.6"/>
    <n v="18"/>
    <n v="0"/>
    <n v="21"/>
    <n v="0"/>
    <n v="1475.5"/>
    <n v="-853"/>
    <n v="23922.25"/>
  </r>
  <r>
    <x v="118"/>
    <x v="15"/>
    <n v="1164"/>
    <n v="0"/>
    <n v="2074"/>
    <n v="14.21"/>
    <n v="3.8"/>
    <n v="-9.65"/>
    <m/>
    <m/>
    <m/>
    <m/>
    <m/>
    <m/>
    <m/>
  </r>
  <r>
    <x v="118"/>
    <x v="16"/>
    <n v="0"/>
    <n v="0"/>
    <n v="0"/>
    <n v="0"/>
    <n v="0"/>
    <n v="0"/>
    <m/>
    <m/>
    <m/>
    <m/>
    <m/>
    <m/>
    <m/>
  </r>
  <r>
    <x v="118"/>
    <x v="13"/>
    <n v="6401"/>
    <n v="0"/>
    <n v="16755"/>
    <n v="11.72"/>
    <n v="13.3"/>
    <n v="-43.099999999999994"/>
    <n v="3757"/>
    <n v="0"/>
    <n v="5232"/>
    <n v="20.32"/>
    <n v="1506"/>
    <n v="-1019.5500000000002"/>
    <n v="23922.25"/>
  </r>
  <r>
    <x v="118"/>
    <x v="17"/>
    <n v="0"/>
    <n v="0"/>
    <n v="0"/>
    <n v="0"/>
    <n v="0"/>
    <n v="0"/>
    <m/>
    <m/>
    <m/>
    <m/>
    <m/>
    <m/>
    <m/>
  </r>
  <r>
    <x v="118"/>
    <x v="14"/>
    <n v="0"/>
    <n v="0"/>
    <n v="0"/>
    <n v="0"/>
    <n v="0"/>
    <n v="0"/>
    <m/>
    <m/>
    <m/>
    <m/>
    <m/>
    <m/>
    <m/>
  </r>
  <r>
    <x v="119"/>
    <x v="1"/>
    <n v="371"/>
    <n v="0"/>
    <n v="3232"/>
    <n v="36.909999999999997"/>
    <n v="0.1"/>
    <n v="-36.6"/>
    <n v="0"/>
    <n v="0"/>
    <n v="0"/>
    <n v="0"/>
    <n v="0"/>
    <n v="0"/>
    <n v="23922.25"/>
  </r>
  <r>
    <x v="119"/>
    <x v="12"/>
    <n v="1045"/>
    <n v="0"/>
    <n v="2894"/>
    <n v="18.05"/>
    <n v="1.2"/>
    <n v="-7.55"/>
    <n v="0"/>
    <n v="0"/>
    <n v="0"/>
    <n v="0"/>
    <n v="0"/>
    <n v="0"/>
    <n v="23922.25"/>
  </r>
  <r>
    <x v="119"/>
    <x v="15"/>
    <n v="21"/>
    <n v="0"/>
    <n v="22"/>
    <n v="14.8"/>
    <n v="4.5"/>
    <n v="-7.75"/>
    <m/>
    <m/>
    <m/>
    <m/>
    <m/>
    <m/>
    <m/>
  </r>
  <r>
    <x v="119"/>
    <x v="16"/>
    <n v="4"/>
    <n v="0"/>
    <n v="7"/>
    <n v="13.46"/>
    <n v="10.4"/>
    <n v="-28.700000000000003"/>
    <m/>
    <m/>
    <m/>
    <m/>
    <m/>
    <m/>
    <m/>
  </r>
  <r>
    <x v="119"/>
    <x v="13"/>
    <n v="0"/>
    <n v="0"/>
    <n v="0"/>
    <n v="0"/>
    <n v="0"/>
    <n v="0"/>
    <n v="22"/>
    <n v="0"/>
    <n v="34"/>
    <n v="19.239999999999998"/>
    <n v="1507.35"/>
    <n v="-1064"/>
    <n v="23922.25"/>
  </r>
  <r>
    <x v="119"/>
    <x v="17"/>
    <n v="0"/>
    <n v="0"/>
    <n v="0"/>
    <n v="0"/>
    <n v="0"/>
    <n v="0"/>
    <m/>
    <m/>
    <m/>
    <m/>
    <m/>
    <m/>
    <m/>
  </r>
  <r>
    <x v="119"/>
    <x v="14"/>
    <n v="0"/>
    <n v="0"/>
    <n v="0"/>
    <n v="0"/>
    <n v="0"/>
    <n v="0"/>
    <m/>
    <m/>
    <m/>
    <m/>
    <m/>
    <m/>
    <m/>
  </r>
  <r>
    <x v="120"/>
    <x v="1"/>
    <n v="671"/>
    <n v="0"/>
    <n v="4188"/>
    <n v="39.96"/>
    <n v="0.1"/>
    <n v="-34.299999999999997"/>
    <n v="0"/>
    <n v="0"/>
    <n v="0"/>
    <n v="0"/>
    <n v="0"/>
    <n v="0"/>
    <n v="23922.25"/>
  </r>
  <r>
    <x v="120"/>
    <x v="12"/>
    <n v="5131"/>
    <n v="0"/>
    <n v="17330"/>
    <n v="18.46"/>
    <n v="1"/>
    <n v="-6.8"/>
    <n v="0"/>
    <n v="0"/>
    <n v="1"/>
    <n v="29.17"/>
    <n v="1631.85"/>
    <n v="-793.90000000000009"/>
    <n v="23922.25"/>
  </r>
  <r>
    <x v="120"/>
    <x v="15"/>
    <n v="50"/>
    <n v="0"/>
    <n v="69"/>
    <n v="15.2"/>
    <n v="4.5"/>
    <n v="-6.65"/>
    <m/>
    <m/>
    <m/>
    <m/>
    <m/>
    <m/>
    <m/>
  </r>
  <r>
    <x v="120"/>
    <x v="16"/>
    <n v="75"/>
    <n v="0"/>
    <n v="121"/>
    <n v="13.61"/>
    <n v="9.5"/>
    <n v="-26.5"/>
    <m/>
    <m/>
    <m/>
    <m/>
    <m/>
    <m/>
    <m/>
  </r>
  <r>
    <x v="120"/>
    <x v="13"/>
    <n v="0"/>
    <n v="0"/>
    <n v="0"/>
    <n v="0"/>
    <n v="0"/>
    <n v="0"/>
    <n v="22"/>
    <n v="0"/>
    <n v="31"/>
    <n v="17.97"/>
    <n v="1532.7"/>
    <n v="-1084.5999999999999"/>
    <n v="23922.25"/>
  </r>
  <r>
    <x v="120"/>
    <x v="17"/>
    <n v="27"/>
    <n v="0"/>
    <n v="38"/>
    <n v="11.93"/>
    <n v="23.6"/>
    <n v="-46.999999999999993"/>
    <m/>
    <m/>
    <m/>
    <m/>
    <m/>
    <m/>
    <m/>
  </r>
  <r>
    <x v="120"/>
    <x v="14"/>
    <n v="0"/>
    <n v="0"/>
    <n v="0"/>
    <n v="0"/>
    <n v="0"/>
    <n v="0"/>
    <m/>
    <m/>
    <m/>
    <m/>
    <m/>
    <m/>
    <m/>
  </r>
  <r>
    <x v="121"/>
    <x v="1"/>
    <n v="81736"/>
    <n v="-2193"/>
    <n v="113439"/>
    <n v="46.05"/>
    <n v="0.05"/>
    <n v="-0.2"/>
    <n v="1582"/>
    <n v="-575"/>
    <n v="1098"/>
    <n v="90.55"/>
    <n v="2071"/>
    <n v="-60.199999999999818"/>
    <n v="23922.25"/>
  </r>
  <r>
    <x v="121"/>
    <x v="7"/>
    <n v="11542"/>
    <n v="2031"/>
    <n v="7675"/>
    <n v="9.4600000000000009"/>
    <n v="61.85"/>
    <n v="-8.4499999999999957"/>
    <n v="11198"/>
    <n v="4159"/>
    <n v="8062"/>
    <n v="18.059999999999999"/>
    <n v="1790.25"/>
    <n v="-22.700000000000045"/>
    <n v="23922.25"/>
  </r>
  <r>
    <x v="121"/>
    <x v="2"/>
    <n v="39127"/>
    <n v="2426"/>
    <n v="6194"/>
    <n v="8.44"/>
    <n v="265.2"/>
    <n v="-5.1999999999999886"/>
    <n v="5403"/>
    <n v="144"/>
    <n v="1271"/>
    <n v="16.93"/>
    <n v="1625.2"/>
    <n v="-2.3999999999998636"/>
    <n v="23922.25"/>
  </r>
  <r>
    <x v="121"/>
    <x v="10"/>
    <n v="0"/>
    <n v="0"/>
    <n v="0"/>
    <n v="0"/>
    <n v="0"/>
    <n v="0"/>
    <n v="1"/>
    <n v="0"/>
    <n v="0"/>
    <n v="0"/>
    <n v="0"/>
    <n v="0"/>
    <n v="23922.25"/>
  </r>
  <r>
    <x v="121"/>
    <x v="3"/>
    <n v="0"/>
    <n v="0"/>
    <n v="0"/>
    <n v="0"/>
    <n v="0"/>
    <n v="0"/>
    <m/>
    <m/>
    <m/>
    <m/>
    <m/>
    <m/>
    <m/>
  </r>
  <r>
    <x v="121"/>
    <x v="5"/>
    <n v="201"/>
    <n v="11"/>
    <n v="17"/>
    <n v="6.07"/>
    <n v="1705"/>
    <n v="17"/>
    <n v="0"/>
    <n v="0"/>
    <n v="0"/>
    <n v="0"/>
    <n v="0"/>
    <n v="0"/>
    <n v="23922.25"/>
  </r>
  <r>
    <x v="121"/>
    <x v="0"/>
    <m/>
    <m/>
    <m/>
    <m/>
    <m/>
    <m/>
    <n v="0"/>
    <n v="0"/>
    <n v="0"/>
    <n v="0"/>
    <n v="0"/>
    <n v="0"/>
    <n v="23922.25"/>
  </r>
  <r>
    <x v="121"/>
    <x v="4"/>
    <m/>
    <m/>
    <m/>
    <m/>
    <m/>
    <m/>
    <n v="0"/>
    <n v="0"/>
    <n v="0"/>
    <n v="0"/>
    <n v="0"/>
    <n v="0"/>
    <n v="23922.25"/>
  </r>
  <r>
    <x v="121"/>
    <x v="11"/>
    <m/>
    <m/>
    <m/>
    <m/>
    <m/>
    <m/>
    <n v="0"/>
    <n v="0"/>
    <n v="0"/>
    <n v="0"/>
    <n v="0"/>
    <n v="0"/>
    <n v="23922.25"/>
  </r>
  <r>
    <x v="121"/>
    <x v="6"/>
    <m/>
    <m/>
    <m/>
    <m/>
    <m/>
    <m/>
    <n v="0"/>
    <n v="0"/>
    <n v="0"/>
    <n v="0"/>
    <n v="0"/>
    <n v="0"/>
    <n v="23922.25"/>
  </r>
  <r>
    <x v="121"/>
    <x v="8"/>
    <m/>
    <m/>
    <m/>
    <m/>
    <m/>
    <m/>
    <n v="0"/>
    <n v="0"/>
    <n v="0"/>
    <n v="0"/>
    <n v="0"/>
    <n v="0"/>
    <n v="23922.25"/>
  </r>
  <r>
    <x v="121"/>
    <x v="9"/>
    <m/>
    <m/>
    <m/>
    <m/>
    <m/>
    <m/>
    <n v="0"/>
    <n v="0"/>
    <n v="0"/>
    <n v="0"/>
    <n v="0"/>
    <n v="0"/>
    <n v="23922.25"/>
  </r>
  <r>
    <x v="122"/>
    <x v="1"/>
    <n v="121556"/>
    <n v="-1914"/>
    <n v="152209"/>
    <n v="68.62"/>
    <n v="0.05"/>
    <n v="-0.2"/>
    <n v="1305"/>
    <n v="-534"/>
    <n v="1095"/>
    <n v="111.8"/>
    <n v="3100.7"/>
    <n v="-12.900000000000093"/>
    <n v="23922.25"/>
  </r>
  <r>
    <x v="122"/>
    <x v="7"/>
    <n v="9195"/>
    <n v="2237"/>
    <n v="5672"/>
    <n v="10.43"/>
    <n v="17.350000000000001"/>
    <n v="-4.6499999999999986"/>
    <n v="7177"/>
    <n v="2960"/>
    <n v="7597"/>
    <n v="22.19"/>
    <n v="2701.35"/>
    <n v="-29.150000000000091"/>
    <n v="23922.25"/>
  </r>
  <r>
    <x v="122"/>
    <x v="2"/>
    <n v="16672"/>
    <n v="286"/>
    <n v="2195"/>
    <n v="8.7799999999999994"/>
    <n v="96.1"/>
    <n v="-4.9500000000000028"/>
    <n v="770"/>
    <n v="11"/>
    <n v="557"/>
    <n v="19.04"/>
    <n v="2381.25"/>
    <n v="-10.5"/>
    <n v="23922.25"/>
  </r>
  <r>
    <x v="122"/>
    <x v="10"/>
    <n v="2"/>
    <n v="0"/>
    <n v="0"/>
    <n v="0"/>
    <n v="0"/>
    <n v="0"/>
    <n v="0"/>
    <n v="0"/>
    <n v="0"/>
    <n v="0"/>
    <n v="0"/>
    <n v="0"/>
    <n v="23922.25"/>
  </r>
  <r>
    <x v="122"/>
    <x v="3"/>
    <n v="0"/>
    <n v="0"/>
    <n v="0"/>
    <n v="0"/>
    <n v="0"/>
    <n v="0"/>
    <m/>
    <m/>
    <m/>
    <m/>
    <m/>
    <m/>
    <m/>
  </r>
  <r>
    <x v="122"/>
    <x v="5"/>
    <n v="3"/>
    <n v="0"/>
    <n v="0"/>
    <n v="0"/>
    <n v="0"/>
    <n v="0"/>
    <n v="0"/>
    <n v="0"/>
    <n v="0"/>
    <n v="0"/>
    <n v="0"/>
    <n v="0"/>
    <n v="23922.25"/>
  </r>
  <r>
    <x v="122"/>
    <x v="0"/>
    <m/>
    <m/>
    <m/>
    <m/>
    <m/>
    <m/>
    <n v="0"/>
    <n v="0"/>
    <n v="0"/>
    <n v="0"/>
    <n v="0"/>
    <n v="0"/>
    <n v="23922.25"/>
  </r>
  <r>
    <x v="122"/>
    <x v="4"/>
    <m/>
    <m/>
    <m/>
    <m/>
    <m/>
    <m/>
    <n v="0"/>
    <n v="0"/>
    <n v="0"/>
    <n v="0"/>
    <n v="0"/>
    <n v="0"/>
    <n v="23922.25"/>
  </r>
  <r>
    <x v="122"/>
    <x v="11"/>
    <m/>
    <m/>
    <m/>
    <m/>
    <m/>
    <m/>
    <n v="0"/>
    <n v="0"/>
    <n v="0"/>
    <n v="0"/>
    <n v="0"/>
    <n v="0"/>
    <n v="23922.25"/>
  </r>
  <r>
    <x v="122"/>
    <x v="6"/>
    <m/>
    <m/>
    <m/>
    <m/>
    <m/>
    <m/>
    <n v="0"/>
    <n v="0"/>
    <n v="0"/>
    <n v="0"/>
    <n v="0"/>
    <n v="0"/>
    <n v="23922.25"/>
  </r>
  <r>
    <x v="122"/>
    <x v="8"/>
    <m/>
    <m/>
    <m/>
    <m/>
    <m/>
    <m/>
    <n v="0"/>
    <n v="0"/>
    <n v="0"/>
    <n v="0"/>
    <n v="0"/>
    <n v="0"/>
    <n v="23922.25"/>
  </r>
  <r>
    <x v="122"/>
    <x v="9"/>
    <m/>
    <m/>
    <m/>
    <m/>
    <m/>
    <m/>
    <n v="0"/>
    <n v="0"/>
    <n v="0"/>
    <n v="0"/>
    <n v="0"/>
    <n v="0"/>
    <n v="23922.25"/>
  </r>
  <r>
    <x v="123"/>
    <x v="7"/>
    <n v="2850"/>
    <n v="104"/>
    <n v="383"/>
    <n v="13.23"/>
    <n v="14.6"/>
    <n v="-0.90000000000000036"/>
    <n v="16"/>
    <n v="0"/>
    <n v="0"/>
    <n v="0"/>
    <n v="0"/>
    <n v="0"/>
    <n v="23922.25"/>
  </r>
  <r>
    <x v="123"/>
    <x v="2"/>
    <n v="5171"/>
    <n v="47"/>
    <n v="632"/>
    <n v="9.8699999999999992"/>
    <n v="48"/>
    <n v="-0.14999999999999858"/>
    <m/>
    <m/>
    <m/>
    <m/>
    <m/>
    <m/>
    <m/>
  </r>
  <r>
    <x v="123"/>
    <x v="10"/>
    <n v="0"/>
    <n v="0"/>
    <n v="0"/>
    <n v="0"/>
    <n v="0"/>
    <n v="0"/>
    <n v="0"/>
    <n v="0"/>
    <n v="0"/>
    <n v="0"/>
    <n v="0"/>
    <n v="0"/>
    <n v="23922.25"/>
  </r>
  <r>
    <x v="123"/>
    <x v="3"/>
    <n v="0"/>
    <n v="0"/>
    <n v="0"/>
    <n v="0"/>
    <n v="0"/>
    <n v="0"/>
    <m/>
    <m/>
    <m/>
    <m/>
    <m/>
    <m/>
    <m/>
  </r>
  <r>
    <x v="123"/>
    <x v="5"/>
    <n v="0"/>
    <n v="0"/>
    <n v="0"/>
    <n v="0"/>
    <n v="0"/>
    <n v="0"/>
    <n v="0"/>
    <n v="0"/>
    <n v="0"/>
    <n v="0"/>
    <n v="0"/>
    <n v="0"/>
    <n v="23922.25"/>
  </r>
  <r>
    <x v="123"/>
    <x v="0"/>
    <m/>
    <m/>
    <m/>
    <m/>
    <m/>
    <m/>
    <n v="0"/>
    <n v="0"/>
    <n v="0"/>
    <n v="0"/>
    <n v="0"/>
    <n v="0"/>
    <n v="23922.25"/>
  </r>
  <r>
    <x v="123"/>
    <x v="4"/>
    <m/>
    <m/>
    <m/>
    <m/>
    <m/>
    <m/>
    <n v="0"/>
    <n v="0"/>
    <n v="0"/>
    <n v="0"/>
    <n v="0"/>
    <n v="0"/>
    <n v="23922.25"/>
  </r>
  <r>
    <x v="123"/>
    <x v="11"/>
    <m/>
    <m/>
    <m/>
    <m/>
    <m/>
    <m/>
    <n v="0"/>
    <n v="0"/>
    <n v="0"/>
    <n v="0"/>
    <n v="0"/>
    <n v="0"/>
    <n v="23922.25"/>
  </r>
  <r>
    <x v="123"/>
    <x v="6"/>
    <m/>
    <m/>
    <m/>
    <m/>
    <m/>
    <m/>
    <n v="0"/>
    <n v="0"/>
    <n v="0"/>
    <n v="0"/>
    <n v="0"/>
    <n v="0"/>
    <n v="23922.25"/>
  </r>
  <r>
    <x v="123"/>
    <x v="9"/>
    <m/>
    <m/>
    <m/>
    <m/>
    <m/>
    <m/>
    <n v="0"/>
    <n v="0"/>
    <n v="0"/>
    <n v="0"/>
    <n v="0"/>
    <n v="0"/>
    <n v="23922.25"/>
  </r>
  <r>
    <x v="124"/>
    <x v="7"/>
    <n v="0"/>
    <n v="0"/>
    <n v="0"/>
    <n v="0"/>
    <n v="0"/>
    <n v="0"/>
    <n v="1"/>
    <n v="0"/>
    <n v="1"/>
    <n v="31.62"/>
    <n v="4650.95"/>
    <n v="-150"/>
    <n v="23922.25"/>
  </r>
  <r>
    <x v="124"/>
    <x v="2"/>
    <n v="0"/>
    <n v="0"/>
    <n v="0"/>
    <n v="0"/>
    <n v="0"/>
    <n v="0"/>
    <m/>
    <m/>
    <m/>
    <m/>
    <m/>
    <m/>
    <m/>
  </r>
  <r>
    <x v="124"/>
    <x v="10"/>
    <n v="0"/>
    <n v="0"/>
    <n v="0"/>
    <n v="0"/>
    <n v="0"/>
    <n v="0"/>
    <n v="0"/>
    <n v="0"/>
    <n v="0"/>
    <n v="0"/>
    <n v="0"/>
    <n v="0"/>
    <n v="23922.25"/>
  </r>
  <r>
    <x v="124"/>
    <x v="3"/>
    <n v="0"/>
    <n v="0"/>
    <n v="0"/>
    <n v="0"/>
    <n v="0"/>
    <n v="0"/>
    <n v="0"/>
    <n v="0"/>
    <n v="0"/>
    <n v="0"/>
    <n v="0"/>
    <n v="0"/>
    <n v="23922.25"/>
  </r>
  <r>
    <x v="124"/>
    <x v="5"/>
    <n v="0"/>
    <n v="0"/>
    <n v="0"/>
    <n v="0"/>
    <n v="0"/>
    <n v="0"/>
    <n v="0"/>
    <n v="0"/>
    <n v="0"/>
    <n v="0"/>
    <n v="0"/>
    <n v="0"/>
    <n v="23922.25"/>
  </r>
  <r>
    <x v="124"/>
    <x v="0"/>
    <n v="0"/>
    <n v="0"/>
    <n v="0"/>
    <n v="0"/>
    <n v="0"/>
    <n v="0"/>
    <n v="0"/>
    <n v="0"/>
    <n v="0"/>
    <n v="0"/>
    <n v="0"/>
    <n v="0"/>
    <n v="23922.25"/>
  </r>
  <r>
    <x v="124"/>
    <x v="4"/>
    <m/>
    <m/>
    <m/>
    <m/>
    <m/>
    <m/>
    <n v="0"/>
    <n v="0"/>
    <n v="0"/>
    <n v="0"/>
    <n v="0"/>
    <n v="0"/>
    <n v="23922.25"/>
  </r>
  <r>
    <x v="124"/>
    <x v="11"/>
    <m/>
    <m/>
    <m/>
    <m/>
    <m/>
    <m/>
    <n v="0"/>
    <n v="0"/>
    <n v="0"/>
    <n v="0"/>
    <n v="0"/>
    <n v="0"/>
    <n v="23922.25"/>
  </r>
  <r>
    <x v="124"/>
    <x v="6"/>
    <m/>
    <m/>
    <m/>
    <m/>
    <m/>
    <m/>
    <n v="0"/>
    <n v="0"/>
    <n v="0"/>
    <n v="0"/>
    <n v="0"/>
    <n v="0"/>
    <n v="23922.25"/>
  </r>
  <r>
    <x v="124"/>
    <x v="9"/>
    <m/>
    <m/>
    <m/>
    <m/>
    <m/>
    <m/>
    <n v="0"/>
    <n v="0"/>
    <n v="0"/>
    <n v="0"/>
    <n v="0"/>
    <n v="0"/>
    <n v="23922.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9D6590-108C-4E7B-ACF7-7B8D985D9099}"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29" firstHeaderRow="0" firstDataRow="1" firstDataCol="1" rowPageCount="1" colPageCount="1"/>
  <pivotFields count="15">
    <pivotField axis="axisRow" showAll="0">
      <items count="129">
        <item h="1" x="0"/>
        <item h="1" m="1" x="125"/>
        <item h="1" x="1"/>
        <item h="1" x="2"/>
        <item h="1" x="3"/>
        <item h="1" x="4"/>
        <item h="1" x="5"/>
        <item h="1" x="6"/>
        <item h="1" x="7"/>
        <item h="1" x="8"/>
        <item h="1" x="9"/>
        <item h="1" x="10"/>
        <item h="1" m="1" x="126"/>
        <item h="1" m="1" x="127"/>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x="68"/>
        <item x="69"/>
        <item x="70"/>
        <item x="71"/>
        <item x="72"/>
        <item x="73"/>
        <item x="74"/>
        <item x="75"/>
        <item x="76"/>
        <item x="77"/>
        <item x="78"/>
        <item x="79"/>
        <item x="80"/>
        <item x="81"/>
        <item x="82"/>
        <item x="83"/>
        <item x="84"/>
        <item x="85"/>
        <item x="86"/>
        <item x="87"/>
        <item x="88"/>
        <item x="89"/>
        <item x="90"/>
        <item x="91"/>
        <item x="92"/>
        <item h="1" x="93"/>
        <item h="1" x="94"/>
        <item h="1" x="95"/>
        <item h="1" x="96"/>
        <item h="1" x="97"/>
        <item h="1" x="98"/>
        <item h="1" x="108"/>
        <item h="1" x="121"/>
        <item h="1" x="122"/>
        <item h="1" x="123"/>
        <item h="1" x="99"/>
        <item h="1" x="100"/>
        <item h="1" x="101"/>
        <item h="1" x="102"/>
        <item h="1" x="103"/>
        <item h="1" x="104"/>
        <item h="1" x="105"/>
        <item h="1" x="106"/>
        <item h="1" x="107"/>
        <item h="1" x="109"/>
        <item h="1" x="110"/>
        <item h="1" x="111"/>
        <item h="1" x="112"/>
        <item h="1" x="113"/>
        <item h="1" x="114"/>
        <item h="1" x="124"/>
        <item h="1" x="115"/>
        <item h="1" x="116"/>
        <item h="1" x="117"/>
        <item h="1" x="118"/>
        <item h="1" x="119"/>
        <item h="1" x="120"/>
        <item t="default"/>
      </items>
    </pivotField>
    <pivotField axis="axisPage" multipleItemSelectionAllowed="1" showAll="0">
      <items count="26">
        <item h="1" m="1" x="23"/>
        <item h="1" m="1" x="21"/>
        <item h="1" m="1" x="19"/>
        <item h="1" m="1" x="18"/>
        <item h="1" x="5"/>
        <item h="1" x="11"/>
        <item h="1" x="13"/>
        <item h="1" x="0"/>
        <item h="1" x="2"/>
        <item h="1" x="3"/>
        <item h="1" x="7"/>
        <item x="1"/>
        <item h="1" x="10"/>
        <item h="1" x="9"/>
        <item h="1" x="8"/>
        <item h="1" x="6"/>
        <item h="1" m="1" x="24"/>
        <item h="1" x="4"/>
        <item h="1" m="1" x="22"/>
        <item h="1" m="1" x="20"/>
        <item h="1" x="12"/>
        <item h="1" x="14"/>
        <item h="1" x="15"/>
        <item h="1" x="16"/>
        <item h="1" x="17"/>
        <item t="default"/>
      </items>
    </pivotField>
    <pivotField dataField="1" showAll="0"/>
    <pivotField dataField="1" showAll="0"/>
    <pivotField showAll="0"/>
    <pivotField showAll="0"/>
    <pivotField dataField="1" showAll="0"/>
    <pivotField showAll="0"/>
    <pivotField dataField="1" showAll="0"/>
    <pivotField dataField="1" showAll="0"/>
    <pivotField showAll="0"/>
    <pivotField showAll="0"/>
    <pivotField dataField="1" showAll="0"/>
    <pivotField showAll="0"/>
    <pivotField showAll="0"/>
  </pivotFields>
  <rowFields count="1">
    <field x="0"/>
  </rowFields>
  <rowItems count="26">
    <i>
      <x v="71"/>
    </i>
    <i>
      <x v="72"/>
    </i>
    <i>
      <x v="73"/>
    </i>
    <i>
      <x v="74"/>
    </i>
    <i>
      <x v="75"/>
    </i>
    <i>
      <x v="76"/>
    </i>
    <i>
      <x v="77"/>
    </i>
    <i>
      <x v="78"/>
    </i>
    <i>
      <x v="79"/>
    </i>
    <i>
      <x v="80"/>
    </i>
    <i>
      <x v="81"/>
    </i>
    <i>
      <x v="82"/>
    </i>
    <i>
      <x v="83"/>
    </i>
    <i>
      <x v="84"/>
    </i>
    <i>
      <x v="85"/>
    </i>
    <i>
      <x v="86"/>
    </i>
    <i>
      <x v="87"/>
    </i>
    <i>
      <x v="88"/>
    </i>
    <i>
      <x v="89"/>
    </i>
    <i>
      <x v="90"/>
    </i>
    <i>
      <x v="91"/>
    </i>
    <i>
      <x v="92"/>
    </i>
    <i>
      <x v="93"/>
    </i>
    <i>
      <x v="94"/>
    </i>
    <i>
      <x v="95"/>
    </i>
    <i t="grand">
      <x/>
    </i>
  </rowItems>
  <colFields count="1">
    <field x="-2"/>
  </colFields>
  <colItems count="6">
    <i>
      <x/>
    </i>
    <i i="1">
      <x v="1"/>
    </i>
    <i i="2">
      <x v="2"/>
    </i>
    <i i="3">
      <x v="3"/>
    </i>
    <i i="4">
      <x v="4"/>
    </i>
    <i i="5">
      <x v="5"/>
    </i>
  </colItems>
  <pageFields count="1">
    <pageField fld="1" hier="-1"/>
  </pageFields>
  <dataFields count="6">
    <dataField name="Sum of CE.changeinOpenInterest" fld="3" baseField="0" baseItem="0"/>
    <dataField name="Sum of CE.openInterest" fld="2" baseField="0" baseItem="0"/>
    <dataField name="Sum of PE.openInterest" fld="8" baseField="0" baseItem="0"/>
    <dataField name="Sum of PE.changeinOpenInterest" fld="9" baseField="0" baseItem="0"/>
    <dataField name="Sum of CE.lastPrice" fld="6" baseField="0" baseItem="0"/>
    <dataField name="Sum of PE.lastPrice" fld="12" baseField="0" baseItem="0"/>
  </dataFields>
  <formats count="6">
    <format dxfId="27">
      <pivotArea type="all" dataOnly="0" outline="0" fieldPosition="0"/>
    </format>
    <format dxfId="26">
      <pivotArea outline="0" collapsedLevelsAreSubtotals="1" fieldPosition="0"/>
    </format>
    <format dxfId="25">
      <pivotArea field="0" type="button" dataOnly="0" labelOnly="1" outline="0" axis="axisRow" fieldPosition="0"/>
    </format>
    <format dxfId="24">
      <pivotArea dataOnly="0" labelOnly="1" fieldPosition="0">
        <references count="1">
          <reference field="0" count="0"/>
        </references>
      </pivotArea>
    </format>
    <format dxfId="23">
      <pivotArea dataOnly="0" labelOnly="1" grandRow="1" outline="0" fieldPosition="0"/>
    </format>
    <format dxfId="22">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F5581FB-8597-49BC-B90C-8E5ACD6D977A}" autoFormatId="16" applyNumberFormats="0" applyBorderFormats="0" applyFontFormats="0" applyPatternFormats="0" applyAlignmentFormats="0" applyWidthHeightFormats="0">
  <queryTableRefresh nextId="19">
    <queryTableFields count="15">
      <queryTableField id="1" name="strikePrice" tableColumnId="13"/>
      <queryTableField id="2" name="expiryDate" tableColumnId="2"/>
      <queryTableField id="3" name="CE.openInterest" tableColumnId="3"/>
      <queryTableField id="4" name="CE.changeinOpenInterest" tableColumnId="4"/>
      <queryTableField id="5" name="CE.totalTradedVolume" tableColumnId="5"/>
      <queryTableField id="6" name="CE.impliedVolatility" tableColumnId="6"/>
      <queryTableField id="7" name="CE.lastPrice" tableColumnId="7"/>
      <queryTableField id="13" name="CE.change" tableColumnId="1"/>
      <queryTableField id="8" name="PE.openInterest" tableColumnId="8"/>
      <queryTableField id="9" name="PE.changeinOpenInterest" tableColumnId="9"/>
      <queryTableField id="10" name="PE.totalTradedVolume" tableColumnId="10"/>
      <queryTableField id="11" name="PE.impliedVolatility" tableColumnId="11"/>
      <queryTableField id="12" name="PE.lastPrice" tableColumnId="12"/>
      <queryTableField id="15" name="PE.change" tableColumnId="15"/>
      <queryTableField id="18" name="PE.underlyingValue"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iryDate" xr10:uid="{A1BB76D9-6ADA-4D27-B391-30EBCE097D1F}" sourceName="expiryDate">
  <pivotTables>
    <pivotTable tabId="4" name="PivotTable1"/>
  </pivotTables>
  <data>
    <tabular pivotCacheId="1590368274">
      <items count="25">
        <i x="17"/>
        <i x="12"/>
        <i x="15"/>
        <i x="16"/>
        <i x="5"/>
        <i x="11"/>
        <i x="13"/>
        <i x="0"/>
        <i x="2"/>
        <i x="3"/>
        <i x="7"/>
        <i x="1" s="1"/>
        <i x="10"/>
        <i x="9"/>
        <i x="14"/>
        <i x="8"/>
        <i x="6"/>
        <i x="4"/>
        <i x="23" nd="1"/>
        <i x="21" nd="1"/>
        <i x="22" nd="1"/>
        <i x="19" nd="1"/>
        <i x="20" nd="1"/>
        <i x="18" nd="1"/>
        <i x="2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iryDate" xr10:uid="{04463F6E-B21C-482B-A27B-5A05304FE42E}" cache="Slicer_expiryDate" caption="expiryDate"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543189-698F-4B7C-B819-57E23E4A8D36}" name="Table1" displayName="Table1" ref="C3:C4" totalsRowShown="0" dataDxfId="29">
  <autoFilter ref="C3:C4" xr:uid="{EF8FE924-EF3F-42FD-82CE-B003D508795F}"/>
  <tableColumns count="1">
    <tableColumn id="1" xr3:uid="{48046A93-E0C5-4EC9-923B-D9CD13FCDD41}" name="cookies"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73358F-C436-44D4-9A66-D43AEE4FE90F}" name="Data_query" displayName="Data_query" ref="A1:O862" tableType="queryTable" totalsRowShown="0">
  <autoFilter ref="A1:O862" xr:uid="{37391DE4-75B6-4098-8C85-D185FCACFE0B}">
    <filterColumn colId="0">
      <filters>
        <filter val="21800"/>
        <filter val="21850"/>
        <filter val="21900"/>
        <filter val="21950"/>
        <filter val="22000"/>
        <filter val="22050"/>
        <filter val="22100"/>
        <filter val="22150"/>
        <filter val="22200"/>
        <filter val="22250"/>
        <filter val="22300"/>
        <filter val="22350"/>
        <filter val="22400"/>
        <filter val="22450"/>
        <filter val="22500"/>
        <filter val="22550"/>
        <filter val="22600"/>
      </filters>
    </filterColumn>
    <filterColumn colId="1">
      <filters>
        <filter val="20-Jun-2024"/>
      </filters>
    </filterColumn>
  </autoFilter>
  <tableColumns count="15">
    <tableColumn id="13" xr3:uid="{5239E927-0215-4B87-AE9F-0A638AEA7CBA}" uniqueName="13" name="strikePrice" queryTableFieldId="1"/>
    <tableColumn id="2" xr3:uid="{F6C47438-A455-4D0D-A496-64EE0810E408}" uniqueName="2" name="expiryDate" queryTableFieldId="2"/>
    <tableColumn id="3" xr3:uid="{40FD1E6C-32EA-4452-ADBD-8BB7681FA573}" uniqueName="3" name="CE.openInterest" queryTableFieldId="3"/>
    <tableColumn id="4" xr3:uid="{D73E6B01-0CA3-4767-985D-D2D96CA427D8}" uniqueName="4" name="CE.changeinOpenInterest" queryTableFieldId="4"/>
    <tableColumn id="5" xr3:uid="{F580AD24-8297-4649-AAA2-32EC30D84D7D}" uniqueName="5" name="CE.totalTradedVolume" queryTableFieldId="5"/>
    <tableColumn id="6" xr3:uid="{CB8A6DB4-EF7C-4B77-971D-FBDB900F9FBF}" uniqueName="6" name="CE.impliedVolatility" queryTableFieldId="6"/>
    <tableColumn id="7" xr3:uid="{551B9807-D6E8-43FB-AF78-823F5D99DFDE}" uniqueName="7" name="CE.lastPrice" queryTableFieldId="7"/>
    <tableColumn id="1" xr3:uid="{D5D449F8-88C4-43A6-A730-00D38DB34D67}" uniqueName="1" name="CE.change" queryTableFieldId="13"/>
    <tableColumn id="8" xr3:uid="{9659C6F2-3876-47C3-8E26-2E97A7B38A2D}" uniqueName="8" name="PE.openInterest" queryTableFieldId="8"/>
    <tableColumn id="9" xr3:uid="{615792E7-BEEE-4A45-8958-5A2279D26F96}" uniqueName="9" name="PE.changeinOpenInterest" queryTableFieldId="9"/>
    <tableColumn id="10" xr3:uid="{1980924F-A8A3-4097-A52A-39D1107CCBAC}" uniqueName="10" name="PE.totalTradedVolume" queryTableFieldId="10"/>
    <tableColumn id="11" xr3:uid="{1C58E1E3-8BEF-4EE9-A1EF-06F42CEF5A9D}" uniqueName="11" name="PE.impliedVolatility" queryTableFieldId="11"/>
    <tableColumn id="12" xr3:uid="{548CCA96-BB72-4E8E-BFBB-F8D83E3D9E13}" uniqueName="12" name="PE.lastPrice" queryTableFieldId="12"/>
    <tableColumn id="15" xr3:uid="{519FA8A1-A17F-4089-B0B1-1F0D71DE56B3}" uniqueName="15" name="PE.change" queryTableFieldId="15"/>
    <tableColumn id="16" xr3:uid="{A95F47EC-F113-4E18-970F-4406A04A5D16}" uniqueName="16" name="PE.underlyingValue" queryTableFieldId="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A6706-CFF7-41AC-A758-E863C14AC594}">
  <dimension ref="C3:C4"/>
  <sheetViews>
    <sheetView workbookViewId="0">
      <selection activeCell="C3" sqref="C3:C4"/>
    </sheetView>
  </sheetViews>
  <sheetFormatPr defaultRowHeight="14.4" x14ac:dyDescent="0.3"/>
  <cols>
    <col min="3" max="3" width="9.21875" customWidth="1"/>
  </cols>
  <sheetData>
    <row r="3" spans="3:3" x14ac:dyDescent="0.3">
      <c r="C3" t="s">
        <v>0</v>
      </c>
    </row>
    <row r="4" spans="3:3" x14ac:dyDescent="0.3">
      <c r="C4" s="1" t="s">
        <v>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7EC4A-F43B-47B8-8786-9661A25860D4}">
  <dimension ref="A1:O867"/>
  <sheetViews>
    <sheetView zoomScale="85" zoomScaleNormal="85" workbookViewId="0">
      <selection activeCell="B886" sqref="B886"/>
    </sheetView>
  </sheetViews>
  <sheetFormatPr defaultRowHeight="14.4" x14ac:dyDescent="0.3"/>
  <cols>
    <col min="1" max="1" width="12.88671875" bestFit="1" customWidth="1"/>
    <col min="2" max="2" width="13.21875" bestFit="1" customWidth="1"/>
    <col min="3" max="3" width="17.77734375" bestFit="1" customWidth="1"/>
    <col min="4" max="4" width="26.33203125" bestFit="1" customWidth="1"/>
    <col min="5" max="5" width="23.77734375" bestFit="1" customWidth="1"/>
    <col min="6" max="6" width="21.109375" bestFit="1" customWidth="1"/>
    <col min="7" max="7" width="13.6640625" bestFit="1" customWidth="1"/>
    <col min="8" max="8" width="12.5546875" bestFit="1" customWidth="1"/>
    <col min="9" max="9" width="17.88671875" bestFit="1" customWidth="1"/>
    <col min="10" max="10" width="26.5546875" bestFit="1" customWidth="1"/>
    <col min="11" max="11" width="23.88671875" bestFit="1" customWidth="1"/>
    <col min="12" max="12" width="21.33203125" bestFit="1" customWidth="1"/>
    <col min="13" max="13" width="13.88671875" bestFit="1" customWidth="1"/>
    <col min="14" max="14" width="12.6640625" bestFit="1" customWidth="1"/>
    <col min="15" max="15" width="21.109375" bestFit="1" customWidth="1"/>
    <col min="16" max="16" width="12" bestFit="1" customWidth="1"/>
  </cols>
  <sheetData>
    <row r="1" spans="1:15" x14ac:dyDescent="0.3">
      <c r="A1" s="2" t="s">
        <v>2</v>
      </c>
      <c r="B1" s="2" t="s">
        <v>3</v>
      </c>
      <c r="C1" s="2" t="s">
        <v>4</v>
      </c>
      <c r="D1" s="2" t="s">
        <v>5</v>
      </c>
      <c r="E1" s="2" t="s">
        <v>6</v>
      </c>
      <c r="F1" s="2" t="s">
        <v>7</v>
      </c>
      <c r="G1" s="2" t="s">
        <v>8</v>
      </c>
      <c r="H1" t="s">
        <v>43</v>
      </c>
      <c r="I1" s="2" t="s">
        <v>9</v>
      </c>
      <c r="J1" s="2" t="s">
        <v>10</v>
      </c>
      <c r="K1" s="2" t="s">
        <v>11</v>
      </c>
      <c r="L1" s="2" t="s">
        <v>12</v>
      </c>
      <c r="M1" s="2" t="s">
        <v>13</v>
      </c>
      <c r="N1" t="s">
        <v>44</v>
      </c>
      <c r="O1" t="s">
        <v>46</v>
      </c>
    </row>
    <row r="2" spans="1:15" hidden="1" x14ac:dyDescent="0.3">
      <c r="A2" s="2">
        <v>12000</v>
      </c>
      <c r="B2" s="2" t="s">
        <v>14</v>
      </c>
      <c r="C2" s="2"/>
      <c r="D2" s="2"/>
      <c r="E2" s="2"/>
      <c r="F2" s="2"/>
      <c r="G2" s="2"/>
      <c r="I2" s="2">
        <v>20</v>
      </c>
      <c r="J2" s="2">
        <v>0</v>
      </c>
      <c r="K2" s="2">
        <v>0</v>
      </c>
      <c r="L2" s="2">
        <v>0</v>
      </c>
      <c r="M2" s="2">
        <v>0</v>
      </c>
      <c r="N2">
        <v>0</v>
      </c>
      <c r="O2">
        <v>23922.25</v>
      </c>
    </row>
    <row r="3" spans="1:15" hidden="1" x14ac:dyDescent="0.3">
      <c r="A3" s="2">
        <v>14000</v>
      </c>
      <c r="B3" s="2" t="s">
        <v>17</v>
      </c>
      <c r="C3" s="2"/>
      <c r="D3" s="2"/>
      <c r="E3" s="2"/>
      <c r="F3" s="2"/>
      <c r="G3" s="2"/>
      <c r="I3" s="2">
        <v>20300</v>
      </c>
      <c r="J3" s="2">
        <v>5189</v>
      </c>
      <c r="K3" s="2">
        <v>176940</v>
      </c>
      <c r="L3" s="2">
        <v>283.79000000000002</v>
      </c>
      <c r="M3" s="2">
        <v>0.05</v>
      </c>
      <c r="N3">
        <v>-0.15000000000000002</v>
      </c>
      <c r="O3">
        <v>23922.25</v>
      </c>
    </row>
    <row r="4" spans="1:15" hidden="1" x14ac:dyDescent="0.3">
      <c r="A4" s="2">
        <v>14000</v>
      </c>
      <c r="B4" s="2" t="s">
        <v>18</v>
      </c>
      <c r="C4" s="2">
        <v>4</v>
      </c>
      <c r="D4" s="2">
        <v>0</v>
      </c>
      <c r="E4" s="2">
        <v>1</v>
      </c>
      <c r="F4" s="2">
        <v>0</v>
      </c>
      <c r="G4" s="2">
        <v>10100</v>
      </c>
      <c r="H4">
        <v>100</v>
      </c>
      <c r="I4" s="2">
        <v>73</v>
      </c>
      <c r="J4" s="2">
        <v>0</v>
      </c>
      <c r="K4" s="2">
        <v>0</v>
      </c>
      <c r="L4" s="2">
        <v>0</v>
      </c>
      <c r="M4" s="2">
        <v>0</v>
      </c>
      <c r="N4">
        <v>0</v>
      </c>
      <c r="O4">
        <v>23922.25</v>
      </c>
    </row>
    <row r="5" spans="1:15" hidden="1" x14ac:dyDescent="0.3">
      <c r="A5" s="2">
        <v>14000</v>
      </c>
      <c r="B5" s="2" t="s">
        <v>19</v>
      </c>
      <c r="C5" s="2"/>
      <c r="D5" s="2"/>
      <c r="E5" s="2"/>
      <c r="F5" s="2"/>
      <c r="G5" s="2"/>
      <c r="I5" s="2">
        <v>46</v>
      </c>
      <c r="J5" s="2">
        <v>0</v>
      </c>
      <c r="K5" s="2">
        <v>0</v>
      </c>
      <c r="L5" s="2">
        <v>0</v>
      </c>
      <c r="M5" s="2">
        <v>0</v>
      </c>
      <c r="N5">
        <v>0</v>
      </c>
      <c r="O5">
        <v>23922.25</v>
      </c>
    </row>
    <row r="6" spans="1:15" hidden="1" x14ac:dyDescent="0.3">
      <c r="A6" s="2">
        <v>14000</v>
      </c>
      <c r="B6" s="2" t="s">
        <v>14</v>
      </c>
      <c r="C6" s="2"/>
      <c r="D6" s="2"/>
      <c r="E6" s="2"/>
      <c r="F6" s="2"/>
      <c r="G6" s="2"/>
      <c r="I6" s="2">
        <v>4</v>
      </c>
      <c r="J6" s="2">
        <v>0</v>
      </c>
      <c r="K6" s="2">
        <v>0</v>
      </c>
      <c r="L6" s="2">
        <v>0</v>
      </c>
      <c r="M6" s="2">
        <v>0</v>
      </c>
      <c r="N6">
        <v>0</v>
      </c>
      <c r="O6">
        <v>23922.25</v>
      </c>
    </row>
    <row r="7" spans="1:15" hidden="1" x14ac:dyDescent="0.3">
      <c r="A7" s="2">
        <v>14000</v>
      </c>
      <c r="B7" s="2" t="s">
        <v>15</v>
      </c>
      <c r="C7" s="2"/>
      <c r="D7" s="2"/>
      <c r="E7" s="2"/>
      <c r="F7" s="2"/>
      <c r="G7" s="2"/>
      <c r="I7" s="2">
        <v>40</v>
      </c>
      <c r="J7" s="2">
        <v>0</v>
      </c>
      <c r="K7" s="2">
        <v>0</v>
      </c>
      <c r="L7" s="2">
        <v>0</v>
      </c>
      <c r="M7" s="2">
        <v>0</v>
      </c>
      <c r="N7">
        <v>0</v>
      </c>
      <c r="O7">
        <v>23922.25</v>
      </c>
    </row>
    <row r="8" spans="1:15" hidden="1" x14ac:dyDescent="0.3">
      <c r="A8" s="2">
        <v>15000</v>
      </c>
      <c r="B8" s="2" t="s">
        <v>17</v>
      </c>
      <c r="C8" s="2">
        <v>1564</v>
      </c>
      <c r="D8" s="2">
        <v>-3751</v>
      </c>
      <c r="E8" s="2">
        <v>4481</v>
      </c>
      <c r="F8" s="2">
        <v>337.15</v>
      </c>
      <c r="G8" s="2">
        <v>8920</v>
      </c>
      <c r="H8">
        <v>49.450000000000728</v>
      </c>
      <c r="I8" s="2">
        <v>12298</v>
      </c>
      <c r="J8" s="2">
        <v>2556</v>
      </c>
      <c r="K8" s="2">
        <v>35246</v>
      </c>
      <c r="L8" s="2">
        <v>248.94</v>
      </c>
      <c r="M8" s="2">
        <v>0.1</v>
      </c>
      <c r="N8">
        <v>-0.24999999999999997</v>
      </c>
      <c r="O8">
        <v>23922.25</v>
      </c>
    </row>
    <row r="9" spans="1:15" hidden="1" x14ac:dyDescent="0.3">
      <c r="A9" s="2">
        <v>15000</v>
      </c>
      <c r="B9" s="2" t="s">
        <v>18</v>
      </c>
      <c r="C9" s="2">
        <v>579</v>
      </c>
      <c r="D9" s="2">
        <v>159</v>
      </c>
      <c r="E9" s="2">
        <v>174</v>
      </c>
      <c r="F9" s="2">
        <v>0</v>
      </c>
      <c r="G9" s="2">
        <v>9045</v>
      </c>
      <c r="H9">
        <v>-3.950000000000728</v>
      </c>
      <c r="I9" s="2">
        <v>1065</v>
      </c>
      <c r="J9" s="2">
        <v>15</v>
      </c>
      <c r="K9" s="2">
        <v>134</v>
      </c>
      <c r="L9" s="2">
        <v>30.97</v>
      </c>
      <c r="M9" s="2">
        <v>12.1</v>
      </c>
      <c r="N9">
        <v>-1.7000000000000011</v>
      </c>
      <c r="O9">
        <v>23922.25</v>
      </c>
    </row>
    <row r="10" spans="1:15" hidden="1" x14ac:dyDescent="0.3">
      <c r="A10" s="2">
        <v>15000</v>
      </c>
      <c r="B10" s="2" t="s">
        <v>19</v>
      </c>
      <c r="C10" s="2"/>
      <c r="D10" s="2"/>
      <c r="E10" s="2"/>
      <c r="F10" s="2"/>
      <c r="G10" s="2"/>
      <c r="I10" s="2">
        <v>68</v>
      </c>
      <c r="J10" s="2">
        <v>0</v>
      </c>
      <c r="K10" s="2">
        <v>0</v>
      </c>
      <c r="L10" s="2">
        <v>0</v>
      </c>
      <c r="M10" s="2">
        <v>0</v>
      </c>
      <c r="N10">
        <v>0</v>
      </c>
      <c r="O10">
        <v>23922.25</v>
      </c>
    </row>
    <row r="11" spans="1:15" hidden="1" x14ac:dyDescent="0.3">
      <c r="A11" s="2">
        <v>15000</v>
      </c>
      <c r="B11" s="2" t="s">
        <v>16</v>
      </c>
      <c r="C11" s="2"/>
      <c r="D11" s="2"/>
      <c r="E11" s="2"/>
      <c r="F11" s="2"/>
      <c r="G11" s="2"/>
      <c r="I11" s="2">
        <v>40</v>
      </c>
      <c r="J11" s="2">
        <v>-4</v>
      </c>
      <c r="K11" s="2">
        <v>6</v>
      </c>
      <c r="L11" s="2">
        <v>25.19</v>
      </c>
      <c r="M11" s="2">
        <v>45</v>
      </c>
      <c r="N11">
        <v>20.95</v>
      </c>
      <c r="O11">
        <v>23922.25</v>
      </c>
    </row>
    <row r="12" spans="1:15" hidden="1" x14ac:dyDescent="0.3">
      <c r="A12" s="2">
        <v>15000</v>
      </c>
      <c r="B12" s="2" t="s">
        <v>14</v>
      </c>
      <c r="C12" s="2"/>
      <c r="D12" s="2"/>
      <c r="E12" s="2"/>
      <c r="F12" s="2"/>
      <c r="G12" s="2"/>
      <c r="I12" s="2">
        <v>34</v>
      </c>
      <c r="J12" s="2">
        <v>0</v>
      </c>
      <c r="K12" s="2">
        <v>0</v>
      </c>
      <c r="L12" s="2">
        <v>0</v>
      </c>
      <c r="M12" s="2">
        <v>0</v>
      </c>
      <c r="N12">
        <v>0</v>
      </c>
      <c r="O12">
        <v>23922.25</v>
      </c>
    </row>
    <row r="13" spans="1:15" hidden="1" x14ac:dyDescent="0.3">
      <c r="A13" s="2">
        <v>15000</v>
      </c>
      <c r="B13" s="2" t="s">
        <v>15</v>
      </c>
      <c r="C13" s="2"/>
      <c r="D13" s="2"/>
      <c r="E13" s="2"/>
      <c r="F13" s="2"/>
      <c r="G13" s="2"/>
      <c r="I13" s="2">
        <v>86</v>
      </c>
      <c r="J13" s="2">
        <v>0</v>
      </c>
      <c r="K13" s="2">
        <v>0</v>
      </c>
      <c r="L13" s="2">
        <v>0</v>
      </c>
      <c r="M13" s="2">
        <v>0</v>
      </c>
      <c r="N13">
        <v>0</v>
      </c>
      <c r="O13">
        <v>23922.25</v>
      </c>
    </row>
    <row r="14" spans="1:15" hidden="1" x14ac:dyDescent="0.3">
      <c r="A14" s="2">
        <v>15000</v>
      </c>
      <c r="B14" s="2" t="s">
        <v>20</v>
      </c>
      <c r="C14" s="2"/>
      <c r="D14" s="2"/>
      <c r="E14" s="2"/>
      <c r="F14" s="2"/>
      <c r="G14" s="2"/>
      <c r="I14" s="2">
        <v>14</v>
      </c>
      <c r="J14" s="2">
        <v>0</v>
      </c>
      <c r="K14" s="2">
        <v>0</v>
      </c>
      <c r="L14" s="2">
        <v>0</v>
      </c>
      <c r="M14" s="2">
        <v>0</v>
      </c>
      <c r="N14">
        <v>0</v>
      </c>
      <c r="O14">
        <v>23922.25</v>
      </c>
    </row>
    <row r="15" spans="1:15" hidden="1" x14ac:dyDescent="0.3">
      <c r="A15" s="2">
        <v>16000</v>
      </c>
      <c r="B15" s="2" t="s">
        <v>17</v>
      </c>
      <c r="C15" s="2">
        <v>17</v>
      </c>
      <c r="D15" s="2">
        <v>0</v>
      </c>
      <c r="E15" s="2">
        <v>0</v>
      </c>
      <c r="F15" s="2">
        <v>0</v>
      </c>
      <c r="G15" s="2">
        <v>0</v>
      </c>
      <c r="H15">
        <v>0</v>
      </c>
      <c r="I15" s="2">
        <v>2341</v>
      </c>
      <c r="J15" s="2">
        <v>-357</v>
      </c>
      <c r="K15" s="2">
        <v>7612</v>
      </c>
      <c r="L15" s="2">
        <v>207.02</v>
      </c>
      <c r="M15" s="2">
        <v>0.05</v>
      </c>
      <c r="N15">
        <v>-0.3</v>
      </c>
      <c r="O15">
        <v>23922.25</v>
      </c>
    </row>
    <row r="16" spans="1:15" hidden="1" x14ac:dyDescent="0.3">
      <c r="A16" s="2">
        <v>16000</v>
      </c>
      <c r="B16" s="2" t="s">
        <v>21</v>
      </c>
      <c r="C16" s="2">
        <v>17517</v>
      </c>
      <c r="D16" s="2">
        <v>4676</v>
      </c>
      <c r="E16" s="2">
        <v>5097</v>
      </c>
      <c r="F16" s="2">
        <v>0</v>
      </c>
      <c r="G16" s="2">
        <v>7962.2</v>
      </c>
      <c r="H16">
        <v>23.199999999999815</v>
      </c>
      <c r="I16" s="2">
        <v>4770</v>
      </c>
      <c r="J16" s="2">
        <v>1144</v>
      </c>
      <c r="K16" s="2">
        <v>2170</v>
      </c>
      <c r="L16" s="2">
        <v>33.44</v>
      </c>
      <c r="M16" s="2">
        <v>5.25</v>
      </c>
      <c r="N16">
        <v>-1.5999999999999996</v>
      </c>
      <c r="O16">
        <v>23922.25</v>
      </c>
    </row>
    <row r="17" spans="1:15" hidden="1" x14ac:dyDescent="0.3">
      <c r="A17">
        <v>16000</v>
      </c>
      <c r="B17" t="s">
        <v>18</v>
      </c>
      <c r="C17">
        <v>872</v>
      </c>
      <c r="D17">
        <v>0</v>
      </c>
      <c r="E17">
        <v>0</v>
      </c>
      <c r="F17">
        <v>0</v>
      </c>
      <c r="G17">
        <v>0</v>
      </c>
      <c r="H17">
        <v>0</v>
      </c>
      <c r="I17">
        <v>676</v>
      </c>
      <c r="J17">
        <v>1</v>
      </c>
      <c r="K17">
        <v>2</v>
      </c>
      <c r="L17">
        <v>29.3</v>
      </c>
      <c r="M17">
        <v>19.850000000000001</v>
      </c>
      <c r="N17">
        <v>4.3000000000000007</v>
      </c>
      <c r="O17">
        <v>23922.25</v>
      </c>
    </row>
    <row r="18" spans="1:15" hidden="1" x14ac:dyDescent="0.3">
      <c r="A18">
        <v>16000</v>
      </c>
      <c r="B18" t="s">
        <v>19</v>
      </c>
      <c r="I18">
        <v>3</v>
      </c>
      <c r="J18">
        <v>0</v>
      </c>
      <c r="K18">
        <v>0</v>
      </c>
      <c r="L18">
        <v>0</v>
      </c>
      <c r="M18">
        <v>0</v>
      </c>
      <c r="N18">
        <v>0</v>
      </c>
      <c r="O18">
        <v>23922.25</v>
      </c>
    </row>
    <row r="19" spans="1:15" hidden="1" x14ac:dyDescent="0.3">
      <c r="A19">
        <v>16000</v>
      </c>
      <c r="B19" t="s">
        <v>16</v>
      </c>
      <c r="I19">
        <v>86</v>
      </c>
      <c r="J19">
        <v>0</v>
      </c>
      <c r="K19">
        <v>0</v>
      </c>
      <c r="L19">
        <v>0</v>
      </c>
      <c r="M19">
        <v>0</v>
      </c>
      <c r="N19">
        <v>0</v>
      </c>
      <c r="O19">
        <v>23922.25</v>
      </c>
    </row>
    <row r="20" spans="1:15" hidden="1" x14ac:dyDescent="0.3">
      <c r="A20">
        <v>16000</v>
      </c>
      <c r="B20" t="s">
        <v>14</v>
      </c>
      <c r="I20">
        <v>20</v>
      </c>
      <c r="J20">
        <v>0</v>
      </c>
      <c r="K20">
        <v>0</v>
      </c>
      <c r="L20">
        <v>0</v>
      </c>
      <c r="M20">
        <v>0</v>
      </c>
      <c r="N20">
        <v>0</v>
      </c>
      <c r="O20">
        <v>23922.25</v>
      </c>
    </row>
    <row r="21" spans="1:15" hidden="1" x14ac:dyDescent="0.3">
      <c r="A21">
        <v>16000</v>
      </c>
      <c r="B21" t="s">
        <v>15</v>
      </c>
      <c r="I21">
        <v>96</v>
      </c>
      <c r="J21">
        <v>0</v>
      </c>
      <c r="K21">
        <v>0</v>
      </c>
      <c r="L21">
        <v>0</v>
      </c>
      <c r="M21">
        <v>0</v>
      </c>
      <c r="N21">
        <v>0</v>
      </c>
      <c r="O21">
        <v>23922.25</v>
      </c>
    </row>
    <row r="22" spans="1:15" hidden="1" x14ac:dyDescent="0.3">
      <c r="A22">
        <v>16000</v>
      </c>
      <c r="B22" t="s">
        <v>20</v>
      </c>
      <c r="I22">
        <v>0</v>
      </c>
      <c r="J22">
        <v>0</v>
      </c>
      <c r="K22">
        <v>0</v>
      </c>
      <c r="L22">
        <v>0</v>
      </c>
      <c r="M22">
        <v>0</v>
      </c>
      <c r="N22">
        <v>0</v>
      </c>
      <c r="O22">
        <v>23922.25</v>
      </c>
    </row>
    <row r="23" spans="1:15" hidden="1" x14ac:dyDescent="0.3">
      <c r="A23">
        <v>16000</v>
      </c>
      <c r="B23" t="s">
        <v>23</v>
      </c>
      <c r="I23">
        <v>0</v>
      </c>
      <c r="J23">
        <v>0</v>
      </c>
      <c r="K23">
        <v>0</v>
      </c>
      <c r="L23">
        <v>0</v>
      </c>
      <c r="M23">
        <v>0</v>
      </c>
      <c r="N23">
        <v>0</v>
      </c>
      <c r="O23">
        <v>23922.25</v>
      </c>
    </row>
    <row r="24" spans="1:15" hidden="1" x14ac:dyDescent="0.3">
      <c r="A24">
        <v>16000</v>
      </c>
      <c r="B24" t="s">
        <v>24</v>
      </c>
      <c r="I24">
        <v>0</v>
      </c>
      <c r="J24">
        <v>0</v>
      </c>
      <c r="K24">
        <v>0</v>
      </c>
      <c r="L24">
        <v>0</v>
      </c>
      <c r="M24">
        <v>0</v>
      </c>
      <c r="N24">
        <v>0</v>
      </c>
      <c r="O24">
        <v>23922.25</v>
      </c>
    </row>
    <row r="25" spans="1:15" hidden="1" x14ac:dyDescent="0.3">
      <c r="A25">
        <v>16500</v>
      </c>
      <c r="B25" t="s">
        <v>16</v>
      </c>
      <c r="I25">
        <v>104</v>
      </c>
      <c r="J25">
        <v>0</v>
      </c>
      <c r="K25">
        <v>0</v>
      </c>
      <c r="L25">
        <v>0</v>
      </c>
      <c r="M25">
        <v>0</v>
      </c>
      <c r="N25">
        <v>0</v>
      </c>
      <c r="O25">
        <v>23922.25</v>
      </c>
    </row>
    <row r="26" spans="1:15" hidden="1" x14ac:dyDescent="0.3">
      <c r="A26">
        <v>17000</v>
      </c>
      <c r="B26" t="s">
        <v>17</v>
      </c>
      <c r="C26">
        <v>151</v>
      </c>
      <c r="D26">
        <v>-95</v>
      </c>
      <c r="E26">
        <v>195</v>
      </c>
      <c r="F26">
        <v>0</v>
      </c>
      <c r="G26">
        <v>6935</v>
      </c>
      <c r="H26">
        <v>55.75</v>
      </c>
      <c r="I26">
        <v>9653</v>
      </c>
      <c r="J26">
        <v>-786</v>
      </c>
      <c r="K26">
        <v>17232</v>
      </c>
      <c r="L26">
        <v>185.3</v>
      </c>
      <c r="M26">
        <v>0.1</v>
      </c>
      <c r="N26">
        <v>-0.1</v>
      </c>
      <c r="O26">
        <v>23922.25</v>
      </c>
    </row>
    <row r="27" spans="1:15" hidden="1" x14ac:dyDescent="0.3">
      <c r="A27">
        <v>17000</v>
      </c>
      <c r="B27" t="s">
        <v>21</v>
      </c>
      <c r="I27">
        <v>0</v>
      </c>
      <c r="J27">
        <v>0</v>
      </c>
      <c r="K27">
        <v>0</v>
      </c>
      <c r="L27">
        <v>0</v>
      </c>
      <c r="M27">
        <v>0</v>
      </c>
      <c r="N27">
        <v>0</v>
      </c>
      <c r="O27">
        <v>23922.25</v>
      </c>
    </row>
    <row r="28" spans="1:15" hidden="1" x14ac:dyDescent="0.3">
      <c r="A28">
        <v>17000</v>
      </c>
      <c r="B28" t="s">
        <v>18</v>
      </c>
      <c r="C28">
        <v>976</v>
      </c>
      <c r="D28">
        <v>0</v>
      </c>
      <c r="E28">
        <v>0</v>
      </c>
      <c r="F28">
        <v>0</v>
      </c>
      <c r="G28">
        <v>0</v>
      </c>
      <c r="H28">
        <v>0</v>
      </c>
      <c r="I28">
        <v>3212</v>
      </c>
      <c r="J28">
        <v>18</v>
      </c>
      <c r="K28">
        <v>35</v>
      </c>
      <c r="L28">
        <v>26.7</v>
      </c>
      <c r="M28">
        <v>25.2</v>
      </c>
      <c r="N28">
        <v>0</v>
      </c>
      <c r="O28">
        <v>23922.25</v>
      </c>
    </row>
    <row r="29" spans="1:15" hidden="1" x14ac:dyDescent="0.3">
      <c r="A29">
        <v>17000</v>
      </c>
      <c r="B29" t="s">
        <v>25</v>
      </c>
      <c r="I29">
        <v>0</v>
      </c>
      <c r="J29">
        <v>0</v>
      </c>
      <c r="K29">
        <v>0</v>
      </c>
      <c r="L29">
        <v>0</v>
      </c>
      <c r="M29">
        <v>0</v>
      </c>
      <c r="N29">
        <v>0</v>
      </c>
      <c r="O29">
        <v>23922.25</v>
      </c>
    </row>
    <row r="30" spans="1:15" hidden="1" x14ac:dyDescent="0.3">
      <c r="A30">
        <v>17000</v>
      </c>
      <c r="B30" t="s">
        <v>19</v>
      </c>
      <c r="I30">
        <v>0</v>
      </c>
      <c r="J30">
        <v>0</v>
      </c>
      <c r="K30">
        <v>0</v>
      </c>
      <c r="L30">
        <v>0</v>
      </c>
      <c r="M30">
        <v>0</v>
      </c>
      <c r="N30">
        <v>0</v>
      </c>
      <c r="O30">
        <v>23922.25</v>
      </c>
    </row>
    <row r="31" spans="1:15" hidden="1" x14ac:dyDescent="0.3">
      <c r="A31">
        <v>17000</v>
      </c>
      <c r="B31" t="s">
        <v>16</v>
      </c>
      <c r="I31">
        <v>107</v>
      </c>
      <c r="J31">
        <v>0</v>
      </c>
      <c r="K31">
        <v>0</v>
      </c>
      <c r="L31">
        <v>0</v>
      </c>
      <c r="M31">
        <v>0</v>
      </c>
      <c r="N31">
        <v>0</v>
      </c>
      <c r="O31">
        <v>23922.25</v>
      </c>
    </row>
    <row r="32" spans="1:15" hidden="1" x14ac:dyDescent="0.3">
      <c r="A32">
        <v>17000</v>
      </c>
      <c r="B32" t="s">
        <v>14</v>
      </c>
      <c r="I32">
        <v>0</v>
      </c>
      <c r="J32">
        <v>0</v>
      </c>
      <c r="K32">
        <v>0</v>
      </c>
      <c r="L32">
        <v>0</v>
      </c>
      <c r="M32">
        <v>0</v>
      </c>
      <c r="N32">
        <v>0</v>
      </c>
      <c r="O32">
        <v>23922.25</v>
      </c>
    </row>
    <row r="33" spans="1:15" hidden="1" x14ac:dyDescent="0.3">
      <c r="A33">
        <v>17000</v>
      </c>
      <c r="B33" t="s">
        <v>15</v>
      </c>
      <c r="I33">
        <v>122</v>
      </c>
      <c r="J33">
        <v>0</v>
      </c>
      <c r="K33">
        <v>0</v>
      </c>
      <c r="L33">
        <v>0</v>
      </c>
      <c r="M33">
        <v>0</v>
      </c>
      <c r="N33">
        <v>0</v>
      </c>
      <c r="O33">
        <v>23922.25</v>
      </c>
    </row>
    <row r="34" spans="1:15" hidden="1" x14ac:dyDescent="0.3">
      <c r="A34">
        <v>17000</v>
      </c>
      <c r="B34" t="s">
        <v>22</v>
      </c>
      <c r="I34">
        <v>0</v>
      </c>
      <c r="J34">
        <v>0</v>
      </c>
      <c r="K34">
        <v>0</v>
      </c>
      <c r="L34">
        <v>0</v>
      </c>
      <c r="M34">
        <v>0</v>
      </c>
      <c r="N34">
        <v>0</v>
      </c>
      <c r="O34">
        <v>23922.25</v>
      </c>
    </row>
    <row r="35" spans="1:15" hidden="1" x14ac:dyDescent="0.3">
      <c r="A35">
        <v>17000</v>
      </c>
      <c r="B35" t="s">
        <v>20</v>
      </c>
      <c r="I35">
        <v>568</v>
      </c>
      <c r="J35">
        <v>0</v>
      </c>
      <c r="K35">
        <v>0</v>
      </c>
      <c r="L35">
        <v>0</v>
      </c>
      <c r="M35">
        <v>0</v>
      </c>
      <c r="N35">
        <v>0</v>
      </c>
      <c r="O35">
        <v>23922.25</v>
      </c>
    </row>
    <row r="36" spans="1:15" hidden="1" x14ac:dyDescent="0.3">
      <c r="A36">
        <v>17000</v>
      </c>
      <c r="B36" t="s">
        <v>23</v>
      </c>
      <c r="I36">
        <v>0</v>
      </c>
      <c r="J36">
        <v>0</v>
      </c>
      <c r="K36">
        <v>0</v>
      </c>
      <c r="L36">
        <v>0</v>
      </c>
      <c r="M36">
        <v>0</v>
      </c>
      <c r="N36">
        <v>0</v>
      </c>
      <c r="O36">
        <v>23922.25</v>
      </c>
    </row>
    <row r="37" spans="1:15" hidden="1" x14ac:dyDescent="0.3">
      <c r="A37">
        <v>17000</v>
      </c>
      <c r="B37" t="s">
        <v>24</v>
      </c>
      <c r="I37">
        <v>0</v>
      </c>
      <c r="J37">
        <v>0</v>
      </c>
      <c r="K37">
        <v>0</v>
      </c>
      <c r="L37">
        <v>0</v>
      </c>
      <c r="M37">
        <v>0</v>
      </c>
      <c r="N37">
        <v>0</v>
      </c>
      <c r="O37">
        <v>23922.25</v>
      </c>
    </row>
    <row r="38" spans="1:15" hidden="1" x14ac:dyDescent="0.3">
      <c r="A38">
        <v>18000</v>
      </c>
      <c r="B38" t="s">
        <v>17</v>
      </c>
      <c r="C38">
        <v>2498</v>
      </c>
      <c r="D38">
        <v>-6990</v>
      </c>
      <c r="E38">
        <v>8659</v>
      </c>
      <c r="F38">
        <v>0</v>
      </c>
      <c r="G38">
        <v>5920</v>
      </c>
      <c r="H38">
        <v>42.399999999999629</v>
      </c>
      <c r="I38">
        <v>154542</v>
      </c>
      <c r="J38">
        <v>-251238</v>
      </c>
      <c r="K38">
        <v>753677</v>
      </c>
      <c r="L38">
        <v>149.15</v>
      </c>
      <c r="M38">
        <v>0.05</v>
      </c>
      <c r="N38">
        <v>-0.4</v>
      </c>
      <c r="O38">
        <v>23922.25</v>
      </c>
    </row>
    <row r="39" spans="1:15" hidden="1" x14ac:dyDescent="0.3">
      <c r="A39">
        <v>18000</v>
      </c>
      <c r="B39" t="s">
        <v>21</v>
      </c>
      <c r="C39">
        <v>368</v>
      </c>
      <c r="D39">
        <v>302</v>
      </c>
      <c r="E39">
        <v>393</v>
      </c>
      <c r="F39">
        <v>0</v>
      </c>
      <c r="G39">
        <v>6027.8</v>
      </c>
      <c r="H39">
        <v>27.800000000000185</v>
      </c>
      <c r="I39">
        <v>351</v>
      </c>
      <c r="J39">
        <v>303</v>
      </c>
      <c r="K39">
        <v>430</v>
      </c>
      <c r="L39">
        <v>26.06</v>
      </c>
      <c r="M39">
        <v>7.65</v>
      </c>
      <c r="N39">
        <v>-1.4499999999999993</v>
      </c>
      <c r="O39">
        <v>23922.25</v>
      </c>
    </row>
    <row r="40" spans="1:15" hidden="1" x14ac:dyDescent="0.3">
      <c r="A40">
        <v>18000</v>
      </c>
      <c r="B40" t="s">
        <v>18</v>
      </c>
      <c r="C40">
        <v>2773</v>
      </c>
      <c r="D40">
        <v>233</v>
      </c>
      <c r="E40">
        <v>374</v>
      </c>
      <c r="F40">
        <v>0</v>
      </c>
      <c r="G40">
        <v>6205.5</v>
      </c>
      <c r="H40">
        <v>-63.649999999999629</v>
      </c>
      <c r="I40">
        <v>21487</v>
      </c>
      <c r="J40">
        <v>87</v>
      </c>
      <c r="K40">
        <v>1044</v>
      </c>
      <c r="L40">
        <v>24.16</v>
      </c>
      <c r="M40">
        <v>32.15</v>
      </c>
      <c r="N40">
        <v>-0.55000000000000426</v>
      </c>
      <c r="O40">
        <v>23922.25</v>
      </c>
    </row>
    <row r="41" spans="1:15" hidden="1" x14ac:dyDescent="0.3">
      <c r="A41">
        <v>18000</v>
      </c>
      <c r="B41" t="s">
        <v>25</v>
      </c>
      <c r="I41">
        <v>0</v>
      </c>
      <c r="J41">
        <v>0</v>
      </c>
      <c r="K41">
        <v>0</v>
      </c>
      <c r="L41">
        <v>0</v>
      </c>
      <c r="M41">
        <v>0</v>
      </c>
      <c r="N41">
        <v>0</v>
      </c>
      <c r="O41">
        <v>23922.25</v>
      </c>
    </row>
    <row r="42" spans="1:15" hidden="1" x14ac:dyDescent="0.3">
      <c r="A42">
        <v>18000</v>
      </c>
      <c r="B42" t="s">
        <v>19</v>
      </c>
      <c r="I42">
        <v>12</v>
      </c>
      <c r="J42">
        <v>0</v>
      </c>
      <c r="K42">
        <v>0</v>
      </c>
      <c r="L42">
        <v>0</v>
      </c>
      <c r="M42">
        <v>0</v>
      </c>
      <c r="N42">
        <v>0</v>
      </c>
      <c r="O42">
        <v>23922.25</v>
      </c>
    </row>
    <row r="43" spans="1:15" hidden="1" x14ac:dyDescent="0.3">
      <c r="A43">
        <v>18000</v>
      </c>
      <c r="B43" t="s">
        <v>16</v>
      </c>
      <c r="C43">
        <v>226</v>
      </c>
      <c r="D43">
        <v>0</v>
      </c>
      <c r="E43">
        <v>1</v>
      </c>
      <c r="F43">
        <v>0</v>
      </c>
      <c r="G43">
        <v>7350</v>
      </c>
      <c r="H43">
        <v>560</v>
      </c>
      <c r="I43">
        <v>119</v>
      </c>
      <c r="J43">
        <v>0</v>
      </c>
      <c r="K43">
        <v>5</v>
      </c>
      <c r="L43">
        <v>22.35</v>
      </c>
      <c r="M43">
        <v>123.95</v>
      </c>
      <c r="N43">
        <v>11.850000000000009</v>
      </c>
      <c r="O43">
        <v>23922.25</v>
      </c>
    </row>
    <row r="44" spans="1:15" hidden="1" x14ac:dyDescent="0.3">
      <c r="A44">
        <v>18000</v>
      </c>
      <c r="B44" t="s">
        <v>14</v>
      </c>
      <c r="C44">
        <v>8</v>
      </c>
      <c r="D44">
        <v>0</v>
      </c>
      <c r="E44">
        <v>0</v>
      </c>
      <c r="F44">
        <v>0</v>
      </c>
      <c r="G44">
        <v>0</v>
      </c>
      <c r="H44">
        <v>0</v>
      </c>
      <c r="I44">
        <v>0</v>
      </c>
      <c r="J44">
        <v>0</v>
      </c>
      <c r="K44">
        <v>0</v>
      </c>
      <c r="L44">
        <v>0</v>
      </c>
      <c r="M44">
        <v>0</v>
      </c>
      <c r="N44">
        <v>0</v>
      </c>
      <c r="O44">
        <v>23922.25</v>
      </c>
    </row>
    <row r="45" spans="1:15" hidden="1" x14ac:dyDescent="0.3">
      <c r="A45">
        <v>18000</v>
      </c>
      <c r="B45" t="s">
        <v>15</v>
      </c>
      <c r="I45">
        <v>240</v>
      </c>
      <c r="J45">
        <v>0</v>
      </c>
      <c r="K45">
        <v>2</v>
      </c>
      <c r="L45">
        <v>20.59</v>
      </c>
      <c r="M45">
        <v>124</v>
      </c>
      <c r="N45">
        <v>-36</v>
      </c>
      <c r="O45">
        <v>23922.25</v>
      </c>
    </row>
    <row r="46" spans="1:15" hidden="1" x14ac:dyDescent="0.3">
      <c r="A46">
        <v>18000</v>
      </c>
      <c r="B46" t="s">
        <v>22</v>
      </c>
      <c r="I46">
        <v>1</v>
      </c>
      <c r="J46">
        <v>0</v>
      </c>
      <c r="K46">
        <v>0</v>
      </c>
      <c r="L46">
        <v>0</v>
      </c>
      <c r="M46">
        <v>0</v>
      </c>
      <c r="N46">
        <v>0</v>
      </c>
      <c r="O46">
        <v>23922.25</v>
      </c>
    </row>
    <row r="47" spans="1:15" hidden="1" x14ac:dyDescent="0.3">
      <c r="A47">
        <v>18000</v>
      </c>
      <c r="B47" t="s">
        <v>20</v>
      </c>
      <c r="I47">
        <v>404</v>
      </c>
      <c r="J47">
        <v>0</v>
      </c>
      <c r="K47">
        <v>0</v>
      </c>
      <c r="L47">
        <v>0</v>
      </c>
      <c r="M47">
        <v>0</v>
      </c>
      <c r="N47">
        <v>0</v>
      </c>
      <c r="O47">
        <v>23922.25</v>
      </c>
    </row>
    <row r="48" spans="1:15" hidden="1" x14ac:dyDescent="0.3">
      <c r="A48">
        <v>18000</v>
      </c>
      <c r="B48" t="s">
        <v>23</v>
      </c>
      <c r="I48">
        <v>0</v>
      </c>
      <c r="J48">
        <v>0</v>
      </c>
      <c r="K48">
        <v>0</v>
      </c>
      <c r="L48">
        <v>0</v>
      </c>
      <c r="M48">
        <v>0</v>
      </c>
      <c r="N48">
        <v>0</v>
      </c>
      <c r="O48">
        <v>23922.25</v>
      </c>
    </row>
    <row r="49" spans="1:15" hidden="1" x14ac:dyDescent="0.3">
      <c r="A49">
        <v>18000</v>
      </c>
      <c r="B49" t="s">
        <v>24</v>
      </c>
      <c r="I49">
        <v>0</v>
      </c>
      <c r="J49">
        <v>0</v>
      </c>
      <c r="K49">
        <v>0</v>
      </c>
      <c r="L49">
        <v>0</v>
      </c>
      <c r="M49">
        <v>0</v>
      </c>
      <c r="N49">
        <v>0</v>
      </c>
      <c r="O49">
        <v>23922.25</v>
      </c>
    </row>
    <row r="50" spans="1:15" hidden="1" x14ac:dyDescent="0.3">
      <c r="A50">
        <v>18500</v>
      </c>
      <c r="B50" t="s">
        <v>17</v>
      </c>
      <c r="C50">
        <v>139</v>
      </c>
      <c r="D50">
        <v>0</v>
      </c>
      <c r="E50">
        <v>7</v>
      </c>
      <c r="F50">
        <v>190.52</v>
      </c>
      <c r="G50">
        <v>5450</v>
      </c>
      <c r="H50">
        <v>330</v>
      </c>
    </row>
    <row r="51" spans="1:15" hidden="1" x14ac:dyDescent="0.3">
      <c r="A51">
        <v>18500</v>
      </c>
      <c r="B51" t="s">
        <v>18</v>
      </c>
      <c r="C51">
        <v>42</v>
      </c>
      <c r="D51">
        <v>0</v>
      </c>
      <c r="E51">
        <v>0</v>
      </c>
      <c r="F51">
        <v>0</v>
      </c>
      <c r="G51">
        <v>0</v>
      </c>
      <c r="H51">
        <v>0</v>
      </c>
    </row>
    <row r="52" spans="1:15" hidden="1" x14ac:dyDescent="0.3">
      <c r="A52">
        <v>19000</v>
      </c>
      <c r="B52" t="s">
        <v>17</v>
      </c>
      <c r="C52">
        <v>7449</v>
      </c>
      <c r="D52">
        <v>-996</v>
      </c>
      <c r="E52">
        <v>5520</v>
      </c>
      <c r="F52">
        <v>0</v>
      </c>
      <c r="G52">
        <v>4920</v>
      </c>
      <c r="H52">
        <v>47.100000000000371</v>
      </c>
      <c r="I52">
        <v>87956</v>
      </c>
      <c r="J52">
        <v>-66847</v>
      </c>
      <c r="K52">
        <v>269110</v>
      </c>
      <c r="L52">
        <v>122.3</v>
      </c>
      <c r="M52">
        <v>0.05</v>
      </c>
      <c r="N52">
        <v>-0.4</v>
      </c>
      <c r="O52">
        <v>23922.25</v>
      </c>
    </row>
    <row r="53" spans="1:15" hidden="1" x14ac:dyDescent="0.3">
      <c r="A53">
        <v>19000</v>
      </c>
      <c r="B53" t="s">
        <v>21</v>
      </c>
      <c r="C53">
        <v>6168</v>
      </c>
      <c r="D53">
        <v>1030</v>
      </c>
      <c r="E53">
        <v>2957</v>
      </c>
      <c r="F53">
        <v>0</v>
      </c>
      <c r="G53">
        <v>5070</v>
      </c>
      <c r="H53">
        <v>5.1999999999998181</v>
      </c>
      <c r="I53">
        <v>8659</v>
      </c>
      <c r="J53">
        <v>254</v>
      </c>
      <c r="K53">
        <v>3057</v>
      </c>
      <c r="L53">
        <v>23.83</v>
      </c>
      <c r="M53">
        <v>14</v>
      </c>
      <c r="N53">
        <v>-1.6500000000000004</v>
      </c>
      <c r="O53">
        <v>23922.25</v>
      </c>
    </row>
    <row r="54" spans="1:15" hidden="1" x14ac:dyDescent="0.3">
      <c r="A54">
        <v>19000</v>
      </c>
      <c r="B54" t="s">
        <v>18</v>
      </c>
      <c r="C54">
        <v>5747</v>
      </c>
      <c r="D54">
        <v>919</v>
      </c>
      <c r="E54">
        <v>1208</v>
      </c>
      <c r="F54">
        <v>0</v>
      </c>
      <c r="G54">
        <v>5324.6</v>
      </c>
      <c r="H54">
        <v>0.7000000000007276</v>
      </c>
      <c r="I54">
        <v>24294</v>
      </c>
      <c r="J54">
        <v>-832</v>
      </c>
      <c r="K54">
        <v>3253</v>
      </c>
      <c r="L54">
        <v>21.44</v>
      </c>
      <c r="M54">
        <v>38.75</v>
      </c>
      <c r="N54">
        <v>2.75</v>
      </c>
      <c r="O54">
        <v>23922.25</v>
      </c>
    </row>
    <row r="55" spans="1:15" hidden="1" x14ac:dyDescent="0.3">
      <c r="A55">
        <v>19000</v>
      </c>
      <c r="B55" t="s">
        <v>25</v>
      </c>
      <c r="I55">
        <v>0</v>
      </c>
      <c r="J55">
        <v>0</v>
      </c>
      <c r="K55">
        <v>0</v>
      </c>
      <c r="L55">
        <v>0</v>
      </c>
      <c r="M55">
        <v>0</v>
      </c>
      <c r="N55">
        <v>0</v>
      </c>
      <c r="O55">
        <v>23922.25</v>
      </c>
    </row>
    <row r="56" spans="1:15" hidden="1" x14ac:dyDescent="0.3">
      <c r="A56">
        <v>19000</v>
      </c>
      <c r="B56" t="s">
        <v>19</v>
      </c>
      <c r="I56">
        <v>24013</v>
      </c>
      <c r="J56">
        <v>0</v>
      </c>
      <c r="K56">
        <v>0</v>
      </c>
      <c r="L56">
        <v>0</v>
      </c>
      <c r="M56">
        <v>0</v>
      </c>
      <c r="N56">
        <v>0</v>
      </c>
      <c r="O56">
        <v>23922.25</v>
      </c>
    </row>
    <row r="57" spans="1:15" hidden="1" x14ac:dyDescent="0.3">
      <c r="A57">
        <v>19000</v>
      </c>
      <c r="B57" t="s">
        <v>16</v>
      </c>
      <c r="C57">
        <v>126</v>
      </c>
      <c r="D57">
        <v>-1</v>
      </c>
      <c r="E57">
        <v>3</v>
      </c>
      <c r="F57">
        <v>0</v>
      </c>
      <c r="G57">
        <v>6475.05</v>
      </c>
      <c r="H57">
        <v>225.05000000000015</v>
      </c>
      <c r="I57">
        <v>113</v>
      </c>
      <c r="J57">
        <v>0</v>
      </c>
      <c r="K57">
        <v>0</v>
      </c>
      <c r="L57">
        <v>0</v>
      </c>
      <c r="M57">
        <v>0</v>
      </c>
      <c r="N57">
        <v>0</v>
      </c>
      <c r="O57">
        <v>23922.25</v>
      </c>
    </row>
    <row r="58" spans="1:15" hidden="1" x14ac:dyDescent="0.3">
      <c r="A58">
        <v>19000</v>
      </c>
      <c r="B58" t="s">
        <v>14</v>
      </c>
      <c r="I58">
        <v>4</v>
      </c>
      <c r="J58">
        <v>0</v>
      </c>
      <c r="K58">
        <v>0</v>
      </c>
      <c r="L58">
        <v>0</v>
      </c>
      <c r="M58">
        <v>0</v>
      </c>
      <c r="N58">
        <v>0</v>
      </c>
      <c r="O58">
        <v>23922.25</v>
      </c>
    </row>
    <row r="59" spans="1:15" hidden="1" x14ac:dyDescent="0.3">
      <c r="A59">
        <v>19000</v>
      </c>
      <c r="B59" t="s">
        <v>15</v>
      </c>
      <c r="C59">
        <v>8</v>
      </c>
      <c r="D59">
        <v>0</v>
      </c>
      <c r="E59">
        <v>0</v>
      </c>
      <c r="F59">
        <v>0</v>
      </c>
      <c r="G59">
        <v>0</v>
      </c>
      <c r="H59">
        <v>0</v>
      </c>
      <c r="I59">
        <v>96</v>
      </c>
      <c r="J59">
        <v>0</v>
      </c>
      <c r="K59">
        <v>0</v>
      </c>
      <c r="L59">
        <v>0</v>
      </c>
      <c r="M59">
        <v>0</v>
      </c>
      <c r="N59">
        <v>0</v>
      </c>
      <c r="O59">
        <v>23922.25</v>
      </c>
    </row>
    <row r="60" spans="1:15" hidden="1" x14ac:dyDescent="0.3">
      <c r="A60">
        <v>19000</v>
      </c>
      <c r="B60" t="s">
        <v>22</v>
      </c>
      <c r="C60">
        <v>4</v>
      </c>
      <c r="D60">
        <v>0</v>
      </c>
      <c r="E60">
        <v>0</v>
      </c>
      <c r="F60">
        <v>0</v>
      </c>
      <c r="G60">
        <v>0</v>
      </c>
      <c r="H60">
        <v>0</v>
      </c>
      <c r="I60">
        <v>9</v>
      </c>
      <c r="J60">
        <v>0</v>
      </c>
      <c r="K60">
        <v>0</v>
      </c>
      <c r="L60">
        <v>0</v>
      </c>
      <c r="M60">
        <v>0</v>
      </c>
      <c r="N60">
        <v>0</v>
      </c>
      <c r="O60">
        <v>23922.25</v>
      </c>
    </row>
    <row r="61" spans="1:15" hidden="1" x14ac:dyDescent="0.3">
      <c r="A61">
        <v>19000</v>
      </c>
      <c r="B61" t="s">
        <v>20</v>
      </c>
      <c r="I61">
        <v>31</v>
      </c>
      <c r="J61">
        <v>0</v>
      </c>
      <c r="K61">
        <v>0</v>
      </c>
      <c r="L61">
        <v>0</v>
      </c>
      <c r="M61">
        <v>0</v>
      </c>
      <c r="N61">
        <v>0</v>
      </c>
      <c r="O61">
        <v>23922.25</v>
      </c>
    </row>
    <row r="62" spans="1:15" hidden="1" x14ac:dyDescent="0.3">
      <c r="A62">
        <v>19000</v>
      </c>
      <c r="B62" t="s">
        <v>23</v>
      </c>
      <c r="I62">
        <v>0</v>
      </c>
      <c r="J62">
        <v>0</v>
      </c>
      <c r="K62">
        <v>0</v>
      </c>
      <c r="L62">
        <v>0</v>
      </c>
      <c r="M62">
        <v>0</v>
      </c>
      <c r="N62">
        <v>0</v>
      </c>
      <c r="O62">
        <v>23922.25</v>
      </c>
    </row>
    <row r="63" spans="1:15" hidden="1" x14ac:dyDescent="0.3">
      <c r="A63">
        <v>19000</v>
      </c>
      <c r="B63" t="s">
        <v>24</v>
      </c>
      <c r="I63">
        <v>0</v>
      </c>
      <c r="J63">
        <v>0</v>
      </c>
      <c r="K63">
        <v>0</v>
      </c>
      <c r="L63">
        <v>0</v>
      </c>
      <c r="M63">
        <v>0</v>
      </c>
      <c r="N63">
        <v>0</v>
      </c>
      <c r="O63">
        <v>23922.25</v>
      </c>
    </row>
    <row r="64" spans="1:15" hidden="1" x14ac:dyDescent="0.3">
      <c r="A64">
        <v>19500</v>
      </c>
      <c r="B64" t="s">
        <v>16</v>
      </c>
      <c r="C64">
        <v>60</v>
      </c>
      <c r="D64">
        <v>0</v>
      </c>
      <c r="E64">
        <v>0</v>
      </c>
      <c r="F64">
        <v>0</v>
      </c>
      <c r="G64">
        <v>0</v>
      </c>
      <c r="H64">
        <v>0</v>
      </c>
    </row>
    <row r="65" spans="1:15" hidden="1" x14ac:dyDescent="0.3">
      <c r="A65">
        <v>20000</v>
      </c>
      <c r="B65" t="s">
        <v>17</v>
      </c>
      <c r="C65">
        <v>24391</v>
      </c>
      <c r="D65">
        <v>-58</v>
      </c>
      <c r="E65">
        <v>8843</v>
      </c>
      <c r="F65">
        <v>0</v>
      </c>
      <c r="G65">
        <v>3922.95</v>
      </c>
      <c r="H65">
        <v>48.099999999999909</v>
      </c>
      <c r="I65">
        <v>175039</v>
      </c>
      <c r="J65">
        <v>-35421</v>
      </c>
      <c r="K65">
        <v>276780</v>
      </c>
      <c r="L65">
        <v>101.21</v>
      </c>
      <c r="M65">
        <v>0.1</v>
      </c>
      <c r="N65">
        <v>-0.24999999999999997</v>
      </c>
      <c r="O65">
        <v>23922.25</v>
      </c>
    </row>
    <row r="66" spans="1:15" hidden="1" x14ac:dyDescent="0.3">
      <c r="A66">
        <v>20000</v>
      </c>
      <c r="B66" t="s">
        <v>21</v>
      </c>
      <c r="C66">
        <v>9069</v>
      </c>
      <c r="D66">
        <v>6453</v>
      </c>
      <c r="E66">
        <v>7548</v>
      </c>
      <c r="F66">
        <v>0</v>
      </c>
      <c r="G66">
        <v>4103.8500000000004</v>
      </c>
      <c r="H66">
        <v>29.350000000000364</v>
      </c>
      <c r="I66">
        <v>17429</v>
      </c>
      <c r="J66">
        <v>1944</v>
      </c>
      <c r="K66">
        <v>9754</v>
      </c>
      <c r="L66">
        <v>20.97</v>
      </c>
      <c r="M66">
        <v>21.25</v>
      </c>
      <c r="N66">
        <v>-2.6000000000000014</v>
      </c>
      <c r="O66">
        <v>23922.25</v>
      </c>
    </row>
    <row r="67" spans="1:15" hidden="1" x14ac:dyDescent="0.3">
      <c r="A67">
        <v>20000</v>
      </c>
      <c r="B67" t="s">
        <v>18</v>
      </c>
      <c r="C67">
        <v>11502</v>
      </c>
      <c r="D67">
        <v>1906</v>
      </c>
      <c r="E67">
        <v>2626</v>
      </c>
      <c r="F67">
        <v>0</v>
      </c>
      <c r="G67">
        <v>4400</v>
      </c>
      <c r="H67">
        <v>-12.399999999999636</v>
      </c>
      <c r="I67">
        <v>32613</v>
      </c>
      <c r="J67">
        <v>33</v>
      </c>
      <c r="K67">
        <v>2673</v>
      </c>
      <c r="L67">
        <v>19.8</v>
      </c>
      <c r="M67">
        <v>61.35</v>
      </c>
      <c r="N67">
        <v>3.75</v>
      </c>
      <c r="O67">
        <v>23922.25</v>
      </c>
    </row>
    <row r="68" spans="1:15" hidden="1" x14ac:dyDescent="0.3">
      <c r="A68">
        <v>20000</v>
      </c>
      <c r="B68" t="s">
        <v>25</v>
      </c>
      <c r="I68">
        <v>15</v>
      </c>
      <c r="J68">
        <v>0</v>
      </c>
      <c r="K68">
        <v>0</v>
      </c>
      <c r="L68">
        <v>0</v>
      </c>
      <c r="M68">
        <v>0</v>
      </c>
      <c r="N68">
        <v>0</v>
      </c>
      <c r="O68">
        <v>23922.25</v>
      </c>
    </row>
    <row r="69" spans="1:15" hidden="1" x14ac:dyDescent="0.3">
      <c r="A69">
        <v>20000</v>
      </c>
      <c r="B69" t="s">
        <v>19</v>
      </c>
      <c r="I69">
        <v>18348</v>
      </c>
      <c r="J69">
        <v>2</v>
      </c>
      <c r="K69">
        <v>5</v>
      </c>
      <c r="L69">
        <v>21.16</v>
      </c>
      <c r="M69">
        <v>190</v>
      </c>
      <c r="N69">
        <v>9.0999999999999943</v>
      </c>
      <c r="O69">
        <v>23922.25</v>
      </c>
    </row>
    <row r="70" spans="1:15" hidden="1" x14ac:dyDescent="0.3">
      <c r="A70">
        <v>20000</v>
      </c>
      <c r="B70" t="s">
        <v>16</v>
      </c>
      <c r="C70">
        <v>20</v>
      </c>
      <c r="D70">
        <v>0</v>
      </c>
      <c r="E70">
        <v>0</v>
      </c>
      <c r="F70">
        <v>0</v>
      </c>
      <c r="G70">
        <v>0</v>
      </c>
      <c r="H70">
        <v>0</v>
      </c>
      <c r="I70">
        <v>238</v>
      </c>
      <c r="J70">
        <v>2</v>
      </c>
      <c r="K70">
        <v>13</v>
      </c>
      <c r="L70">
        <v>21.58</v>
      </c>
      <c r="M70">
        <v>270</v>
      </c>
      <c r="N70">
        <v>58.800000000000011</v>
      </c>
      <c r="O70">
        <v>23922.25</v>
      </c>
    </row>
    <row r="71" spans="1:15" hidden="1" x14ac:dyDescent="0.3">
      <c r="A71">
        <v>20000</v>
      </c>
      <c r="B71" t="s">
        <v>14</v>
      </c>
      <c r="I71">
        <v>0</v>
      </c>
      <c r="J71">
        <v>0</v>
      </c>
      <c r="K71">
        <v>0</v>
      </c>
      <c r="L71">
        <v>0</v>
      </c>
      <c r="M71">
        <v>0</v>
      </c>
      <c r="N71">
        <v>0</v>
      </c>
      <c r="O71">
        <v>23922.25</v>
      </c>
    </row>
    <row r="72" spans="1:15" hidden="1" x14ac:dyDescent="0.3">
      <c r="A72">
        <v>20000</v>
      </c>
      <c r="B72" t="s">
        <v>15</v>
      </c>
      <c r="I72">
        <v>226</v>
      </c>
      <c r="J72">
        <v>0</v>
      </c>
      <c r="K72">
        <v>0</v>
      </c>
      <c r="L72">
        <v>0</v>
      </c>
      <c r="M72">
        <v>0</v>
      </c>
      <c r="N72">
        <v>0</v>
      </c>
      <c r="O72">
        <v>23922.25</v>
      </c>
    </row>
    <row r="73" spans="1:15" hidden="1" x14ac:dyDescent="0.3">
      <c r="A73">
        <v>20000</v>
      </c>
      <c r="B73" t="s">
        <v>22</v>
      </c>
      <c r="I73">
        <v>0</v>
      </c>
      <c r="J73">
        <v>0</v>
      </c>
      <c r="K73">
        <v>0</v>
      </c>
      <c r="L73">
        <v>0</v>
      </c>
      <c r="M73">
        <v>0</v>
      </c>
      <c r="N73">
        <v>0</v>
      </c>
      <c r="O73">
        <v>23922.25</v>
      </c>
    </row>
    <row r="74" spans="1:15" hidden="1" x14ac:dyDescent="0.3">
      <c r="A74">
        <v>20000</v>
      </c>
      <c r="B74" t="s">
        <v>20</v>
      </c>
      <c r="I74">
        <v>104</v>
      </c>
      <c r="J74">
        <v>0</v>
      </c>
      <c r="K74">
        <v>0</v>
      </c>
      <c r="L74">
        <v>0</v>
      </c>
      <c r="M74">
        <v>0</v>
      </c>
      <c r="N74">
        <v>0</v>
      </c>
      <c r="O74">
        <v>23922.25</v>
      </c>
    </row>
    <row r="75" spans="1:15" hidden="1" x14ac:dyDescent="0.3">
      <c r="A75">
        <v>20000</v>
      </c>
      <c r="B75" t="s">
        <v>23</v>
      </c>
      <c r="I75">
        <v>0</v>
      </c>
      <c r="J75">
        <v>0</v>
      </c>
      <c r="K75">
        <v>0</v>
      </c>
      <c r="L75">
        <v>0</v>
      </c>
      <c r="M75">
        <v>0</v>
      </c>
      <c r="N75">
        <v>0</v>
      </c>
      <c r="O75">
        <v>23922.25</v>
      </c>
    </row>
    <row r="76" spans="1:15" hidden="1" x14ac:dyDescent="0.3">
      <c r="A76">
        <v>20000</v>
      </c>
      <c r="B76" t="s">
        <v>24</v>
      </c>
      <c r="I76">
        <v>65</v>
      </c>
      <c r="J76">
        <v>0</v>
      </c>
      <c r="K76">
        <v>0</v>
      </c>
      <c r="L76">
        <v>0</v>
      </c>
      <c r="M76">
        <v>0</v>
      </c>
      <c r="N76">
        <v>0</v>
      </c>
      <c r="O76">
        <v>23922.25</v>
      </c>
    </row>
    <row r="77" spans="1:15" hidden="1" x14ac:dyDescent="0.3">
      <c r="A77">
        <v>20150</v>
      </c>
      <c r="B77" t="s">
        <v>17</v>
      </c>
      <c r="C77">
        <v>18</v>
      </c>
      <c r="D77">
        <v>0</v>
      </c>
      <c r="E77">
        <v>1</v>
      </c>
      <c r="F77">
        <v>219.49</v>
      </c>
      <c r="G77">
        <v>3870.6</v>
      </c>
      <c r="H77">
        <v>527.59999999999991</v>
      </c>
      <c r="I77">
        <v>3414</v>
      </c>
      <c r="J77">
        <v>824</v>
      </c>
      <c r="K77">
        <v>5751</v>
      </c>
      <c r="L77">
        <v>97.28</v>
      </c>
      <c r="M77">
        <v>0.1</v>
      </c>
      <c r="N77">
        <v>-0.2</v>
      </c>
      <c r="O77">
        <v>23922.25</v>
      </c>
    </row>
    <row r="78" spans="1:15" hidden="1" x14ac:dyDescent="0.3">
      <c r="A78">
        <v>20150</v>
      </c>
      <c r="B78" t="s">
        <v>57</v>
      </c>
      <c r="C78">
        <v>5</v>
      </c>
      <c r="D78">
        <v>0</v>
      </c>
      <c r="E78">
        <v>4</v>
      </c>
      <c r="F78">
        <v>62.11</v>
      </c>
      <c r="G78">
        <v>3845.25</v>
      </c>
      <c r="H78">
        <v>406.40000000000009</v>
      </c>
      <c r="I78">
        <v>19339</v>
      </c>
      <c r="J78">
        <v>16200</v>
      </c>
      <c r="K78">
        <v>30665</v>
      </c>
      <c r="L78">
        <v>43.87</v>
      </c>
      <c r="M78">
        <v>0.8</v>
      </c>
      <c r="N78">
        <v>-1.1000000000000001</v>
      </c>
      <c r="O78">
        <v>23922.25</v>
      </c>
    </row>
    <row r="79" spans="1:15" hidden="1" x14ac:dyDescent="0.3">
      <c r="A79">
        <v>20150</v>
      </c>
      <c r="B79" t="s">
        <v>26</v>
      </c>
      <c r="C79">
        <v>232</v>
      </c>
      <c r="D79">
        <v>14</v>
      </c>
      <c r="E79">
        <v>23</v>
      </c>
      <c r="F79">
        <v>0</v>
      </c>
      <c r="G79">
        <v>3820</v>
      </c>
      <c r="H79">
        <v>190</v>
      </c>
      <c r="I79">
        <v>537</v>
      </c>
      <c r="J79">
        <v>28</v>
      </c>
      <c r="K79">
        <v>110</v>
      </c>
      <c r="L79">
        <v>28.68</v>
      </c>
      <c r="M79">
        <v>7</v>
      </c>
      <c r="N79">
        <v>9.9999999999999645E-2</v>
      </c>
      <c r="O79">
        <v>23922.25</v>
      </c>
    </row>
    <row r="80" spans="1:15" hidden="1" x14ac:dyDescent="0.3">
      <c r="A80">
        <v>20150</v>
      </c>
      <c r="B80" t="s">
        <v>58</v>
      </c>
      <c r="C80">
        <v>5</v>
      </c>
      <c r="D80">
        <v>0</v>
      </c>
      <c r="E80">
        <v>0</v>
      </c>
      <c r="F80">
        <v>0</v>
      </c>
      <c r="G80">
        <v>0</v>
      </c>
      <c r="H80">
        <v>0</v>
      </c>
      <c r="I80">
        <v>231</v>
      </c>
      <c r="J80">
        <v>5</v>
      </c>
      <c r="K80">
        <v>11</v>
      </c>
      <c r="L80">
        <v>23.83</v>
      </c>
      <c r="M80">
        <v>22.85</v>
      </c>
      <c r="N80">
        <v>5.4000000000000021</v>
      </c>
      <c r="O80">
        <v>23922.25</v>
      </c>
    </row>
    <row r="81" spans="1:15" hidden="1" x14ac:dyDescent="0.3">
      <c r="A81">
        <v>20200</v>
      </c>
      <c r="B81" t="s">
        <v>17</v>
      </c>
      <c r="C81">
        <v>73</v>
      </c>
      <c r="D81">
        <v>-222</v>
      </c>
      <c r="E81">
        <v>290</v>
      </c>
      <c r="F81">
        <v>176.02</v>
      </c>
      <c r="G81">
        <v>3745</v>
      </c>
      <c r="H81">
        <v>69.150000000000091</v>
      </c>
      <c r="I81">
        <v>6500</v>
      </c>
      <c r="J81">
        <v>-613</v>
      </c>
      <c r="K81">
        <v>14278</v>
      </c>
      <c r="L81">
        <v>91.56</v>
      </c>
      <c r="M81">
        <v>0.05</v>
      </c>
      <c r="N81">
        <v>-0.25</v>
      </c>
      <c r="O81">
        <v>23922.25</v>
      </c>
    </row>
    <row r="82" spans="1:15" hidden="1" x14ac:dyDescent="0.3">
      <c r="A82">
        <v>20200</v>
      </c>
      <c r="B82" t="s">
        <v>57</v>
      </c>
      <c r="C82">
        <v>6</v>
      </c>
      <c r="D82">
        <v>0</v>
      </c>
      <c r="E82">
        <v>5</v>
      </c>
      <c r="F82">
        <v>0</v>
      </c>
      <c r="G82">
        <v>3765</v>
      </c>
      <c r="H82">
        <v>215</v>
      </c>
      <c r="I82">
        <v>17859</v>
      </c>
      <c r="J82">
        <v>15980</v>
      </c>
      <c r="K82">
        <v>31159</v>
      </c>
      <c r="L82">
        <v>43.29</v>
      </c>
      <c r="M82">
        <v>0.75</v>
      </c>
      <c r="N82">
        <v>-1.05</v>
      </c>
      <c r="O82">
        <v>23922.25</v>
      </c>
    </row>
    <row r="83" spans="1:15" hidden="1" x14ac:dyDescent="0.3">
      <c r="A83">
        <v>20200</v>
      </c>
      <c r="B83" t="s">
        <v>26</v>
      </c>
      <c r="C83">
        <v>1891</v>
      </c>
      <c r="D83">
        <v>930</v>
      </c>
      <c r="E83">
        <v>1521</v>
      </c>
      <c r="F83">
        <v>0</v>
      </c>
      <c r="G83">
        <v>3760</v>
      </c>
      <c r="H83">
        <v>7.9499999999998181</v>
      </c>
      <c r="I83">
        <v>7084</v>
      </c>
      <c r="J83">
        <v>636</v>
      </c>
      <c r="K83">
        <v>1935</v>
      </c>
      <c r="L83">
        <v>28.17</v>
      </c>
      <c r="M83">
        <v>6.65</v>
      </c>
      <c r="N83">
        <v>0.4000000000000003</v>
      </c>
      <c r="O83">
        <v>23922.25</v>
      </c>
    </row>
    <row r="84" spans="1:15" hidden="1" x14ac:dyDescent="0.3">
      <c r="A84">
        <v>20200</v>
      </c>
      <c r="B84" t="s">
        <v>58</v>
      </c>
      <c r="C84">
        <v>0</v>
      </c>
      <c r="D84">
        <v>0</v>
      </c>
      <c r="E84">
        <v>0</v>
      </c>
      <c r="F84">
        <v>0</v>
      </c>
      <c r="G84">
        <v>0</v>
      </c>
      <c r="H84">
        <v>0</v>
      </c>
      <c r="I84">
        <v>91</v>
      </c>
      <c r="J84">
        <v>0</v>
      </c>
      <c r="K84">
        <v>0</v>
      </c>
      <c r="L84">
        <v>0</v>
      </c>
      <c r="M84">
        <v>0</v>
      </c>
      <c r="N84">
        <v>0</v>
      </c>
      <c r="O84">
        <v>23922.25</v>
      </c>
    </row>
    <row r="85" spans="1:15" hidden="1" x14ac:dyDescent="0.3">
      <c r="A85">
        <v>20250</v>
      </c>
      <c r="B85" t="s">
        <v>17</v>
      </c>
      <c r="C85">
        <v>160</v>
      </c>
      <c r="D85">
        <v>0</v>
      </c>
      <c r="E85">
        <v>0</v>
      </c>
      <c r="F85">
        <v>0</v>
      </c>
      <c r="G85">
        <v>0</v>
      </c>
      <c r="H85">
        <v>0</v>
      </c>
      <c r="I85">
        <v>6604</v>
      </c>
      <c r="J85">
        <v>0</v>
      </c>
      <c r="K85">
        <v>9119</v>
      </c>
      <c r="L85">
        <v>90.31</v>
      </c>
      <c r="M85">
        <v>0.05</v>
      </c>
      <c r="N85">
        <v>-0.25</v>
      </c>
      <c r="O85">
        <v>23922.25</v>
      </c>
    </row>
    <row r="86" spans="1:15" hidden="1" x14ac:dyDescent="0.3">
      <c r="A86">
        <v>20250</v>
      </c>
      <c r="B86" t="s">
        <v>57</v>
      </c>
      <c r="C86">
        <v>5</v>
      </c>
      <c r="D86">
        <v>0</v>
      </c>
      <c r="E86">
        <v>1</v>
      </c>
      <c r="F86">
        <v>0</v>
      </c>
      <c r="G86">
        <v>3506.8</v>
      </c>
      <c r="H86">
        <v>174.95000000000027</v>
      </c>
      <c r="I86">
        <v>6256</v>
      </c>
      <c r="J86">
        <v>6148</v>
      </c>
      <c r="K86">
        <v>9543</v>
      </c>
      <c r="L86">
        <v>42.72</v>
      </c>
      <c r="M86">
        <v>0.75</v>
      </c>
      <c r="N86">
        <v>-1.2999999999999998</v>
      </c>
      <c r="O86">
        <v>23922.25</v>
      </c>
    </row>
    <row r="87" spans="1:15" hidden="1" x14ac:dyDescent="0.3">
      <c r="A87">
        <v>20250</v>
      </c>
      <c r="B87" t="s">
        <v>26</v>
      </c>
      <c r="C87">
        <v>218</v>
      </c>
      <c r="D87">
        <v>0</v>
      </c>
      <c r="E87">
        <v>0</v>
      </c>
      <c r="F87">
        <v>0</v>
      </c>
      <c r="G87">
        <v>0</v>
      </c>
      <c r="H87">
        <v>0</v>
      </c>
      <c r="I87">
        <v>80</v>
      </c>
      <c r="J87">
        <v>0</v>
      </c>
      <c r="K87">
        <v>0</v>
      </c>
      <c r="L87">
        <v>0</v>
      </c>
      <c r="M87">
        <v>0</v>
      </c>
      <c r="N87">
        <v>0</v>
      </c>
      <c r="O87">
        <v>23922.25</v>
      </c>
    </row>
    <row r="88" spans="1:15" hidden="1" x14ac:dyDescent="0.3">
      <c r="A88">
        <v>20250</v>
      </c>
      <c r="B88" t="s">
        <v>58</v>
      </c>
      <c r="C88">
        <v>0</v>
      </c>
      <c r="D88">
        <v>0</v>
      </c>
      <c r="E88">
        <v>0</v>
      </c>
      <c r="F88">
        <v>0</v>
      </c>
      <c r="G88">
        <v>0</v>
      </c>
      <c r="H88">
        <v>0</v>
      </c>
      <c r="I88">
        <v>30</v>
      </c>
      <c r="J88">
        <v>0</v>
      </c>
      <c r="K88">
        <v>0</v>
      </c>
      <c r="L88">
        <v>0</v>
      </c>
      <c r="M88">
        <v>0</v>
      </c>
      <c r="N88">
        <v>0</v>
      </c>
      <c r="O88">
        <v>23922.25</v>
      </c>
    </row>
    <row r="89" spans="1:15" hidden="1" x14ac:dyDescent="0.3">
      <c r="A89">
        <v>20300</v>
      </c>
      <c r="B89" t="s">
        <v>17</v>
      </c>
      <c r="C89">
        <v>192</v>
      </c>
      <c r="D89">
        <v>-185</v>
      </c>
      <c r="E89">
        <v>286</v>
      </c>
      <c r="F89">
        <v>0</v>
      </c>
      <c r="G89">
        <v>3615</v>
      </c>
      <c r="H89">
        <v>32.5</v>
      </c>
      <c r="I89">
        <v>9031</v>
      </c>
      <c r="J89">
        <v>-1076</v>
      </c>
      <c r="K89">
        <v>14022</v>
      </c>
      <c r="L89">
        <v>89.06</v>
      </c>
      <c r="M89">
        <v>0.05</v>
      </c>
      <c r="N89">
        <v>-0.25</v>
      </c>
      <c r="O89">
        <v>23922.25</v>
      </c>
    </row>
    <row r="90" spans="1:15" hidden="1" x14ac:dyDescent="0.3">
      <c r="A90">
        <v>20300</v>
      </c>
      <c r="B90" t="s">
        <v>57</v>
      </c>
      <c r="C90">
        <v>5</v>
      </c>
      <c r="D90">
        <v>0</v>
      </c>
      <c r="E90">
        <v>0</v>
      </c>
      <c r="F90">
        <v>0</v>
      </c>
      <c r="G90">
        <v>0</v>
      </c>
      <c r="H90">
        <v>0</v>
      </c>
      <c r="I90">
        <v>5392</v>
      </c>
      <c r="J90">
        <v>4357</v>
      </c>
      <c r="K90">
        <v>11168</v>
      </c>
      <c r="L90">
        <v>42.62</v>
      </c>
      <c r="M90">
        <v>0.9</v>
      </c>
      <c r="N90">
        <v>-1</v>
      </c>
      <c r="O90">
        <v>23922.25</v>
      </c>
    </row>
    <row r="91" spans="1:15" hidden="1" x14ac:dyDescent="0.3">
      <c r="A91">
        <v>20300</v>
      </c>
      <c r="B91" t="s">
        <v>26</v>
      </c>
      <c r="C91">
        <v>221</v>
      </c>
      <c r="D91">
        <v>0</v>
      </c>
      <c r="E91">
        <v>0</v>
      </c>
      <c r="F91">
        <v>0</v>
      </c>
      <c r="G91">
        <v>0</v>
      </c>
      <c r="H91">
        <v>0</v>
      </c>
      <c r="I91">
        <v>291</v>
      </c>
      <c r="J91">
        <v>2</v>
      </c>
      <c r="K91">
        <v>30</v>
      </c>
      <c r="L91">
        <v>27.53</v>
      </c>
      <c r="M91">
        <v>6.8</v>
      </c>
      <c r="N91">
        <v>0.79999999999999982</v>
      </c>
      <c r="O91">
        <v>23922.25</v>
      </c>
    </row>
    <row r="92" spans="1:15" hidden="1" x14ac:dyDescent="0.3">
      <c r="A92">
        <v>20300</v>
      </c>
      <c r="B92" t="s">
        <v>58</v>
      </c>
      <c r="C92">
        <v>0</v>
      </c>
      <c r="D92">
        <v>0</v>
      </c>
      <c r="E92">
        <v>0</v>
      </c>
      <c r="F92">
        <v>0</v>
      </c>
      <c r="G92">
        <v>0</v>
      </c>
      <c r="H92">
        <v>0</v>
      </c>
      <c r="I92">
        <v>0</v>
      </c>
      <c r="J92">
        <v>0</v>
      </c>
      <c r="K92">
        <v>0</v>
      </c>
      <c r="L92">
        <v>0</v>
      </c>
      <c r="M92">
        <v>0</v>
      </c>
      <c r="N92">
        <v>0</v>
      </c>
      <c r="O92">
        <v>23922.25</v>
      </c>
    </row>
    <row r="93" spans="1:15" hidden="1" x14ac:dyDescent="0.3">
      <c r="A93">
        <v>20350</v>
      </c>
      <c r="B93" t="s">
        <v>17</v>
      </c>
      <c r="C93">
        <v>210</v>
      </c>
      <c r="D93">
        <v>0</v>
      </c>
      <c r="E93">
        <v>8</v>
      </c>
      <c r="F93">
        <v>157</v>
      </c>
      <c r="G93">
        <v>3613.5</v>
      </c>
      <c r="H93">
        <v>449.30000000000018</v>
      </c>
      <c r="I93">
        <v>1537</v>
      </c>
      <c r="J93">
        <v>389</v>
      </c>
      <c r="K93">
        <v>2552</v>
      </c>
      <c r="L93">
        <v>87.81</v>
      </c>
      <c r="M93">
        <v>0.05</v>
      </c>
      <c r="N93">
        <v>-0.3</v>
      </c>
      <c r="O93">
        <v>23922.25</v>
      </c>
    </row>
    <row r="94" spans="1:15" hidden="1" x14ac:dyDescent="0.3">
      <c r="A94">
        <v>20350</v>
      </c>
      <c r="B94" t="s">
        <v>57</v>
      </c>
      <c r="C94">
        <v>6</v>
      </c>
      <c r="D94">
        <v>0</v>
      </c>
      <c r="E94">
        <v>0</v>
      </c>
      <c r="F94">
        <v>0</v>
      </c>
      <c r="G94">
        <v>0</v>
      </c>
      <c r="H94">
        <v>0</v>
      </c>
      <c r="I94">
        <v>263</v>
      </c>
      <c r="J94">
        <v>35</v>
      </c>
      <c r="K94">
        <v>648</v>
      </c>
      <c r="L94">
        <v>43.06</v>
      </c>
      <c r="M94">
        <v>1.05</v>
      </c>
      <c r="N94">
        <v>-0.95</v>
      </c>
      <c r="O94">
        <v>23922.25</v>
      </c>
    </row>
    <row r="95" spans="1:15" hidden="1" x14ac:dyDescent="0.3">
      <c r="A95">
        <v>20350</v>
      </c>
      <c r="B95" t="s">
        <v>26</v>
      </c>
      <c r="C95">
        <v>206</v>
      </c>
      <c r="D95">
        <v>1</v>
      </c>
      <c r="E95">
        <v>2</v>
      </c>
      <c r="F95">
        <v>0</v>
      </c>
      <c r="G95">
        <v>3720</v>
      </c>
      <c r="H95">
        <v>270.69999999999982</v>
      </c>
      <c r="I95">
        <v>78</v>
      </c>
      <c r="J95">
        <v>0</v>
      </c>
      <c r="K95">
        <v>0</v>
      </c>
      <c r="L95">
        <v>0</v>
      </c>
      <c r="M95">
        <v>0</v>
      </c>
      <c r="N95">
        <v>0</v>
      </c>
      <c r="O95">
        <v>23922.25</v>
      </c>
    </row>
    <row r="96" spans="1:15" hidden="1" x14ac:dyDescent="0.3">
      <c r="A96">
        <v>20350</v>
      </c>
      <c r="B96" t="s">
        <v>58</v>
      </c>
      <c r="C96">
        <v>0</v>
      </c>
      <c r="D96">
        <v>0</v>
      </c>
      <c r="E96">
        <v>0</v>
      </c>
      <c r="F96">
        <v>0</v>
      </c>
      <c r="G96">
        <v>0</v>
      </c>
      <c r="H96">
        <v>0</v>
      </c>
      <c r="I96">
        <v>77</v>
      </c>
      <c r="J96">
        <v>0</v>
      </c>
      <c r="K96">
        <v>0</v>
      </c>
      <c r="L96">
        <v>0</v>
      </c>
      <c r="M96">
        <v>0</v>
      </c>
      <c r="N96">
        <v>0</v>
      </c>
      <c r="O96">
        <v>23922.25</v>
      </c>
    </row>
    <row r="97" spans="1:15" hidden="1" x14ac:dyDescent="0.3">
      <c r="A97">
        <v>20400</v>
      </c>
      <c r="B97" t="s">
        <v>17</v>
      </c>
      <c r="C97">
        <v>112</v>
      </c>
      <c r="D97">
        <v>-20</v>
      </c>
      <c r="E97">
        <v>40</v>
      </c>
      <c r="F97">
        <v>0</v>
      </c>
      <c r="G97">
        <v>3539.9</v>
      </c>
      <c r="H97">
        <v>88.75</v>
      </c>
      <c r="I97">
        <v>6255</v>
      </c>
      <c r="J97">
        <v>-4205</v>
      </c>
      <c r="K97">
        <v>24058</v>
      </c>
      <c r="L97">
        <v>86.57</v>
      </c>
      <c r="M97">
        <v>0.1</v>
      </c>
      <c r="N97">
        <v>-0.2</v>
      </c>
      <c r="O97">
        <v>23922.25</v>
      </c>
    </row>
    <row r="98" spans="1:15" hidden="1" x14ac:dyDescent="0.3">
      <c r="A98">
        <v>20400</v>
      </c>
      <c r="B98" t="s">
        <v>57</v>
      </c>
      <c r="C98">
        <v>5</v>
      </c>
      <c r="D98">
        <v>0</v>
      </c>
      <c r="E98">
        <v>0</v>
      </c>
      <c r="F98">
        <v>0</v>
      </c>
      <c r="G98">
        <v>0</v>
      </c>
      <c r="H98">
        <v>0</v>
      </c>
      <c r="I98">
        <v>3746</v>
      </c>
      <c r="J98">
        <v>3467</v>
      </c>
      <c r="K98">
        <v>5559</v>
      </c>
      <c r="L98">
        <v>41.69</v>
      </c>
      <c r="M98">
        <v>0.9</v>
      </c>
      <c r="N98">
        <v>-1.0499999999999998</v>
      </c>
      <c r="O98">
        <v>23922.25</v>
      </c>
    </row>
    <row r="99" spans="1:15" hidden="1" x14ac:dyDescent="0.3">
      <c r="A99">
        <v>20400</v>
      </c>
      <c r="B99" t="s">
        <v>26</v>
      </c>
      <c r="C99">
        <v>264</v>
      </c>
      <c r="D99">
        <v>7</v>
      </c>
      <c r="E99">
        <v>18</v>
      </c>
      <c r="F99">
        <v>0</v>
      </c>
      <c r="G99">
        <v>3600</v>
      </c>
      <c r="H99">
        <v>186.19999999999985</v>
      </c>
      <c r="I99">
        <v>204</v>
      </c>
      <c r="J99">
        <v>-3</v>
      </c>
      <c r="K99">
        <v>50</v>
      </c>
      <c r="L99">
        <v>27.44</v>
      </c>
      <c r="M99">
        <v>8</v>
      </c>
      <c r="N99">
        <v>1.9000000000000004</v>
      </c>
      <c r="O99">
        <v>23922.25</v>
      </c>
    </row>
    <row r="100" spans="1:15" hidden="1" x14ac:dyDescent="0.3">
      <c r="A100">
        <v>20400</v>
      </c>
      <c r="B100" t="s">
        <v>58</v>
      </c>
      <c r="C100">
        <v>0</v>
      </c>
      <c r="D100">
        <v>0</v>
      </c>
      <c r="E100">
        <v>0</v>
      </c>
      <c r="F100">
        <v>0</v>
      </c>
      <c r="G100">
        <v>0</v>
      </c>
      <c r="H100">
        <v>0</v>
      </c>
      <c r="I100">
        <v>9</v>
      </c>
      <c r="J100">
        <v>0</v>
      </c>
      <c r="K100">
        <v>0</v>
      </c>
      <c r="L100">
        <v>0</v>
      </c>
      <c r="M100">
        <v>0</v>
      </c>
      <c r="N100">
        <v>0</v>
      </c>
      <c r="O100">
        <v>23922.25</v>
      </c>
    </row>
    <row r="101" spans="1:15" hidden="1" x14ac:dyDescent="0.3">
      <c r="A101">
        <v>20450</v>
      </c>
      <c r="B101" t="s">
        <v>17</v>
      </c>
      <c r="C101">
        <v>134</v>
      </c>
      <c r="D101">
        <v>0</v>
      </c>
      <c r="E101">
        <v>0</v>
      </c>
      <c r="F101">
        <v>0</v>
      </c>
      <c r="G101">
        <v>0</v>
      </c>
      <c r="H101">
        <v>0</v>
      </c>
      <c r="I101">
        <v>2508</v>
      </c>
      <c r="J101">
        <v>162</v>
      </c>
      <c r="K101">
        <v>3244</v>
      </c>
      <c r="L101">
        <v>89.47</v>
      </c>
      <c r="M101">
        <v>0.05</v>
      </c>
      <c r="N101">
        <v>-0.4</v>
      </c>
      <c r="O101">
        <v>23922.25</v>
      </c>
    </row>
    <row r="102" spans="1:15" hidden="1" x14ac:dyDescent="0.3">
      <c r="A102">
        <v>20450</v>
      </c>
      <c r="B102" t="s">
        <v>57</v>
      </c>
      <c r="C102">
        <v>5</v>
      </c>
      <c r="D102">
        <v>0</v>
      </c>
      <c r="E102">
        <v>0</v>
      </c>
      <c r="F102">
        <v>0</v>
      </c>
      <c r="G102">
        <v>0</v>
      </c>
      <c r="H102">
        <v>0</v>
      </c>
      <c r="I102">
        <v>298</v>
      </c>
      <c r="J102">
        <v>55</v>
      </c>
      <c r="K102">
        <v>300</v>
      </c>
      <c r="L102">
        <v>41.52</v>
      </c>
      <c r="M102">
        <v>1</v>
      </c>
      <c r="N102">
        <v>-0.75</v>
      </c>
      <c r="O102">
        <v>23922.25</v>
      </c>
    </row>
    <row r="103" spans="1:15" hidden="1" x14ac:dyDescent="0.3">
      <c r="A103">
        <v>20450</v>
      </c>
      <c r="B103" t="s">
        <v>26</v>
      </c>
      <c r="C103">
        <v>163</v>
      </c>
      <c r="D103">
        <v>0</v>
      </c>
      <c r="E103">
        <v>0</v>
      </c>
      <c r="F103">
        <v>0</v>
      </c>
      <c r="G103">
        <v>0</v>
      </c>
      <c r="H103">
        <v>0</v>
      </c>
      <c r="I103">
        <v>155</v>
      </c>
      <c r="J103">
        <v>0</v>
      </c>
      <c r="K103">
        <v>0</v>
      </c>
      <c r="L103">
        <v>0</v>
      </c>
      <c r="M103">
        <v>0</v>
      </c>
      <c r="N103">
        <v>0</v>
      </c>
      <c r="O103">
        <v>23922.25</v>
      </c>
    </row>
    <row r="104" spans="1:15" hidden="1" x14ac:dyDescent="0.3">
      <c r="A104">
        <v>20450</v>
      </c>
      <c r="B104" t="s">
        <v>58</v>
      </c>
      <c r="C104">
        <v>0</v>
      </c>
      <c r="D104">
        <v>0</v>
      </c>
      <c r="E104">
        <v>0</v>
      </c>
      <c r="F104">
        <v>0</v>
      </c>
      <c r="G104">
        <v>0</v>
      </c>
      <c r="H104">
        <v>0</v>
      </c>
      <c r="I104">
        <v>4</v>
      </c>
      <c r="J104">
        <v>0</v>
      </c>
      <c r="K104">
        <v>0</v>
      </c>
      <c r="L104">
        <v>0</v>
      </c>
      <c r="M104">
        <v>0</v>
      </c>
      <c r="N104">
        <v>0</v>
      </c>
      <c r="O104">
        <v>23922.25</v>
      </c>
    </row>
    <row r="105" spans="1:15" hidden="1" x14ac:dyDescent="0.3">
      <c r="A105">
        <v>20500</v>
      </c>
      <c r="B105" t="s">
        <v>17</v>
      </c>
      <c r="C105">
        <v>5395</v>
      </c>
      <c r="D105">
        <v>-139</v>
      </c>
      <c r="E105">
        <v>2292</v>
      </c>
      <c r="F105">
        <v>118.19</v>
      </c>
      <c r="G105">
        <v>3420</v>
      </c>
      <c r="H105">
        <v>44.599999999999909</v>
      </c>
      <c r="I105">
        <v>41313</v>
      </c>
      <c r="J105">
        <v>-3377</v>
      </c>
      <c r="K105">
        <v>52227</v>
      </c>
      <c r="L105">
        <v>88.18</v>
      </c>
      <c r="M105">
        <v>0.1</v>
      </c>
      <c r="N105">
        <v>-0.30000000000000004</v>
      </c>
      <c r="O105">
        <v>23922.25</v>
      </c>
    </row>
    <row r="106" spans="1:15" hidden="1" x14ac:dyDescent="0.3">
      <c r="A106">
        <v>20500</v>
      </c>
      <c r="B106" t="s">
        <v>57</v>
      </c>
      <c r="C106">
        <v>7</v>
      </c>
      <c r="D106">
        <v>1</v>
      </c>
      <c r="E106">
        <v>9</v>
      </c>
      <c r="F106">
        <v>0</v>
      </c>
      <c r="G106">
        <v>3476.5</v>
      </c>
      <c r="H106">
        <v>236.5</v>
      </c>
      <c r="I106">
        <v>16181</v>
      </c>
      <c r="J106">
        <v>13677</v>
      </c>
      <c r="K106">
        <v>24331</v>
      </c>
      <c r="L106">
        <v>41.65</v>
      </c>
      <c r="M106">
        <v>1.1499999999999999</v>
      </c>
      <c r="N106">
        <v>-0.70000000000000018</v>
      </c>
      <c r="O106">
        <v>23922.25</v>
      </c>
    </row>
    <row r="107" spans="1:15" hidden="1" x14ac:dyDescent="0.3">
      <c r="A107">
        <v>20500</v>
      </c>
      <c r="B107" t="s">
        <v>26</v>
      </c>
      <c r="C107">
        <v>10376</v>
      </c>
      <c r="D107">
        <v>3946</v>
      </c>
      <c r="E107">
        <v>5789</v>
      </c>
      <c r="F107">
        <v>0</v>
      </c>
      <c r="G107">
        <v>3465</v>
      </c>
      <c r="H107">
        <v>18.650000000000091</v>
      </c>
      <c r="I107">
        <v>17097</v>
      </c>
      <c r="J107">
        <v>4018</v>
      </c>
      <c r="K107">
        <v>11194</v>
      </c>
      <c r="L107">
        <v>26.53</v>
      </c>
      <c r="M107">
        <v>7.45</v>
      </c>
      <c r="N107">
        <v>0.20000000000000015</v>
      </c>
      <c r="O107">
        <v>23922.25</v>
      </c>
    </row>
    <row r="108" spans="1:15" hidden="1" x14ac:dyDescent="0.3">
      <c r="A108">
        <v>20500</v>
      </c>
      <c r="B108" t="s">
        <v>58</v>
      </c>
      <c r="C108">
        <v>113</v>
      </c>
      <c r="D108">
        <v>26</v>
      </c>
      <c r="E108">
        <v>54</v>
      </c>
      <c r="F108">
        <v>0</v>
      </c>
      <c r="G108">
        <v>3625</v>
      </c>
      <c r="H108">
        <v>139.15000000000009</v>
      </c>
      <c r="I108">
        <v>2594</v>
      </c>
      <c r="J108">
        <v>157</v>
      </c>
      <c r="K108">
        <v>913</v>
      </c>
      <c r="L108">
        <v>21.67</v>
      </c>
      <c r="M108">
        <v>19.55</v>
      </c>
      <c r="N108">
        <v>1.6500000000000019</v>
      </c>
      <c r="O108">
        <v>23922.25</v>
      </c>
    </row>
    <row r="109" spans="1:15" hidden="1" x14ac:dyDescent="0.3">
      <c r="A109">
        <v>20550</v>
      </c>
      <c r="B109" t="s">
        <v>17</v>
      </c>
      <c r="C109">
        <v>201</v>
      </c>
      <c r="D109">
        <v>0</v>
      </c>
      <c r="E109">
        <v>8</v>
      </c>
      <c r="F109">
        <v>143.22999999999999</v>
      </c>
      <c r="G109">
        <v>3410</v>
      </c>
      <c r="H109">
        <v>360</v>
      </c>
      <c r="I109">
        <v>520</v>
      </c>
      <c r="J109">
        <v>-102</v>
      </c>
      <c r="K109">
        <v>2631</v>
      </c>
      <c r="L109">
        <v>86.89</v>
      </c>
      <c r="M109">
        <v>0.1</v>
      </c>
      <c r="N109">
        <v>-0.35</v>
      </c>
      <c r="O109">
        <v>23922.25</v>
      </c>
    </row>
    <row r="110" spans="1:15" hidden="1" x14ac:dyDescent="0.3">
      <c r="A110">
        <v>20550</v>
      </c>
      <c r="B110" t="s">
        <v>57</v>
      </c>
      <c r="C110">
        <v>10</v>
      </c>
      <c r="D110">
        <v>0</v>
      </c>
      <c r="E110">
        <v>0</v>
      </c>
      <c r="F110">
        <v>0</v>
      </c>
      <c r="G110">
        <v>0</v>
      </c>
      <c r="H110">
        <v>0</v>
      </c>
      <c r="I110">
        <v>179</v>
      </c>
      <c r="J110">
        <v>-28</v>
      </c>
      <c r="K110">
        <v>351</v>
      </c>
      <c r="L110">
        <v>41.38</v>
      </c>
      <c r="M110">
        <v>1.45</v>
      </c>
      <c r="N110">
        <v>-0.59999999999999987</v>
      </c>
      <c r="O110">
        <v>23922.25</v>
      </c>
    </row>
    <row r="111" spans="1:15" hidden="1" x14ac:dyDescent="0.3">
      <c r="A111">
        <v>20550</v>
      </c>
      <c r="B111" t="s">
        <v>26</v>
      </c>
      <c r="C111">
        <v>49</v>
      </c>
      <c r="D111">
        <v>0</v>
      </c>
      <c r="E111">
        <v>4</v>
      </c>
      <c r="F111">
        <v>0</v>
      </c>
      <c r="G111">
        <v>3470</v>
      </c>
      <c r="H111">
        <v>229.80000000000015</v>
      </c>
      <c r="I111">
        <v>44</v>
      </c>
      <c r="J111">
        <v>8</v>
      </c>
      <c r="K111">
        <v>20</v>
      </c>
      <c r="L111">
        <v>26.55</v>
      </c>
      <c r="M111">
        <v>8.35</v>
      </c>
      <c r="N111">
        <v>-2.8000000000000007</v>
      </c>
      <c r="O111">
        <v>23922.25</v>
      </c>
    </row>
    <row r="112" spans="1:15" hidden="1" x14ac:dyDescent="0.3">
      <c r="A112">
        <v>20550</v>
      </c>
      <c r="B112" t="s">
        <v>58</v>
      </c>
      <c r="C112">
        <v>0</v>
      </c>
      <c r="D112">
        <v>0</v>
      </c>
      <c r="E112">
        <v>0</v>
      </c>
      <c r="F112">
        <v>0</v>
      </c>
      <c r="G112">
        <v>0</v>
      </c>
      <c r="H112">
        <v>0</v>
      </c>
      <c r="I112">
        <v>64</v>
      </c>
      <c r="J112">
        <v>0</v>
      </c>
      <c r="K112">
        <v>52</v>
      </c>
      <c r="L112">
        <v>21.75</v>
      </c>
      <c r="M112">
        <v>23.05</v>
      </c>
      <c r="N112">
        <v>5.0000000000000711E-2</v>
      </c>
      <c r="O112">
        <v>23922.25</v>
      </c>
    </row>
    <row r="113" spans="1:15" hidden="1" x14ac:dyDescent="0.3">
      <c r="A113">
        <v>20600</v>
      </c>
      <c r="B113" t="s">
        <v>17</v>
      </c>
      <c r="C113">
        <v>124</v>
      </c>
      <c r="D113">
        <v>-230</v>
      </c>
      <c r="E113">
        <v>366</v>
      </c>
      <c r="F113">
        <v>0</v>
      </c>
      <c r="G113">
        <v>3316.25</v>
      </c>
      <c r="H113">
        <v>44.25</v>
      </c>
      <c r="I113">
        <v>11277</v>
      </c>
      <c r="J113">
        <v>-466</v>
      </c>
      <c r="K113">
        <v>14889</v>
      </c>
      <c r="L113">
        <v>85.6</v>
      </c>
      <c r="M113">
        <v>0.05</v>
      </c>
      <c r="N113">
        <v>-0.4</v>
      </c>
      <c r="O113">
        <v>23922.25</v>
      </c>
    </row>
    <row r="114" spans="1:15" hidden="1" x14ac:dyDescent="0.3">
      <c r="A114">
        <v>20600</v>
      </c>
      <c r="B114" t="s">
        <v>57</v>
      </c>
      <c r="C114">
        <v>7</v>
      </c>
      <c r="D114">
        <v>0</v>
      </c>
      <c r="E114">
        <v>1</v>
      </c>
      <c r="F114">
        <v>0</v>
      </c>
      <c r="G114">
        <v>3370</v>
      </c>
      <c r="H114">
        <v>381.25</v>
      </c>
      <c r="I114">
        <v>1862</v>
      </c>
      <c r="J114">
        <v>1573</v>
      </c>
      <c r="K114">
        <v>3202</v>
      </c>
      <c r="L114">
        <v>41.09</v>
      </c>
      <c r="M114">
        <v>1.4</v>
      </c>
      <c r="N114">
        <v>-0.70000000000000018</v>
      </c>
      <c r="O114">
        <v>23922.25</v>
      </c>
    </row>
    <row r="115" spans="1:15" hidden="1" x14ac:dyDescent="0.3">
      <c r="A115">
        <v>20600</v>
      </c>
      <c r="B115" t="s">
        <v>26</v>
      </c>
      <c r="C115">
        <v>350</v>
      </c>
      <c r="D115">
        <v>64</v>
      </c>
      <c r="E115">
        <v>136</v>
      </c>
      <c r="F115">
        <v>0</v>
      </c>
      <c r="G115">
        <v>3385</v>
      </c>
      <c r="H115">
        <v>55</v>
      </c>
      <c r="I115">
        <v>396</v>
      </c>
      <c r="J115">
        <v>173</v>
      </c>
      <c r="K115">
        <v>329</v>
      </c>
      <c r="L115">
        <v>26.17</v>
      </c>
      <c r="M115">
        <v>8.3000000000000007</v>
      </c>
      <c r="N115">
        <v>-0.89999999999999858</v>
      </c>
      <c r="O115">
        <v>23922.25</v>
      </c>
    </row>
    <row r="116" spans="1:15" hidden="1" x14ac:dyDescent="0.3">
      <c r="A116">
        <v>20600</v>
      </c>
      <c r="B116" t="s">
        <v>58</v>
      </c>
      <c r="C116">
        <v>0</v>
      </c>
      <c r="D116">
        <v>0</v>
      </c>
      <c r="E116">
        <v>0</v>
      </c>
      <c r="F116">
        <v>0</v>
      </c>
      <c r="G116">
        <v>0</v>
      </c>
      <c r="H116">
        <v>0</v>
      </c>
      <c r="I116">
        <v>8</v>
      </c>
      <c r="J116">
        <v>0</v>
      </c>
      <c r="K116">
        <v>1</v>
      </c>
      <c r="L116">
        <v>21.8</v>
      </c>
      <c r="M116">
        <v>25</v>
      </c>
      <c r="N116">
        <v>0</v>
      </c>
      <c r="O116">
        <v>23922.25</v>
      </c>
    </row>
    <row r="117" spans="1:15" hidden="1" x14ac:dyDescent="0.3">
      <c r="A117">
        <v>20650</v>
      </c>
      <c r="B117" t="s">
        <v>17</v>
      </c>
      <c r="C117">
        <v>141</v>
      </c>
      <c r="D117">
        <v>0</v>
      </c>
      <c r="E117">
        <v>0</v>
      </c>
      <c r="F117">
        <v>0</v>
      </c>
      <c r="G117">
        <v>0</v>
      </c>
      <c r="H117">
        <v>0</v>
      </c>
      <c r="I117">
        <v>674</v>
      </c>
      <c r="J117">
        <v>4</v>
      </c>
      <c r="K117">
        <v>1903</v>
      </c>
      <c r="L117">
        <v>80.38</v>
      </c>
      <c r="M117">
        <v>0.05</v>
      </c>
      <c r="N117">
        <v>-0.45</v>
      </c>
      <c r="O117">
        <v>23922.25</v>
      </c>
    </row>
    <row r="118" spans="1:15" hidden="1" x14ac:dyDescent="0.3">
      <c r="A118">
        <v>20650</v>
      </c>
      <c r="B118" t="s">
        <v>57</v>
      </c>
      <c r="C118">
        <v>9</v>
      </c>
      <c r="D118">
        <v>0</v>
      </c>
      <c r="E118">
        <v>0</v>
      </c>
      <c r="F118">
        <v>0</v>
      </c>
      <c r="G118">
        <v>0</v>
      </c>
      <c r="H118">
        <v>0</v>
      </c>
      <c r="I118">
        <v>137</v>
      </c>
      <c r="J118">
        <v>12</v>
      </c>
      <c r="K118">
        <v>284</v>
      </c>
      <c r="L118">
        <v>40.36</v>
      </c>
      <c r="M118">
        <v>1.4</v>
      </c>
      <c r="N118">
        <v>-0.95000000000000018</v>
      </c>
      <c r="O118">
        <v>23922.25</v>
      </c>
    </row>
    <row r="119" spans="1:15" hidden="1" x14ac:dyDescent="0.3">
      <c r="A119">
        <v>20650</v>
      </c>
      <c r="B119" t="s">
        <v>26</v>
      </c>
      <c r="C119">
        <v>114</v>
      </c>
      <c r="D119">
        <v>0</v>
      </c>
      <c r="E119">
        <v>2</v>
      </c>
      <c r="F119">
        <v>0</v>
      </c>
      <c r="G119">
        <v>3400</v>
      </c>
      <c r="H119">
        <v>100</v>
      </c>
      <c r="I119">
        <v>99</v>
      </c>
      <c r="J119">
        <v>0</v>
      </c>
      <c r="K119">
        <v>0</v>
      </c>
      <c r="L119">
        <v>0</v>
      </c>
      <c r="M119">
        <v>0</v>
      </c>
      <c r="N119">
        <v>0</v>
      </c>
      <c r="O119">
        <v>23922.25</v>
      </c>
    </row>
    <row r="120" spans="1:15" hidden="1" x14ac:dyDescent="0.3">
      <c r="A120">
        <v>20650</v>
      </c>
      <c r="B120" t="s">
        <v>58</v>
      </c>
      <c r="C120">
        <v>0</v>
      </c>
      <c r="D120">
        <v>0</v>
      </c>
      <c r="E120">
        <v>0</v>
      </c>
      <c r="F120">
        <v>0</v>
      </c>
      <c r="G120">
        <v>0</v>
      </c>
      <c r="H120">
        <v>0</v>
      </c>
      <c r="I120">
        <v>0</v>
      </c>
      <c r="J120">
        <v>0</v>
      </c>
      <c r="K120">
        <v>0</v>
      </c>
      <c r="L120">
        <v>0</v>
      </c>
      <c r="M120">
        <v>0</v>
      </c>
      <c r="N120">
        <v>0</v>
      </c>
      <c r="O120">
        <v>23922.25</v>
      </c>
    </row>
    <row r="121" spans="1:15" hidden="1" x14ac:dyDescent="0.3">
      <c r="A121">
        <v>20700</v>
      </c>
      <c r="B121" t="s">
        <v>17</v>
      </c>
      <c r="C121">
        <v>155</v>
      </c>
      <c r="D121">
        <v>-26</v>
      </c>
      <c r="E121">
        <v>35</v>
      </c>
      <c r="F121">
        <v>111.29</v>
      </c>
      <c r="G121">
        <v>3250</v>
      </c>
      <c r="H121">
        <v>76.150000000000091</v>
      </c>
      <c r="I121">
        <v>10354</v>
      </c>
      <c r="J121">
        <v>-4737</v>
      </c>
      <c r="K121">
        <v>12874</v>
      </c>
      <c r="L121">
        <v>83.03</v>
      </c>
      <c r="M121">
        <v>0.1</v>
      </c>
      <c r="N121">
        <v>-0.35</v>
      </c>
      <c r="O121">
        <v>23922.25</v>
      </c>
    </row>
    <row r="122" spans="1:15" hidden="1" x14ac:dyDescent="0.3">
      <c r="A122">
        <v>20700</v>
      </c>
      <c r="B122" t="s">
        <v>57</v>
      </c>
      <c r="C122">
        <v>13</v>
      </c>
      <c r="D122">
        <v>0</v>
      </c>
      <c r="E122">
        <v>0</v>
      </c>
      <c r="F122">
        <v>0</v>
      </c>
      <c r="G122">
        <v>0</v>
      </c>
      <c r="H122">
        <v>0</v>
      </c>
      <c r="I122">
        <v>3558</v>
      </c>
      <c r="J122">
        <v>3413</v>
      </c>
      <c r="K122">
        <v>6366</v>
      </c>
      <c r="L122">
        <v>40.19</v>
      </c>
      <c r="M122">
        <v>1.55</v>
      </c>
      <c r="N122">
        <v>-0.7</v>
      </c>
      <c r="O122">
        <v>23922.25</v>
      </c>
    </row>
    <row r="123" spans="1:15" hidden="1" x14ac:dyDescent="0.3">
      <c r="A123">
        <v>20700</v>
      </c>
      <c r="B123" t="s">
        <v>26</v>
      </c>
      <c r="C123">
        <v>300</v>
      </c>
      <c r="D123">
        <v>2</v>
      </c>
      <c r="E123">
        <v>5</v>
      </c>
      <c r="F123">
        <v>0</v>
      </c>
      <c r="G123">
        <v>3301.75</v>
      </c>
      <c r="H123">
        <v>66.75</v>
      </c>
      <c r="I123">
        <v>384</v>
      </c>
      <c r="J123">
        <v>0</v>
      </c>
      <c r="K123">
        <v>2</v>
      </c>
      <c r="L123">
        <v>24.4</v>
      </c>
      <c r="M123">
        <v>6.05</v>
      </c>
      <c r="N123">
        <v>-1</v>
      </c>
      <c r="O123">
        <v>23922.25</v>
      </c>
    </row>
    <row r="124" spans="1:15" hidden="1" x14ac:dyDescent="0.3">
      <c r="A124">
        <v>20700</v>
      </c>
      <c r="B124" t="s">
        <v>58</v>
      </c>
      <c r="C124">
        <v>0</v>
      </c>
      <c r="D124">
        <v>0</v>
      </c>
      <c r="E124">
        <v>0</v>
      </c>
      <c r="F124">
        <v>0</v>
      </c>
      <c r="G124">
        <v>0</v>
      </c>
      <c r="H124">
        <v>0</v>
      </c>
      <c r="I124">
        <v>0</v>
      </c>
      <c r="J124">
        <v>0</v>
      </c>
      <c r="K124">
        <v>0</v>
      </c>
      <c r="L124">
        <v>0</v>
      </c>
      <c r="M124">
        <v>0</v>
      </c>
      <c r="N124">
        <v>0</v>
      </c>
      <c r="O124">
        <v>23922.25</v>
      </c>
    </row>
    <row r="125" spans="1:15" hidden="1" x14ac:dyDescent="0.3">
      <c r="A125">
        <v>20750</v>
      </c>
      <c r="B125" t="s">
        <v>17</v>
      </c>
      <c r="C125">
        <v>144</v>
      </c>
      <c r="D125">
        <v>0</v>
      </c>
      <c r="E125">
        <v>0</v>
      </c>
      <c r="F125">
        <v>0</v>
      </c>
      <c r="G125">
        <v>0</v>
      </c>
      <c r="H125">
        <v>0</v>
      </c>
      <c r="I125">
        <v>882</v>
      </c>
      <c r="J125">
        <v>-91</v>
      </c>
      <c r="K125">
        <v>1716</v>
      </c>
      <c r="L125">
        <v>81.75</v>
      </c>
      <c r="M125">
        <v>0.05</v>
      </c>
      <c r="N125">
        <v>-0.4</v>
      </c>
      <c r="O125">
        <v>23922.25</v>
      </c>
    </row>
    <row r="126" spans="1:15" hidden="1" x14ac:dyDescent="0.3">
      <c r="A126">
        <v>20750</v>
      </c>
      <c r="B126" t="s">
        <v>57</v>
      </c>
      <c r="C126">
        <v>14</v>
      </c>
      <c r="D126">
        <v>0</v>
      </c>
      <c r="E126">
        <v>0</v>
      </c>
      <c r="F126">
        <v>0</v>
      </c>
      <c r="G126">
        <v>0</v>
      </c>
      <c r="H126">
        <v>0</v>
      </c>
      <c r="I126">
        <v>209</v>
      </c>
      <c r="J126">
        <v>143</v>
      </c>
      <c r="K126">
        <v>475</v>
      </c>
      <c r="L126">
        <v>39.590000000000003</v>
      </c>
      <c r="M126">
        <v>1.55</v>
      </c>
      <c r="N126">
        <v>-0.55000000000000004</v>
      </c>
      <c r="O126">
        <v>23922.25</v>
      </c>
    </row>
    <row r="127" spans="1:15" hidden="1" x14ac:dyDescent="0.3">
      <c r="A127">
        <v>20750</v>
      </c>
      <c r="B127" t="s">
        <v>26</v>
      </c>
      <c r="C127">
        <v>168</v>
      </c>
      <c r="D127">
        <v>0</v>
      </c>
      <c r="E127">
        <v>0</v>
      </c>
      <c r="F127">
        <v>0</v>
      </c>
      <c r="G127">
        <v>0</v>
      </c>
      <c r="H127">
        <v>0</v>
      </c>
      <c r="I127">
        <v>163</v>
      </c>
      <c r="J127">
        <v>0</v>
      </c>
      <c r="K127">
        <v>0</v>
      </c>
      <c r="L127">
        <v>0</v>
      </c>
      <c r="M127">
        <v>0</v>
      </c>
      <c r="N127">
        <v>0</v>
      </c>
      <c r="O127">
        <v>23922.25</v>
      </c>
    </row>
    <row r="128" spans="1:15" hidden="1" x14ac:dyDescent="0.3">
      <c r="A128">
        <v>20750</v>
      </c>
      <c r="B128" t="s">
        <v>58</v>
      </c>
      <c r="C128">
        <v>0</v>
      </c>
      <c r="D128">
        <v>0</v>
      </c>
      <c r="E128">
        <v>0</v>
      </c>
      <c r="F128">
        <v>0</v>
      </c>
      <c r="G128">
        <v>0</v>
      </c>
      <c r="H128">
        <v>0</v>
      </c>
      <c r="I128">
        <v>1</v>
      </c>
      <c r="J128">
        <v>0</v>
      </c>
      <c r="K128">
        <v>0</v>
      </c>
      <c r="L128">
        <v>0</v>
      </c>
      <c r="M128">
        <v>0</v>
      </c>
      <c r="N128">
        <v>0</v>
      </c>
      <c r="O128">
        <v>23922.25</v>
      </c>
    </row>
    <row r="129" spans="1:15" hidden="1" x14ac:dyDescent="0.3">
      <c r="A129">
        <v>20800</v>
      </c>
      <c r="B129" t="s">
        <v>17</v>
      </c>
      <c r="C129">
        <v>119</v>
      </c>
      <c r="D129">
        <v>-156</v>
      </c>
      <c r="E129">
        <v>300</v>
      </c>
      <c r="F129">
        <v>133.36000000000001</v>
      </c>
      <c r="G129">
        <v>3137.4</v>
      </c>
      <c r="H129">
        <v>37.400000000000091</v>
      </c>
      <c r="I129">
        <v>25949</v>
      </c>
      <c r="J129">
        <v>-139</v>
      </c>
      <c r="K129">
        <v>10172</v>
      </c>
      <c r="L129">
        <v>76.69</v>
      </c>
      <c r="M129">
        <v>0.05</v>
      </c>
      <c r="N129">
        <v>-0.35000000000000003</v>
      </c>
      <c r="O129">
        <v>23922.25</v>
      </c>
    </row>
    <row r="130" spans="1:15" hidden="1" x14ac:dyDescent="0.3">
      <c r="A130">
        <v>20800</v>
      </c>
      <c r="B130" t="s">
        <v>57</v>
      </c>
      <c r="C130">
        <v>9</v>
      </c>
      <c r="D130">
        <v>0</v>
      </c>
      <c r="E130">
        <v>0</v>
      </c>
      <c r="F130">
        <v>0</v>
      </c>
      <c r="G130">
        <v>0</v>
      </c>
      <c r="H130">
        <v>0</v>
      </c>
      <c r="I130">
        <v>3931</v>
      </c>
      <c r="J130">
        <v>3566</v>
      </c>
      <c r="K130">
        <v>7543</v>
      </c>
      <c r="L130">
        <v>39</v>
      </c>
      <c r="M130">
        <v>1.5</v>
      </c>
      <c r="N130">
        <v>-0.39999999999999991</v>
      </c>
      <c r="O130">
        <v>23922.25</v>
      </c>
    </row>
    <row r="131" spans="1:15" hidden="1" x14ac:dyDescent="0.3">
      <c r="A131">
        <v>20800</v>
      </c>
      <c r="B131" t="s">
        <v>26</v>
      </c>
      <c r="C131">
        <v>317</v>
      </c>
      <c r="D131">
        <v>10</v>
      </c>
      <c r="E131">
        <v>38</v>
      </c>
      <c r="F131">
        <v>0</v>
      </c>
      <c r="G131">
        <v>3219</v>
      </c>
      <c r="H131">
        <v>89</v>
      </c>
      <c r="I131">
        <v>12172</v>
      </c>
      <c r="J131">
        <v>1849</v>
      </c>
      <c r="K131">
        <v>7133</v>
      </c>
      <c r="L131">
        <v>25.02</v>
      </c>
      <c r="M131">
        <v>8.75</v>
      </c>
      <c r="N131">
        <v>0.90000000000000036</v>
      </c>
      <c r="O131">
        <v>23922.25</v>
      </c>
    </row>
    <row r="132" spans="1:15" hidden="1" x14ac:dyDescent="0.3">
      <c r="A132">
        <v>20800</v>
      </c>
      <c r="B132" t="s">
        <v>58</v>
      </c>
      <c r="C132">
        <v>0</v>
      </c>
      <c r="D132">
        <v>0</v>
      </c>
      <c r="E132">
        <v>0</v>
      </c>
      <c r="F132">
        <v>0</v>
      </c>
      <c r="G132">
        <v>0</v>
      </c>
      <c r="H132">
        <v>0</v>
      </c>
      <c r="I132">
        <v>75</v>
      </c>
      <c r="J132">
        <v>0</v>
      </c>
      <c r="K132">
        <v>0</v>
      </c>
      <c r="L132">
        <v>0</v>
      </c>
      <c r="M132">
        <v>0</v>
      </c>
      <c r="N132">
        <v>0</v>
      </c>
      <c r="O132">
        <v>23922.25</v>
      </c>
    </row>
    <row r="133" spans="1:15" hidden="1" x14ac:dyDescent="0.3">
      <c r="A133">
        <v>20850</v>
      </c>
      <c r="B133" t="s">
        <v>17</v>
      </c>
      <c r="C133">
        <v>123</v>
      </c>
      <c r="D133">
        <v>0</v>
      </c>
      <c r="E133">
        <v>0</v>
      </c>
      <c r="F133">
        <v>0</v>
      </c>
      <c r="G133">
        <v>0</v>
      </c>
      <c r="H133">
        <v>0</v>
      </c>
      <c r="I133">
        <v>616</v>
      </c>
      <c r="J133">
        <v>-114</v>
      </c>
      <c r="K133">
        <v>2771</v>
      </c>
      <c r="L133">
        <v>75.459999999999994</v>
      </c>
      <c r="M133">
        <v>0.05</v>
      </c>
      <c r="N133">
        <v>-0.4</v>
      </c>
      <c r="O133">
        <v>23922.25</v>
      </c>
    </row>
    <row r="134" spans="1:15" hidden="1" x14ac:dyDescent="0.3">
      <c r="A134">
        <v>20850</v>
      </c>
      <c r="B134" t="s">
        <v>57</v>
      </c>
      <c r="C134">
        <v>17</v>
      </c>
      <c r="D134">
        <v>0</v>
      </c>
      <c r="E134">
        <v>0</v>
      </c>
      <c r="F134">
        <v>0</v>
      </c>
      <c r="G134">
        <v>0</v>
      </c>
      <c r="H134">
        <v>0</v>
      </c>
      <c r="I134">
        <v>283</v>
      </c>
      <c r="J134">
        <v>139</v>
      </c>
      <c r="K134">
        <v>380</v>
      </c>
      <c r="L134">
        <v>38</v>
      </c>
      <c r="M134">
        <v>1.4</v>
      </c>
      <c r="N134">
        <v>-0.89999999999999991</v>
      </c>
      <c r="O134">
        <v>23922.25</v>
      </c>
    </row>
    <row r="135" spans="1:15" hidden="1" x14ac:dyDescent="0.3">
      <c r="A135">
        <v>20850</v>
      </c>
      <c r="B135" t="s">
        <v>26</v>
      </c>
      <c r="C135">
        <v>171</v>
      </c>
      <c r="D135">
        <v>0</v>
      </c>
      <c r="E135">
        <v>0</v>
      </c>
      <c r="F135">
        <v>0</v>
      </c>
      <c r="G135">
        <v>0</v>
      </c>
      <c r="H135">
        <v>0</v>
      </c>
      <c r="I135">
        <v>251</v>
      </c>
      <c r="J135">
        <v>0</v>
      </c>
      <c r="K135">
        <v>0</v>
      </c>
      <c r="L135">
        <v>0</v>
      </c>
      <c r="M135">
        <v>0</v>
      </c>
      <c r="N135">
        <v>0</v>
      </c>
      <c r="O135">
        <v>23922.25</v>
      </c>
    </row>
    <row r="136" spans="1:15" hidden="1" x14ac:dyDescent="0.3">
      <c r="A136">
        <v>20850</v>
      </c>
      <c r="B136" t="s">
        <v>58</v>
      </c>
      <c r="C136">
        <v>0</v>
      </c>
      <c r="D136">
        <v>0</v>
      </c>
      <c r="E136">
        <v>0</v>
      </c>
      <c r="F136">
        <v>0</v>
      </c>
      <c r="G136">
        <v>0</v>
      </c>
      <c r="H136">
        <v>0</v>
      </c>
      <c r="I136">
        <v>75</v>
      </c>
      <c r="J136">
        <v>0</v>
      </c>
      <c r="K136">
        <v>0</v>
      </c>
      <c r="L136">
        <v>0</v>
      </c>
      <c r="M136">
        <v>0</v>
      </c>
      <c r="N136">
        <v>0</v>
      </c>
      <c r="O136">
        <v>23922.25</v>
      </c>
    </row>
    <row r="137" spans="1:15" hidden="1" x14ac:dyDescent="0.3">
      <c r="A137">
        <v>20900</v>
      </c>
      <c r="B137" t="s">
        <v>17</v>
      </c>
      <c r="C137">
        <v>176</v>
      </c>
      <c r="D137">
        <v>-183</v>
      </c>
      <c r="E137">
        <v>292</v>
      </c>
      <c r="F137">
        <v>120.01</v>
      </c>
      <c r="G137">
        <v>3055</v>
      </c>
      <c r="H137">
        <v>85.900000000000091</v>
      </c>
      <c r="I137">
        <v>6721</v>
      </c>
      <c r="J137">
        <v>75</v>
      </c>
      <c r="K137">
        <v>4482</v>
      </c>
      <c r="L137">
        <v>77.91</v>
      </c>
      <c r="M137">
        <v>0.05</v>
      </c>
      <c r="N137">
        <v>-0.4</v>
      </c>
      <c r="O137">
        <v>23922.25</v>
      </c>
    </row>
    <row r="138" spans="1:15" hidden="1" x14ac:dyDescent="0.3">
      <c r="A138">
        <v>20900</v>
      </c>
      <c r="B138" t="s">
        <v>57</v>
      </c>
      <c r="C138">
        <v>18</v>
      </c>
      <c r="D138">
        <v>0</v>
      </c>
      <c r="E138">
        <v>0</v>
      </c>
      <c r="F138">
        <v>0</v>
      </c>
      <c r="G138">
        <v>0</v>
      </c>
      <c r="H138">
        <v>0</v>
      </c>
      <c r="I138">
        <v>274</v>
      </c>
      <c r="J138">
        <v>101</v>
      </c>
      <c r="K138">
        <v>1405</v>
      </c>
      <c r="L138">
        <v>37.69</v>
      </c>
      <c r="M138">
        <v>1.4</v>
      </c>
      <c r="N138">
        <v>-0.64999999999999991</v>
      </c>
      <c r="O138">
        <v>23922.25</v>
      </c>
    </row>
    <row r="139" spans="1:15" hidden="1" x14ac:dyDescent="0.3">
      <c r="A139">
        <v>20900</v>
      </c>
      <c r="B139" t="s">
        <v>26</v>
      </c>
      <c r="C139">
        <v>303</v>
      </c>
      <c r="D139">
        <v>0</v>
      </c>
      <c r="E139">
        <v>4</v>
      </c>
      <c r="F139">
        <v>0</v>
      </c>
      <c r="G139">
        <v>3100</v>
      </c>
      <c r="H139">
        <v>47.5</v>
      </c>
      <c r="I139">
        <v>3735</v>
      </c>
      <c r="J139">
        <v>-835</v>
      </c>
      <c r="K139">
        <v>7779</v>
      </c>
      <c r="L139">
        <v>24.77</v>
      </c>
      <c r="M139">
        <v>9.75</v>
      </c>
      <c r="N139">
        <v>1.1500000000000004</v>
      </c>
      <c r="O139">
        <v>23922.25</v>
      </c>
    </row>
    <row r="140" spans="1:15" hidden="1" x14ac:dyDescent="0.3">
      <c r="A140">
        <v>20900</v>
      </c>
      <c r="B140" t="s">
        <v>58</v>
      </c>
      <c r="C140">
        <v>0</v>
      </c>
      <c r="D140">
        <v>0</v>
      </c>
      <c r="E140">
        <v>0</v>
      </c>
      <c r="F140">
        <v>0</v>
      </c>
      <c r="G140">
        <v>0</v>
      </c>
      <c r="H140">
        <v>0</v>
      </c>
      <c r="I140">
        <v>100</v>
      </c>
      <c r="J140">
        <v>5</v>
      </c>
      <c r="K140">
        <v>80</v>
      </c>
      <c r="L140">
        <v>20.85</v>
      </c>
      <c r="M140">
        <v>29.7</v>
      </c>
      <c r="N140">
        <v>-5.3000000000000007</v>
      </c>
      <c r="O140">
        <v>23922.25</v>
      </c>
    </row>
    <row r="141" spans="1:15" hidden="1" x14ac:dyDescent="0.3">
      <c r="A141">
        <v>20950</v>
      </c>
      <c r="B141" t="s">
        <v>17</v>
      </c>
      <c r="C141">
        <v>137</v>
      </c>
      <c r="D141">
        <v>0</v>
      </c>
      <c r="E141">
        <v>0</v>
      </c>
      <c r="F141">
        <v>0</v>
      </c>
      <c r="G141">
        <v>0</v>
      </c>
      <c r="H141">
        <v>0</v>
      </c>
      <c r="I141">
        <v>785</v>
      </c>
      <c r="J141">
        <v>92</v>
      </c>
      <c r="K141">
        <v>2304</v>
      </c>
      <c r="L141">
        <v>76.63</v>
      </c>
      <c r="M141">
        <v>0.1</v>
      </c>
      <c r="N141">
        <v>-0.30000000000000004</v>
      </c>
      <c r="O141">
        <v>23922.25</v>
      </c>
    </row>
    <row r="142" spans="1:15" hidden="1" x14ac:dyDescent="0.3">
      <c r="A142">
        <v>20950</v>
      </c>
      <c r="B142" t="s">
        <v>57</v>
      </c>
      <c r="C142">
        <v>17</v>
      </c>
      <c r="D142">
        <v>0</v>
      </c>
      <c r="E142">
        <v>0</v>
      </c>
      <c r="F142">
        <v>0</v>
      </c>
      <c r="G142">
        <v>0</v>
      </c>
      <c r="H142">
        <v>0</v>
      </c>
      <c r="I142">
        <v>111</v>
      </c>
      <c r="J142">
        <v>30</v>
      </c>
      <c r="K142">
        <v>178</v>
      </c>
      <c r="L142">
        <v>36.83</v>
      </c>
      <c r="M142">
        <v>1.4</v>
      </c>
      <c r="N142">
        <v>-0.75</v>
      </c>
      <c r="O142">
        <v>23922.25</v>
      </c>
    </row>
    <row r="143" spans="1:15" hidden="1" x14ac:dyDescent="0.3">
      <c r="A143">
        <v>20950</v>
      </c>
      <c r="B143" t="s">
        <v>26</v>
      </c>
      <c r="C143">
        <v>163</v>
      </c>
      <c r="D143">
        <v>0</v>
      </c>
      <c r="E143">
        <v>0</v>
      </c>
      <c r="F143">
        <v>0</v>
      </c>
      <c r="G143">
        <v>0</v>
      </c>
      <c r="H143">
        <v>0</v>
      </c>
      <c r="I143">
        <v>319</v>
      </c>
      <c r="J143">
        <v>0</v>
      </c>
      <c r="K143">
        <v>0</v>
      </c>
      <c r="L143">
        <v>0</v>
      </c>
      <c r="M143">
        <v>0</v>
      </c>
      <c r="N143">
        <v>0</v>
      </c>
      <c r="O143">
        <v>23922.25</v>
      </c>
    </row>
    <row r="144" spans="1:15" hidden="1" x14ac:dyDescent="0.3">
      <c r="A144">
        <v>20950</v>
      </c>
      <c r="B144" t="s">
        <v>58</v>
      </c>
      <c r="C144">
        <v>0</v>
      </c>
      <c r="D144">
        <v>0</v>
      </c>
      <c r="E144">
        <v>0</v>
      </c>
      <c r="F144">
        <v>0</v>
      </c>
      <c r="G144">
        <v>0</v>
      </c>
      <c r="H144">
        <v>0</v>
      </c>
      <c r="I144">
        <v>31</v>
      </c>
      <c r="J144">
        <v>0</v>
      </c>
      <c r="K144">
        <v>1</v>
      </c>
      <c r="L144">
        <v>20.36</v>
      </c>
      <c r="M144">
        <v>28</v>
      </c>
      <c r="N144">
        <v>0</v>
      </c>
      <c r="O144">
        <v>23922.25</v>
      </c>
    </row>
    <row r="145" spans="1:15" hidden="1" x14ac:dyDescent="0.3">
      <c r="A145">
        <v>21000</v>
      </c>
      <c r="B145" t="s">
        <v>17</v>
      </c>
      <c r="C145">
        <v>25212</v>
      </c>
      <c r="D145">
        <v>-479</v>
      </c>
      <c r="E145">
        <v>5541</v>
      </c>
      <c r="F145">
        <v>0</v>
      </c>
      <c r="G145">
        <v>2917.75</v>
      </c>
      <c r="H145">
        <v>38.150000000000091</v>
      </c>
      <c r="I145">
        <v>143155</v>
      </c>
      <c r="J145">
        <v>-2835</v>
      </c>
      <c r="K145">
        <v>108126</v>
      </c>
      <c r="L145">
        <v>75.36</v>
      </c>
      <c r="M145">
        <v>0.1</v>
      </c>
      <c r="N145">
        <v>-0.4</v>
      </c>
      <c r="O145">
        <v>23922.25</v>
      </c>
    </row>
    <row r="146" spans="1:15" hidden="1" x14ac:dyDescent="0.3">
      <c r="A146">
        <v>21000</v>
      </c>
      <c r="B146" t="s">
        <v>57</v>
      </c>
      <c r="C146">
        <v>268</v>
      </c>
      <c r="D146">
        <v>42</v>
      </c>
      <c r="E146">
        <v>46</v>
      </c>
      <c r="F146">
        <v>0</v>
      </c>
      <c r="G146">
        <v>2922.4</v>
      </c>
      <c r="H146">
        <v>22.400000000000091</v>
      </c>
      <c r="I146">
        <v>22735</v>
      </c>
      <c r="J146">
        <v>10625</v>
      </c>
      <c r="K146">
        <v>28406</v>
      </c>
      <c r="L146">
        <v>36.880000000000003</v>
      </c>
      <c r="M146">
        <v>1.5</v>
      </c>
      <c r="N146">
        <v>-0.60000000000000009</v>
      </c>
      <c r="O146">
        <v>23922.25</v>
      </c>
    </row>
    <row r="147" spans="1:15" hidden="1" x14ac:dyDescent="0.3">
      <c r="A147">
        <v>21000</v>
      </c>
      <c r="B147" t="s">
        <v>26</v>
      </c>
      <c r="C147">
        <v>22547</v>
      </c>
      <c r="D147">
        <v>4499</v>
      </c>
      <c r="E147">
        <v>8863</v>
      </c>
      <c r="F147">
        <v>0</v>
      </c>
      <c r="G147">
        <v>2970</v>
      </c>
      <c r="H147">
        <v>15</v>
      </c>
      <c r="I147">
        <v>68267</v>
      </c>
      <c r="J147">
        <v>19192</v>
      </c>
      <c r="K147">
        <v>50851</v>
      </c>
      <c r="L147">
        <v>24.76</v>
      </c>
      <c r="M147">
        <v>11.85</v>
      </c>
      <c r="N147">
        <v>1.8499999999999996</v>
      </c>
      <c r="O147">
        <v>23922.25</v>
      </c>
    </row>
    <row r="148" spans="1:15" hidden="1" x14ac:dyDescent="0.3">
      <c r="A148">
        <v>21000</v>
      </c>
      <c r="B148" t="s">
        <v>58</v>
      </c>
      <c r="C148">
        <v>1141</v>
      </c>
      <c r="D148">
        <v>198</v>
      </c>
      <c r="E148">
        <v>246</v>
      </c>
      <c r="F148">
        <v>0</v>
      </c>
      <c r="G148">
        <v>3050</v>
      </c>
      <c r="H148">
        <v>7.1500000000000909</v>
      </c>
      <c r="I148">
        <v>11598</v>
      </c>
      <c r="J148">
        <v>3589</v>
      </c>
      <c r="K148">
        <v>12977</v>
      </c>
      <c r="L148">
        <v>20.420000000000002</v>
      </c>
      <c r="M148">
        <v>29.3</v>
      </c>
      <c r="N148">
        <v>2.75</v>
      </c>
      <c r="O148">
        <v>23922.25</v>
      </c>
    </row>
    <row r="149" spans="1:15" hidden="1" x14ac:dyDescent="0.3">
      <c r="A149">
        <v>21000</v>
      </c>
      <c r="B149" t="s">
        <v>21</v>
      </c>
      <c r="C149">
        <v>1336</v>
      </c>
      <c r="D149">
        <v>510</v>
      </c>
      <c r="E149">
        <v>794</v>
      </c>
      <c r="F149">
        <v>0</v>
      </c>
      <c r="G149">
        <v>3173.75</v>
      </c>
      <c r="H149">
        <v>31.75</v>
      </c>
      <c r="I149">
        <v>24508</v>
      </c>
      <c r="J149">
        <v>-137</v>
      </c>
      <c r="K149">
        <v>2899</v>
      </c>
      <c r="L149">
        <v>19.12</v>
      </c>
      <c r="M149">
        <v>47.45</v>
      </c>
      <c r="N149">
        <v>1.0500000000000045</v>
      </c>
      <c r="O149">
        <v>23922.25</v>
      </c>
    </row>
    <row r="150" spans="1:15" hidden="1" x14ac:dyDescent="0.3">
      <c r="A150">
        <v>21000</v>
      </c>
      <c r="B150" t="s">
        <v>18</v>
      </c>
      <c r="C150">
        <v>18749</v>
      </c>
      <c r="D150">
        <v>712</v>
      </c>
      <c r="E150">
        <v>1209</v>
      </c>
      <c r="F150">
        <v>0</v>
      </c>
      <c r="G150">
        <v>3522.3</v>
      </c>
      <c r="H150">
        <v>-15.149999999999636</v>
      </c>
      <c r="I150">
        <v>67259</v>
      </c>
      <c r="J150">
        <v>289</v>
      </c>
      <c r="K150">
        <v>5058</v>
      </c>
      <c r="L150">
        <v>18.16</v>
      </c>
      <c r="M150">
        <v>101.15</v>
      </c>
      <c r="N150">
        <v>4.8000000000000114</v>
      </c>
      <c r="O150">
        <v>23922.25</v>
      </c>
    </row>
    <row r="151" spans="1:15" hidden="1" x14ac:dyDescent="0.3">
      <c r="A151">
        <v>21000</v>
      </c>
      <c r="B151" t="s">
        <v>25</v>
      </c>
      <c r="I151">
        <v>131</v>
      </c>
      <c r="J151">
        <v>0</v>
      </c>
      <c r="K151">
        <v>0</v>
      </c>
      <c r="L151">
        <v>0</v>
      </c>
      <c r="M151">
        <v>0</v>
      </c>
      <c r="N151">
        <v>0</v>
      </c>
      <c r="O151">
        <v>23922.25</v>
      </c>
    </row>
    <row r="152" spans="1:15" hidden="1" x14ac:dyDescent="0.3">
      <c r="A152">
        <v>21000</v>
      </c>
      <c r="B152" t="s">
        <v>19</v>
      </c>
      <c r="I152">
        <v>22</v>
      </c>
      <c r="J152">
        <v>0</v>
      </c>
      <c r="K152">
        <v>1</v>
      </c>
      <c r="L152">
        <v>19.75</v>
      </c>
      <c r="M152">
        <v>250</v>
      </c>
      <c r="N152">
        <v>-30</v>
      </c>
      <c r="O152">
        <v>23922.25</v>
      </c>
    </row>
    <row r="153" spans="1:15" hidden="1" x14ac:dyDescent="0.3">
      <c r="A153">
        <v>21000</v>
      </c>
      <c r="B153" t="s">
        <v>16</v>
      </c>
      <c r="C153">
        <v>13</v>
      </c>
      <c r="D153">
        <v>0</v>
      </c>
      <c r="E153">
        <v>0</v>
      </c>
      <c r="F153">
        <v>0</v>
      </c>
      <c r="G153">
        <v>0</v>
      </c>
      <c r="H153">
        <v>0</v>
      </c>
      <c r="I153">
        <v>153</v>
      </c>
      <c r="J153">
        <v>2</v>
      </c>
      <c r="K153">
        <v>3</v>
      </c>
      <c r="L153">
        <v>19.79</v>
      </c>
      <c r="M153">
        <v>305</v>
      </c>
      <c r="N153">
        <v>-18.600000000000023</v>
      </c>
      <c r="O153">
        <v>23922.25</v>
      </c>
    </row>
    <row r="154" spans="1:15" hidden="1" x14ac:dyDescent="0.3">
      <c r="A154">
        <v>21000</v>
      </c>
      <c r="B154" t="s">
        <v>14</v>
      </c>
      <c r="I154">
        <v>0</v>
      </c>
      <c r="J154">
        <v>0</v>
      </c>
      <c r="K154">
        <v>0</v>
      </c>
      <c r="L154">
        <v>0</v>
      </c>
      <c r="M154">
        <v>0</v>
      </c>
      <c r="N154">
        <v>0</v>
      </c>
      <c r="O154">
        <v>23922.25</v>
      </c>
    </row>
    <row r="155" spans="1:15" hidden="1" x14ac:dyDescent="0.3">
      <c r="A155">
        <v>21000</v>
      </c>
      <c r="B155" t="s">
        <v>15</v>
      </c>
      <c r="I155">
        <v>24</v>
      </c>
      <c r="J155">
        <v>0</v>
      </c>
      <c r="K155">
        <v>0</v>
      </c>
      <c r="L155">
        <v>0</v>
      </c>
      <c r="M155">
        <v>0</v>
      </c>
      <c r="N155">
        <v>0</v>
      </c>
      <c r="O155">
        <v>23922.25</v>
      </c>
    </row>
    <row r="156" spans="1:15" hidden="1" x14ac:dyDescent="0.3">
      <c r="A156">
        <v>21000</v>
      </c>
      <c r="B156" t="s">
        <v>22</v>
      </c>
      <c r="I156">
        <v>9</v>
      </c>
      <c r="J156">
        <v>0</v>
      </c>
      <c r="K156">
        <v>1</v>
      </c>
      <c r="L156">
        <v>22.45</v>
      </c>
      <c r="M156">
        <v>500</v>
      </c>
      <c r="N156">
        <v>126.95</v>
      </c>
      <c r="O156">
        <v>23922.25</v>
      </c>
    </row>
    <row r="157" spans="1:15" hidden="1" x14ac:dyDescent="0.3">
      <c r="A157">
        <v>21000</v>
      </c>
      <c r="B157" t="s">
        <v>20</v>
      </c>
      <c r="I157">
        <v>2</v>
      </c>
      <c r="J157">
        <v>0</v>
      </c>
      <c r="K157">
        <v>0</v>
      </c>
      <c r="L157">
        <v>0</v>
      </c>
      <c r="M157">
        <v>0</v>
      </c>
      <c r="N157">
        <v>0</v>
      </c>
      <c r="O157">
        <v>23922.25</v>
      </c>
    </row>
    <row r="158" spans="1:15" hidden="1" x14ac:dyDescent="0.3">
      <c r="A158">
        <v>21000</v>
      </c>
      <c r="B158" t="s">
        <v>23</v>
      </c>
      <c r="I158">
        <v>0</v>
      </c>
      <c r="J158">
        <v>0</v>
      </c>
      <c r="K158">
        <v>0</v>
      </c>
      <c r="L158">
        <v>0</v>
      </c>
      <c r="M158">
        <v>0</v>
      </c>
      <c r="N158">
        <v>0</v>
      </c>
      <c r="O158">
        <v>23922.25</v>
      </c>
    </row>
    <row r="159" spans="1:15" hidden="1" x14ac:dyDescent="0.3">
      <c r="A159">
        <v>21000</v>
      </c>
      <c r="B159" t="s">
        <v>24</v>
      </c>
      <c r="I159">
        <v>47</v>
      </c>
      <c r="J159">
        <v>0</v>
      </c>
      <c r="K159">
        <v>0</v>
      </c>
      <c r="L159">
        <v>0</v>
      </c>
      <c r="M159">
        <v>0</v>
      </c>
      <c r="N159">
        <v>0</v>
      </c>
      <c r="O159">
        <v>23922.25</v>
      </c>
    </row>
    <row r="160" spans="1:15" hidden="1" x14ac:dyDescent="0.3">
      <c r="A160">
        <v>21050</v>
      </c>
      <c r="B160" t="s">
        <v>17</v>
      </c>
      <c r="C160">
        <v>53</v>
      </c>
      <c r="D160">
        <v>1</v>
      </c>
      <c r="E160">
        <v>2</v>
      </c>
      <c r="F160">
        <v>0</v>
      </c>
      <c r="G160">
        <v>2893.95</v>
      </c>
      <c r="H160">
        <v>372.54999999999973</v>
      </c>
      <c r="I160">
        <v>1673</v>
      </c>
      <c r="J160">
        <v>621</v>
      </c>
      <c r="K160">
        <v>3318</v>
      </c>
      <c r="L160">
        <v>74.09</v>
      </c>
      <c r="M160">
        <v>0.15</v>
      </c>
      <c r="N160">
        <v>-0.35</v>
      </c>
      <c r="O160">
        <v>23922.25</v>
      </c>
    </row>
    <row r="161" spans="1:15" hidden="1" x14ac:dyDescent="0.3">
      <c r="A161">
        <v>21050</v>
      </c>
      <c r="B161" t="s">
        <v>57</v>
      </c>
      <c r="C161">
        <v>18</v>
      </c>
      <c r="D161">
        <v>0</v>
      </c>
      <c r="E161">
        <v>0</v>
      </c>
      <c r="F161">
        <v>0</v>
      </c>
      <c r="G161">
        <v>0</v>
      </c>
      <c r="H161">
        <v>0</v>
      </c>
      <c r="I161">
        <v>171</v>
      </c>
      <c r="J161">
        <v>-21</v>
      </c>
      <c r="K161">
        <v>187</v>
      </c>
      <c r="L161">
        <v>36.4</v>
      </c>
      <c r="M161">
        <v>1.55</v>
      </c>
      <c r="N161">
        <v>-0.90000000000000013</v>
      </c>
      <c r="O161">
        <v>23922.25</v>
      </c>
    </row>
    <row r="162" spans="1:15" hidden="1" x14ac:dyDescent="0.3">
      <c r="A162">
        <v>21050</v>
      </c>
      <c r="B162" t="s">
        <v>59</v>
      </c>
      <c r="C162">
        <v>0</v>
      </c>
      <c r="D162">
        <v>0</v>
      </c>
      <c r="E162">
        <v>0</v>
      </c>
      <c r="F162">
        <v>0</v>
      </c>
      <c r="G162">
        <v>0</v>
      </c>
      <c r="H162">
        <v>0</v>
      </c>
      <c r="I162">
        <v>405</v>
      </c>
      <c r="J162">
        <v>11</v>
      </c>
      <c r="K162">
        <v>208</v>
      </c>
      <c r="L162">
        <v>28.13</v>
      </c>
      <c r="M162">
        <v>3.3</v>
      </c>
      <c r="N162">
        <v>-0.70000000000000018</v>
      </c>
      <c r="O162">
        <v>23922.25</v>
      </c>
    </row>
    <row r="163" spans="1:15" hidden="1" x14ac:dyDescent="0.3">
      <c r="A163">
        <v>21050</v>
      </c>
      <c r="B163" t="s">
        <v>26</v>
      </c>
      <c r="C163">
        <v>222</v>
      </c>
      <c r="D163">
        <v>0</v>
      </c>
      <c r="E163">
        <v>0</v>
      </c>
      <c r="F163">
        <v>0</v>
      </c>
      <c r="G163">
        <v>0</v>
      </c>
      <c r="H163">
        <v>0</v>
      </c>
      <c r="I163">
        <v>193</v>
      </c>
      <c r="J163">
        <v>2</v>
      </c>
      <c r="K163">
        <v>26</v>
      </c>
      <c r="L163">
        <v>24.32</v>
      </c>
      <c r="M163">
        <v>11.95</v>
      </c>
      <c r="N163">
        <v>1.6499999999999986</v>
      </c>
      <c r="O163">
        <v>23922.25</v>
      </c>
    </row>
    <row r="164" spans="1:15" hidden="1" x14ac:dyDescent="0.3">
      <c r="A164">
        <v>21050</v>
      </c>
      <c r="B164" t="s">
        <v>58</v>
      </c>
      <c r="C164">
        <v>0</v>
      </c>
      <c r="D164">
        <v>0</v>
      </c>
      <c r="E164">
        <v>0</v>
      </c>
      <c r="F164">
        <v>0</v>
      </c>
      <c r="G164">
        <v>0</v>
      </c>
      <c r="H164">
        <v>0</v>
      </c>
      <c r="I164">
        <v>32</v>
      </c>
      <c r="J164">
        <v>0</v>
      </c>
      <c r="K164">
        <v>0</v>
      </c>
      <c r="L164">
        <v>0</v>
      </c>
      <c r="M164">
        <v>0</v>
      </c>
      <c r="N164">
        <v>0</v>
      </c>
      <c r="O164">
        <v>23922.25</v>
      </c>
    </row>
    <row r="165" spans="1:15" hidden="1" x14ac:dyDescent="0.3">
      <c r="A165">
        <v>21100</v>
      </c>
      <c r="B165" t="s">
        <v>17</v>
      </c>
      <c r="C165">
        <v>184</v>
      </c>
      <c r="D165">
        <v>-136</v>
      </c>
      <c r="E165">
        <v>188</v>
      </c>
      <c r="F165">
        <v>116.53</v>
      </c>
      <c r="G165">
        <v>2857</v>
      </c>
      <c r="H165">
        <v>79</v>
      </c>
      <c r="I165">
        <v>4038</v>
      </c>
      <c r="J165">
        <v>48</v>
      </c>
      <c r="K165">
        <v>6676</v>
      </c>
      <c r="L165">
        <v>72.819999999999993</v>
      </c>
      <c r="M165">
        <v>0.1</v>
      </c>
      <c r="N165">
        <v>-0.4</v>
      </c>
      <c r="O165">
        <v>23922.25</v>
      </c>
    </row>
    <row r="166" spans="1:15" hidden="1" x14ac:dyDescent="0.3">
      <c r="A166">
        <v>21100</v>
      </c>
      <c r="B166" t="s">
        <v>57</v>
      </c>
      <c r="C166">
        <v>20</v>
      </c>
      <c r="D166">
        <v>0</v>
      </c>
      <c r="E166">
        <v>2</v>
      </c>
      <c r="F166">
        <v>0</v>
      </c>
      <c r="G166">
        <v>2754.7</v>
      </c>
      <c r="H166">
        <v>79.099999999999909</v>
      </c>
      <c r="I166">
        <v>1359</v>
      </c>
      <c r="J166">
        <v>1074</v>
      </c>
      <c r="K166">
        <v>2650</v>
      </c>
      <c r="L166">
        <v>35.92</v>
      </c>
      <c r="M166">
        <v>1.7</v>
      </c>
      <c r="N166">
        <v>-0.34999999999999987</v>
      </c>
      <c r="O166">
        <v>23922.25</v>
      </c>
    </row>
    <row r="167" spans="1:15" hidden="1" x14ac:dyDescent="0.3">
      <c r="A167">
        <v>21100</v>
      </c>
      <c r="B167" t="s">
        <v>59</v>
      </c>
      <c r="C167">
        <v>0</v>
      </c>
      <c r="D167">
        <v>0</v>
      </c>
      <c r="E167">
        <v>0</v>
      </c>
      <c r="F167">
        <v>0</v>
      </c>
      <c r="G167">
        <v>0</v>
      </c>
      <c r="H167">
        <v>0</v>
      </c>
      <c r="I167">
        <v>96</v>
      </c>
      <c r="J167">
        <v>8</v>
      </c>
      <c r="K167">
        <v>24</v>
      </c>
      <c r="L167">
        <v>28.35</v>
      </c>
      <c r="M167">
        <v>4</v>
      </c>
      <c r="N167">
        <v>-0.84999999999999964</v>
      </c>
      <c r="O167">
        <v>23922.25</v>
      </c>
    </row>
    <row r="168" spans="1:15" hidden="1" x14ac:dyDescent="0.3">
      <c r="A168">
        <v>21100</v>
      </c>
      <c r="B168" t="s">
        <v>26</v>
      </c>
      <c r="C168">
        <v>215</v>
      </c>
      <c r="D168">
        <v>0</v>
      </c>
      <c r="E168">
        <v>10</v>
      </c>
      <c r="F168">
        <v>0</v>
      </c>
      <c r="G168">
        <v>2887</v>
      </c>
      <c r="H168">
        <v>28.949999999999815</v>
      </c>
      <c r="I168">
        <v>752</v>
      </c>
      <c r="J168">
        <v>-110</v>
      </c>
      <c r="K168">
        <v>678</v>
      </c>
      <c r="L168">
        <v>23.99</v>
      </c>
      <c r="M168">
        <v>11.7</v>
      </c>
      <c r="N168">
        <v>1.2999999999999989</v>
      </c>
      <c r="O168">
        <v>23922.25</v>
      </c>
    </row>
    <row r="169" spans="1:15" hidden="1" x14ac:dyDescent="0.3">
      <c r="A169">
        <v>21100</v>
      </c>
      <c r="B169" t="s">
        <v>58</v>
      </c>
      <c r="C169">
        <v>0</v>
      </c>
      <c r="D169">
        <v>0</v>
      </c>
      <c r="E169">
        <v>0</v>
      </c>
      <c r="F169">
        <v>0</v>
      </c>
      <c r="G169">
        <v>0</v>
      </c>
      <c r="H169">
        <v>0</v>
      </c>
      <c r="I169">
        <v>251</v>
      </c>
      <c r="J169">
        <v>0</v>
      </c>
      <c r="K169">
        <v>0</v>
      </c>
      <c r="L169">
        <v>0</v>
      </c>
      <c r="M169">
        <v>0</v>
      </c>
      <c r="N169">
        <v>0</v>
      </c>
      <c r="O169">
        <v>23922.25</v>
      </c>
    </row>
    <row r="170" spans="1:15" hidden="1" x14ac:dyDescent="0.3">
      <c r="A170">
        <v>21150</v>
      </c>
      <c r="B170" t="s">
        <v>17</v>
      </c>
      <c r="C170">
        <v>90</v>
      </c>
      <c r="D170">
        <v>-20</v>
      </c>
      <c r="E170">
        <v>23</v>
      </c>
      <c r="F170">
        <v>112.55</v>
      </c>
      <c r="G170">
        <v>2805.9</v>
      </c>
      <c r="H170">
        <v>579.90000000000009</v>
      </c>
      <c r="I170">
        <v>2192</v>
      </c>
      <c r="J170">
        <v>414</v>
      </c>
      <c r="K170">
        <v>3778</v>
      </c>
      <c r="L170">
        <v>71.55</v>
      </c>
      <c r="M170">
        <v>0.1</v>
      </c>
      <c r="N170">
        <v>-0.4</v>
      </c>
      <c r="O170">
        <v>23922.25</v>
      </c>
    </row>
    <row r="171" spans="1:15" hidden="1" x14ac:dyDescent="0.3">
      <c r="A171">
        <v>21150</v>
      </c>
      <c r="B171" t="s">
        <v>57</v>
      </c>
      <c r="C171">
        <v>23</v>
      </c>
      <c r="D171">
        <v>0</v>
      </c>
      <c r="E171">
        <v>40</v>
      </c>
      <c r="F171">
        <v>50.63</v>
      </c>
      <c r="G171">
        <v>2855</v>
      </c>
      <c r="H171">
        <v>228.34999999999991</v>
      </c>
      <c r="I171">
        <v>885</v>
      </c>
      <c r="J171">
        <v>116</v>
      </c>
      <c r="K171">
        <v>834</v>
      </c>
      <c r="L171">
        <v>34.86</v>
      </c>
      <c r="M171">
        <v>1.65</v>
      </c>
      <c r="N171">
        <v>-0.35000000000000009</v>
      </c>
      <c r="O171">
        <v>23922.25</v>
      </c>
    </row>
    <row r="172" spans="1:15" hidden="1" x14ac:dyDescent="0.3">
      <c r="A172">
        <v>21150</v>
      </c>
      <c r="B172" t="s">
        <v>59</v>
      </c>
      <c r="C172">
        <v>0</v>
      </c>
      <c r="D172">
        <v>0</v>
      </c>
      <c r="E172">
        <v>0</v>
      </c>
      <c r="F172">
        <v>0</v>
      </c>
      <c r="G172">
        <v>0</v>
      </c>
      <c r="H172">
        <v>0</v>
      </c>
      <c r="I172">
        <v>8</v>
      </c>
      <c r="J172">
        <v>0</v>
      </c>
      <c r="K172">
        <v>0</v>
      </c>
      <c r="L172">
        <v>0</v>
      </c>
      <c r="M172">
        <v>0</v>
      </c>
      <c r="N172">
        <v>0</v>
      </c>
      <c r="O172">
        <v>23922.25</v>
      </c>
    </row>
    <row r="173" spans="1:15" hidden="1" x14ac:dyDescent="0.3">
      <c r="A173">
        <v>21150</v>
      </c>
      <c r="B173" t="s">
        <v>26</v>
      </c>
      <c r="C173">
        <v>200</v>
      </c>
      <c r="D173">
        <v>1</v>
      </c>
      <c r="E173">
        <v>2</v>
      </c>
      <c r="F173">
        <v>0</v>
      </c>
      <c r="G173">
        <v>2805</v>
      </c>
      <c r="H173">
        <v>121.69999999999982</v>
      </c>
      <c r="I173">
        <v>395</v>
      </c>
      <c r="J173">
        <v>-1</v>
      </c>
      <c r="K173">
        <v>6</v>
      </c>
      <c r="L173">
        <v>23.31</v>
      </c>
      <c r="M173">
        <v>11.05</v>
      </c>
      <c r="N173">
        <v>-3.5999999999999996</v>
      </c>
      <c r="O173">
        <v>23922.25</v>
      </c>
    </row>
    <row r="174" spans="1:15" hidden="1" x14ac:dyDescent="0.3">
      <c r="A174">
        <v>21150</v>
      </c>
      <c r="B174" t="s">
        <v>58</v>
      </c>
      <c r="C174">
        <v>0</v>
      </c>
      <c r="D174">
        <v>0</v>
      </c>
      <c r="E174">
        <v>0</v>
      </c>
      <c r="F174">
        <v>0</v>
      </c>
      <c r="G174">
        <v>0</v>
      </c>
      <c r="H174">
        <v>0</v>
      </c>
      <c r="I174">
        <v>80</v>
      </c>
      <c r="J174">
        <v>0</v>
      </c>
      <c r="K174">
        <v>0</v>
      </c>
      <c r="L174">
        <v>0</v>
      </c>
      <c r="M174">
        <v>0</v>
      </c>
      <c r="N174">
        <v>0</v>
      </c>
      <c r="O174">
        <v>23922.25</v>
      </c>
    </row>
    <row r="175" spans="1:15" hidden="1" x14ac:dyDescent="0.3">
      <c r="A175">
        <v>21200</v>
      </c>
      <c r="B175" t="s">
        <v>17</v>
      </c>
      <c r="C175">
        <v>116</v>
      </c>
      <c r="D175">
        <v>-248</v>
      </c>
      <c r="E175">
        <v>289</v>
      </c>
      <c r="F175">
        <v>0</v>
      </c>
      <c r="G175">
        <v>2740</v>
      </c>
      <c r="H175">
        <v>60</v>
      </c>
      <c r="I175">
        <v>5614</v>
      </c>
      <c r="J175">
        <v>-532</v>
      </c>
      <c r="K175">
        <v>6437</v>
      </c>
      <c r="L175">
        <v>70.28</v>
      </c>
      <c r="M175">
        <v>0.1</v>
      </c>
      <c r="N175">
        <v>-0.4</v>
      </c>
      <c r="O175">
        <v>23922.25</v>
      </c>
    </row>
    <row r="176" spans="1:15" hidden="1" x14ac:dyDescent="0.3">
      <c r="A176">
        <v>21200</v>
      </c>
      <c r="B176" t="s">
        <v>57</v>
      </c>
      <c r="C176">
        <v>27</v>
      </c>
      <c r="D176">
        <v>0</v>
      </c>
      <c r="E176">
        <v>22</v>
      </c>
      <c r="F176">
        <v>0</v>
      </c>
      <c r="G176">
        <v>2740</v>
      </c>
      <c r="H176">
        <v>162.44999999999982</v>
      </c>
      <c r="I176">
        <v>1174</v>
      </c>
      <c r="J176">
        <v>937</v>
      </c>
      <c r="K176">
        <v>2807</v>
      </c>
      <c r="L176">
        <v>34.729999999999997</v>
      </c>
      <c r="M176">
        <v>1.65</v>
      </c>
      <c r="N176">
        <v>-0.45000000000000018</v>
      </c>
      <c r="O176">
        <v>23922.25</v>
      </c>
    </row>
    <row r="177" spans="1:15" hidden="1" x14ac:dyDescent="0.3">
      <c r="A177">
        <v>21200</v>
      </c>
      <c r="B177" t="s">
        <v>59</v>
      </c>
      <c r="C177">
        <v>0</v>
      </c>
      <c r="D177">
        <v>0</v>
      </c>
      <c r="E177">
        <v>0</v>
      </c>
      <c r="F177">
        <v>0</v>
      </c>
      <c r="G177">
        <v>0</v>
      </c>
      <c r="H177">
        <v>0</v>
      </c>
      <c r="I177">
        <v>941</v>
      </c>
      <c r="J177">
        <v>647</v>
      </c>
      <c r="K177">
        <v>1021</v>
      </c>
      <c r="L177">
        <v>26.69</v>
      </c>
      <c r="M177">
        <v>3.2</v>
      </c>
      <c r="N177">
        <v>-1.2999999999999998</v>
      </c>
      <c r="O177">
        <v>23922.25</v>
      </c>
    </row>
    <row r="178" spans="1:15" hidden="1" x14ac:dyDescent="0.3">
      <c r="A178">
        <v>21200</v>
      </c>
      <c r="B178" t="s">
        <v>26</v>
      </c>
      <c r="C178">
        <v>265</v>
      </c>
      <c r="D178">
        <v>38</v>
      </c>
      <c r="E178">
        <v>66</v>
      </c>
      <c r="F178">
        <v>0</v>
      </c>
      <c r="G178">
        <v>2820</v>
      </c>
      <c r="H178">
        <v>45</v>
      </c>
      <c r="I178">
        <v>3723</v>
      </c>
      <c r="J178">
        <v>1299</v>
      </c>
      <c r="K178">
        <v>4220</v>
      </c>
      <c r="L178">
        <v>23.53</v>
      </c>
      <c r="M178">
        <v>12.75</v>
      </c>
      <c r="N178">
        <v>2.0999999999999996</v>
      </c>
      <c r="O178">
        <v>23922.25</v>
      </c>
    </row>
    <row r="179" spans="1:15" hidden="1" x14ac:dyDescent="0.3">
      <c r="A179">
        <v>21200</v>
      </c>
      <c r="B179" t="s">
        <v>58</v>
      </c>
      <c r="C179">
        <v>0</v>
      </c>
      <c r="D179">
        <v>0</v>
      </c>
      <c r="E179">
        <v>0</v>
      </c>
      <c r="F179">
        <v>0</v>
      </c>
      <c r="G179">
        <v>0</v>
      </c>
      <c r="H179">
        <v>0</v>
      </c>
      <c r="I179">
        <v>338</v>
      </c>
      <c r="J179">
        <v>1</v>
      </c>
      <c r="K179">
        <v>5</v>
      </c>
      <c r="L179">
        <v>18.36</v>
      </c>
      <c r="M179">
        <v>23.05</v>
      </c>
      <c r="N179">
        <v>1.4000000000000019</v>
      </c>
      <c r="O179">
        <v>23922.25</v>
      </c>
    </row>
    <row r="180" spans="1:15" hidden="1" x14ac:dyDescent="0.3">
      <c r="A180">
        <v>21250</v>
      </c>
      <c r="B180" t="s">
        <v>17</v>
      </c>
      <c r="C180">
        <v>113</v>
      </c>
      <c r="D180">
        <v>-29</v>
      </c>
      <c r="E180">
        <v>51</v>
      </c>
      <c r="F180">
        <v>134.74</v>
      </c>
      <c r="G180">
        <v>2727</v>
      </c>
      <c r="H180">
        <v>146</v>
      </c>
      <c r="I180">
        <v>1448</v>
      </c>
      <c r="J180">
        <v>8</v>
      </c>
      <c r="K180">
        <v>3505</v>
      </c>
      <c r="L180">
        <v>69.010000000000005</v>
      </c>
      <c r="M180">
        <v>0.1</v>
      </c>
      <c r="N180">
        <v>-0.4</v>
      </c>
      <c r="O180">
        <v>23922.25</v>
      </c>
    </row>
    <row r="181" spans="1:15" hidden="1" x14ac:dyDescent="0.3">
      <c r="A181">
        <v>21250</v>
      </c>
      <c r="B181" t="s">
        <v>57</v>
      </c>
      <c r="C181">
        <v>118</v>
      </c>
      <c r="D181">
        <v>96</v>
      </c>
      <c r="E181">
        <v>120</v>
      </c>
      <c r="F181">
        <v>0</v>
      </c>
      <c r="G181">
        <v>2715</v>
      </c>
      <c r="H181">
        <v>187.44999999999985</v>
      </c>
      <c r="I181">
        <v>197</v>
      </c>
      <c r="J181">
        <v>-43</v>
      </c>
      <c r="K181">
        <v>175</v>
      </c>
      <c r="L181">
        <v>34.24</v>
      </c>
      <c r="M181">
        <v>1.8</v>
      </c>
      <c r="N181">
        <v>-0.7</v>
      </c>
      <c r="O181">
        <v>23922.25</v>
      </c>
    </row>
    <row r="182" spans="1:15" hidden="1" x14ac:dyDescent="0.3">
      <c r="A182">
        <v>21250</v>
      </c>
      <c r="B182" t="s">
        <v>59</v>
      </c>
      <c r="C182">
        <v>0</v>
      </c>
      <c r="D182">
        <v>0</v>
      </c>
      <c r="E182">
        <v>0</v>
      </c>
      <c r="F182">
        <v>0</v>
      </c>
      <c r="G182">
        <v>0</v>
      </c>
      <c r="H182">
        <v>0</v>
      </c>
      <c r="I182">
        <v>0</v>
      </c>
      <c r="J182">
        <v>0</v>
      </c>
      <c r="K182">
        <v>0</v>
      </c>
      <c r="L182">
        <v>0</v>
      </c>
      <c r="M182">
        <v>0</v>
      </c>
      <c r="N182">
        <v>0</v>
      </c>
      <c r="O182">
        <v>23922.25</v>
      </c>
    </row>
    <row r="183" spans="1:15" hidden="1" x14ac:dyDescent="0.3">
      <c r="A183">
        <v>21250</v>
      </c>
      <c r="B183" t="s">
        <v>26</v>
      </c>
      <c r="C183">
        <v>139</v>
      </c>
      <c r="D183">
        <v>0</v>
      </c>
      <c r="E183">
        <v>0</v>
      </c>
      <c r="F183">
        <v>0</v>
      </c>
      <c r="G183">
        <v>0</v>
      </c>
      <c r="H183">
        <v>0</v>
      </c>
      <c r="I183">
        <v>279</v>
      </c>
      <c r="J183">
        <v>2</v>
      </c>
      <c r="K183">
        <v>33</v>
      </c>
      <c r="L183">
        <v>23.13</v>
      </c>
      <c r="M183">
        <v>13.05</v>
      </c>
      <c r="N183">
        <v>2.4500000000000011</v>
      </c>
      <c r="O183">
        <v>23922.25</v>
      </c>
    </row>
    <row r="184" spans="1:15" hidden="1" x14ac:dyDescent="0.3">
      <c r="A184">
        <v>21250</v>
      </c>
      <c r="B184" t="s">
        <v>58</v>
      </c>
      <c r="C184">
        <v>0</v>
      </c>
      <c r="D184">
        <v>0</v>
      </c>
      <c r="E184">
        <v>0</v>
      </c>
      <c r="F184">
        <v>0</v>
      </c>
      <c r="G184">
        <v>0</v>
      </c>
      <c r="H184">
        <v>0</v>
      </c>
      <c r="I184">
        <v>27</v>
      </c>
      <c r="J184">
        <v>0</v>
      </c>
      <c r="K184">
        <v>0</v>
      </c>
      <c r="L184">
        <v>0</v>
      </c>
      <c r="M184">
        <v>0</v>
      </c>
      <c r="N184">
        <v>0</v>
      </c>
      <c r="O184">
        <v>23922.25</v>
      </c>
    </row>
    <row r="185" spans="1:15" hidden="1" x14ac:dyDescent="0.3">
      <c r="A185">
        <v>21300</v>
      </c>
      <c r="B185" t="s">
        <v>17</v>
      </c>
      <c r="C185">
        <v>336</v>
      </c>
      <c r="D185">
        <v>-127</v>
      </c>
      <c r="E185">
        <v>166</v>
      </c>
      <c r="F185">
        <v>123.78</v>
      </c>
      <c r="G185">
        <v>2668</v>
      </c>
      <c r="H185">
        <v>103.84999999999992</v>
      </c>
      <c r="I185">
        <v>7354</v>
      </c>
      <c r="J185">
        <v>-1209</v>
      </c>
      <c r="K185">
        <v>12631</v>
      </c>
      <c r="L185">
        <v>67.75</v>
      </c>
      <c r="M185">
        <v>0.15</v>
      </c>
      <c r="N185">
        <v>-0.4</v>
      </c>
      <c r="O185">
        <v>23922.25</v>
      </c>
    </row>
    <row r="186" spans="1:15" hidden="1" x14ac:dyDescent="0.3">
      <c r="A186">
        <v>21300</v>
      </c>
      <c r="B186" t="s">
        <v>57</v>
      </c>
      <c r="C186">
        <v>50</v>
      </c>
      <c r="D186">
        <v>26</v>
      </c>
      <c r="E186">
        <v>50</v>
      </c>
      <c r="F186">
        <v>40.25</v>
      </c>
      <c r="G186">
        <v>2690</v>
      </c>
      <c r="H186">
        <v>212.65000000000009</v>
      </c>
      <c r="I186">
        <v>760</v>
      </c>
      <c r="J186">
        <v>498</v>
      </c>
      <c r="K186">
        <v>1569</v>
      </c>
      <c r="L186">
        <v>33.85</v>
      </c>
      <c r="M186">
        <v>1.7</v>
      </c>
      <c r="N186">
        <v>-0.59999999999999987</v>
      </c>
      <c r="O186">
        <v>23922.25</v>
      </c>
    </row>
    <row r="187" spans="1:15" hidden="1" x14ac:dyDescent="0.3">
      <c r="A187">
        <v>21300</v>
      </c>
      <c r="B187" t="s">
        <v>59</v>
      </c>
      <c r="C187">
        <v>0</v>
      </c>
      <c r="D187">
        <v>0</v>
      </c>
      <c r="E187">
        <v>0</v>
      </c>
      <c r="F187">
        <v>0</v>
      </c>
      <c r="G187">
        <v>0</v>
      </c>
      <c r="H187">
        <v>0</v>
      </c>
      <c r="I187">
        <v>0</v>
      </c>
      <c r="J187">
        <v>0</v>
      </c>
      <c r="K187">
        <v>0</v>
      </c>
      <c r="L187">
        <v>0</v>
      </c>
      <c r="M187">
        <v>0</v>
      </c>
      <c r="N187">
        <v>0</v>
      </c>
      <c r="O187">
        <v>23922.25</v>
      </c>
    </row>
    <row r="188" spans="1:15" hidden="1" x14ac:dyDescent="0.3">
      <c r="A188">
        <v>21300</v>
      </c>
      <c r="B188" t="s">
        <v>26</v>
      </c>
      <c r="C188">
        <v>234</v>
      </c>
      <c r="D188">
        <v>25</v>
      </c>
      <c r="E188">
        <v>36</v>
      </c>
      <c r="F188">
        <v>0</v>
      </c>
      <c r="G188">
        <v>2710</v>
      </c>
      <c r="H188">
        <v>185</v>
      </c>
      <c r="I188">
        <v>1977</v>
      </c>
      <c r="J188">
        <v>-156</v>
      </c>
      <c r="K188">
        <v>2180</v>
      </c>
      <c r="L188">
        <v>22.78</v>
      </c>
      <c r="M188">
        <v>12.95</v>
      </c>
      <c r="N188">
        <v>1.5499999999999989</v>
      </c>
      <c r="O188">
        <v>23922.25</v>
      </c>
    </row>
    <row r="189" spans="1:15" hidden="1" x14ac:dyDescent="0.3">
      <c r="A189">
        <v>21300</v>
      </c>
      <c r="B189" t="s">
        <v>58</v>
      </c>
      <c r="C189">
        <v>0</v>
      </c>
      <c r="D189">
        <v>0</v>
      </c>
      <c r="E189">
        <v>0</v>
      </c>
      <c r="F189">
        <v>0</v>
      </c>
      <c r="G189">
        <v>0</v>
      </c>
      <c r="H189">
        <v>0</v>
      </c>
      <c r="I189">
        <v>203</v>
      </c>
      <c r="J189">
        <v>0</v>
      </c>
      <c r="K189">
        <v>0</v>
      </c>
      <c r="L189">
        <v>0</v>
      </c>
      <c r="M189">
        <v>0</v>
      </c>
      <c r="N189">
        <v>0</v>
      </c>
      <c r="O189">
        <v>23922.25</v>
      </c>
    </row>
    <row r="190" spans="1:15" hidden="1" x14ac:dyDescent="0.3">
      <c r="A190">
        <v>21350</v>
      </c>
      <c r="B190" t="s">
        <v>17</v>
      </c>
      <c r="C190">
        <v>106</v>
      </c>
      <c r="D190">
        <v>-61</v>
      </c>
      <c r="E190">
        <v>167</v>
      </c>
      <c r="F190">
        <v>150.52000000000001</v>
      </c>
      <c r="G190">
        <v>2578.4499999999998</v>
      </c>
      <c r="H190">
        <v>354.64999999999964</v>
      </c>
      <c r="I190">
        <v>661</v>
      </c>
      <c r="J190">
        <v>-62</v>
      </c>
      <c r="K190">
        <v>1991</v>
      </c>
      <c r="L190">
        <v>63.3</v>
      </c>
      <c r="M190">
        <v>0.05</v>
      </c>
      <c r="N190">
        <v>-0.4</v>
      </c>
      <c r="O190">
        <v>23922.25</v>
      </c>
    </row>
    <row r="191" spans="1:15" hidden="1" x14ac:dyDescent="0.3">
      <c r="A191">
        <v>21350</v>
      </c>
      <c r="B191" t="s">
        <v>57</v>
      </c>
      <c r="C191">
        <v>71</v>
      </c>
      <c r="D191">
        <v>49</v>
      </c>
      <c r="E191">
        <v>60</v>
      </c>
      <c r="F191">
        <v>0</v>
      </c>
      <c r="G191">
        <v>2630</v>
      </c>
      <c r="H191">
        <v>201.84999999999991</v>
      </c>
      <c r="I191">
        <v>133</v>
      </c>
      <c r="J191">
        <v>47</v>
      </c>
      <c r="K191">
        <v>241</v>
      </c>
      <c r="L191">
        <v>33.35</v>
      </c>
      <c r="M191">
        <v>1.95</v>
      </c>
      <c r="N191">
        <v>-0.50000000000000022</v>
      </c>
      <c r="O191">
        <v>23922.25</v>
      </c>
    </row>
    <row r="192" spans="1:15" hidden="1" x14ac:dyDescent="0.3">
      <c r="A192">
        <v>21350</v>
      </c>
      <c r="B192" t="s">
        <v>59</v>
      </c>
      <c r="C192">
        <v>0</v>
      </c>
      <c r="D192">
        <v>0</v>
      </c>
      <c r="E192">
        <v>0</v>
      </c>
      <c r="F192">
        <v>0</v>
      </c>
      <c r="G192">
        <v>0</v>
      </c>
      <c r="H192">
        <v>0</v>
      </c>
      <c r="I192">
        <v>0</v>
      </c>
      <c r="J192">
        <v>0</v>
      </c>
      <c r="K192">
        <v>0</v>
      </c>
      <c r="L192">
        <v>0</v>
      </c>
      <c r="M192">
        <v>0</v>
      </c>
      <c r="N192">
        <v>0</v>
      </c>
      <c r="O192">
        <v>23922.25</v>
      </c>
    </row>
    <row r="193" spans="1:15" hidden="1" x14ac:dyDescent="0.3">
      <c r="A193">
        <v>21350</v>
      </c>
      <c r="B193" t="s">
        <v>26</v>
      </c>
      <c r="C193">
        <v>119</v>
      </c>
      <c r="D193">
        <v>0</v>
      </c>
      <c r="E193">
        <v>0</v>
      </c>
      <c r="F193">
        <v>0</v>
      </c>
      <c r="G193">
        <v>0</v>
      </c>
      <c r="H193">
        <v>0</v>
      </c>
      <c r="I193">
        <v>575</v>
      </c>
      <c r="J193">
        <v>-13</v>
      </c>
      <c r="K193">
        <v>53</v>
      </c>
      <c r="L193">
        <v>22.61</v>
      </c>
      <c r="M193">
        <v>13.6</v>
      </c>
      <c r="N193">
        <v>1.75</v>
      </c>
      <c r="O193">
        <v>23922.25</v>
      </c>
    </row>
    <row r="194" spans="1:15" hidden="1" x14ac:dyDescent="0.3">
      <c r="A194">
        <v>21350</v>
      </c>
      <c r="B194" t="s">
        <v>58</v>
      </c>
      <c r="C194">
        <v>0</v>
      </c>
      <c r="D194">
        <v>0</v>
      </c>
      <c r="E194">
        <v>0</v>
      </c>
      <c r="F194">
        <v>0</v>
      </c>
      <c r="G194">
        <v>0</v>
      </c>
      <c r="H194">
        <v>0</v>
      </c>
      <c r="I194">
        <v>9</v>
      </c>
      <c r="J194">
        <v>0</v>
      </c>
      <c r="K194">
        <v>0</v>
      </c>
      <c r="L194">
        <v>0</v>
      </c>
      <c r="M194">
        <v>0</v>
      </c>
      <c r="N194">
        <v>0</v>
      </c>
      <c r="O194">
        <v>23922.25</v>
      </c>
    </row>
    <row r="195" spans="1:15" hidden="1" x14ac:dyDescent="0.3">
      <c r="A195">
        <v>21400</v>
      </c>
      <c r="B195" t="s">
        <v>17</v>
      </c>
      <c r="C195">
        <v>295</v>
      </c>
      <c r="D195">
        <v>-79</v>
      </c>
      <c r="E195">
        <v>90</v>
      </c>
      <c r="F195">
        <v>116.69</v>
      </c>
      <c r="G195">
        <v>2565.35</v>
      </c>
      <c r="H195">
        <v>95.349999999999923</v>
      </c>
      <c r="I195">
        <v>8949</v>
      </c>
      <c r="J195">
        <v>234</v>
      </c>
      <c r="K195">
        <v>10668</v>
      </c>
      <c r="L195">
        <v>65.23</v>
      </c>
      <c r="M195">
        <v>0.1</v>
      </c>
      <c r="N195">
        <v>-0.35</v>
      </c>
      <c r="O195">
        <v>23922.25</v>
      </c>
    </row>
    <row r="196" spans="1:15" hidden="1" x14ac:dyDescent="0.3">
      <c r="A196">
        <v>21400</v>
      </c>
      <c r="B196" t="s">
        <v>57</v>
      </c>
      <c r="C196">
        <v>32</v>
      </c>
      <c r="D196">
        <v>4</v>
      </c>
      <c r="E196">
        <v>24</v>
      </c>
      <c r="F196">
        <v>44.43</v>
      </c>
      <c r="G196">
        <v>2600</v>
      </c>
      <c r="H196">
        <v>117.55000000000018</v>
      </c>
      <c r="I196">
        <v>1616</v>
      </c>
      <c r="J196">
        <v>1270</v>
      </c>
      <c r="K196">
        <v>2685</v>
      </c>
      <c r="L196">
        <v>32.46</v>
      </c>
      <c r="M196">
        <v>1.75</v>
      </c>
      <c r="N196">
        <v>-0.70000000000000018</v>
      </c>
      <c r="O196">
        <v>23922.25</v>
      </c>
    </row>
    <row r="197" spans="1:15" hidden="1" x14ac:dyDescent="0.3">
      <c r="A197">
        <v>21400</v>
      </c>
      <c r="B197" t="s">
        <v>59</v>
      </c>
      <c r="C197">
        <v>0</v>
      </c>
      <c r="D197">
        <v>0</v>
      </c>
      <c r="E197">
        <v>0</v>
      </c>
      <c r="F197">
        <v>0</v>
      </c>
      <c r="G197">
        <v>0</v>
      </c>
      <c r="H197">
        <v>0</v>
      </c>
      <c r="I197">
        <v>0</v>
      </c>
      <c r="J197">
        <v>0</v>
      </c>
      <c r="K197">
        <v>0</v>
      </c>
      <c r="L197">
        <v>0</v>
      </c>
      <c r="M197">
        <v>0</v>
      </c>
      <c r="N197">
        <v>0</v>
      </c>
      <c r="O197">
        <v>23922.25</v>
      </c>
    </row>
    <row r="198" spans="1:15" hidden="1" x14ac:dyDescent="0.3">
      <c r="A198">
        <v>21400</v>
      </c>
      <c r="B198" t="s">
        <v>26</v>
      </c>
      <c r="C198">
        <v>162</v>
      </c>
      <c r="D198">
        <v>4</v>
      </c>
      <c r="E198">
        <v>18</v>
      </c>
      <c r="F198">
        <v>0</v>
      </c>
      <c r="G198">
        <v>2640</v>
      </c>
      <c r="H198">
        <v>198</v>
      </c>
      <c r="I198">
        <v>5967</v>
      </c>
      <c r="J198">
        <v>-1150</v>
      </c>
      <c r="K198">
        <v>5925</v>
      </c>
      <c r="L198">
        <v>22.2</v>
      </c>
      <c r="M198">
        <v>13.3</v>
      </c>
      <c r="N198">
        <v>1.5</v>
      </c>
      <c r="O198">
        <v>23922.25</v>
      </c>
    </row>
    <row r="199" spans="1:15" hidden="1" x14ac:dyDescent="0.3">
      <c r="A199">
        <v>21400</v>
      </c>
      <c r="B199" t="s">
        <v>58</v>
      </c>
      <c r="C199">
        <v>0</v>
      </c>
      <c r="D199">
        <v>0</v>
      </c>
      <c r="E199">
        <v>0</v>
      </c>
      <c r="F199">
        <v>0</v>
      </c>
      <c r="G199">
        <v>0</v>
      </c>
      <c r="H199">
        <v>0</v>
      </c>
      <c r="I199">
        <v>181</v>
      </c>
      <c r="J199">
        <v>0</v>
      </c>
      <c r="K199">
        <v>0</v>
      </c>
      <c r="L199">
        <v>0</v>
      </c>
      <c r="M199">
        <v>0</v>
      </c>
      <c r="N199">
        <v>0</v>
      </c>
      <c r="O199">
        <v>23922.25</v>
      </c>
    </row>
    <row r="200" spans="1:15" hidden="1" x14ac:dyDescent="0.3">
      <c r="A200">
        <v>21450</v>
      </c>
      <c r="B200" t="s">
        <v>17</v>
      </c>
      <c r="C200">
        <v>221</v>
      </c>
      <c r="D200">
        <v>-9</v>
      </c>
      <c r="E200">
        <v>32</v>
      </c>
      <c r="F200">
        <v>107.89</v>
      </c>
      <c r="G200">
        <v>2510</v>
      </c>
      <c r="H200">
        <v>399</v>
      </c>
      <c r="I200">
        <v>1158</v>
      </c>
      <c r="J200">
        <v>-138</v>
      </c>
      <c r="K200">
        <v>1647</v>
      </c>
      <c r="L200">
        <v>63.97</v>
      </c>
      <c r="M200">
        <v>0.1</v>
      </c>
      <c r="N200">
        <v>-0.4</v>
      </c>
      <c r="O200">
        <v>23922.25</v>
      </c>
    </row>
    <row r="201" spans="1:15" hidden="1" x14ac:dyDescent="0.3">
      <c r="A201">
        <v>21450</v>
      </c>
      <c r="B201" t="s">
        <v>57</v>
      </c>
      <c r="C201">
        <v>21</v>
      </c>
      <c r="D201">
        <v>0</v>
      </c>
      <c r="E201">
        <v>1</v>
      </c>
      <c r="F201">
        <v>0</v>
      </c>
      <c r="G201">
        <v>2401.6</v>
      </c>
      <c r="H201">
        <v>81.799999999999727</v>
      </c>
      <c r="I201">
        <v>191</v>
      </c>
      <c r="J201">
        <v>34</v>
      </c>
      <c r="K201">
        <v>216</v>
      </c>
      <c r="L201">
        <v>31.56</v>
      </c>
      <c r="M201">
        <v>1.65</v>
      </c>
      <c r="N201">
        <v>-0.80000000000000027</v>
      </c>
      <c r="O201">
        <v>23922.25</v>
      </c>
    </row>
    <row r="202" spans="1:15" hidden="1" x14ac:dyDescent="0.3">
      <c r="A202">
        <v>21450</v>
      </c>
      <c r="B202" t="s">
        <v>59</v>
      </c>
      <c r="C202">
        <v>0</v>
      </c>
      <c r="D202">
        <v>0</v>
      </c>
      <c r="E202">
        <v>0</v>
      </c>
      <c r="F202">
        <v>0</v>
      </c>
      <c r="G202">
        <v>0</v>
      </c>
      <c r="H202">
        <v>0</v>
      </c>
      <c r="I202">
        <v>0</v>
      </c>
      <c r="J202">
        <v>0</v>
      </c>
      <c r="K202">
        <v>0</v>
      </c>
      <c r="L202">
        <v>0</v>
      </c>
      <c r="M202">
        <v>0</v>
      </c>
      <c r="N202">
        <v>0</v>
      </c>
      <c r="O202">
        <v>23922.25</v>
      </c>
    </row>
    <row r="203" spans="1:15" hidden="1" x14ac:dyDescent="0.3">
      <c r="A203">
        <v>21450</v>
      </c>
      <c r="B203" t="s">
        <v>26</v>
      </c>
      <c r="C203">
        <v>147</v>
      </c>
      <c r="D203">
        <v>0</v>
      </c>
      <c r="E203">
        <v>0</v>
      </c>
      <c r="F203">
        <v>0</v>
      </c>
      <c r="G203">
        <v>0</v>
      </c>
      <c r="H203">
        <v>0</v>
      </c>
      <c r="I203">
        <v>181</v>
      </c>
      <c r="J203">
        <v>8</v>
      </c>
      <c r="K203">
        <v>27</v>
      </c>
      <c r="L203">
        <v>21.94</v>
      </c>
      <c r="M203">
        <v>13.85</v>
      </c>
      <c r="N203">
        <v>0.84999999999999964</v>
      </c>
      <c r="O203">
        <v>23922.25</v>
      </c>
    </row>
    <row r="204" spans="1:15" hidden="1" x14ac:dyDescent="0.3">
      <c r="A204">
        <v>21450</v>
      </c>
      <c r="B204" t="s">
        <v>58</v>
      </c>
      <c r="C204">
        <v>0</v>
      </c>
      <c r="D204">
        <v>0</v>
      </c>
      <c r="E204">
        <v>0</v>
      </c>
      <c r="F204">
        <v>0</v>
      </c>
      <c r="G204">
        <v>0</v>
      </c>
      <c r="H204">
        <v>0</v>
      </c>
      <c r="I204">
        <v>60</v>
      </c>
      <c r="J204">
        <v>0</v>
      </c>
      <c r="K204">
        <v>0</v>
      </c>
      <c r="L204">
        <v>0</v>
      </c>
      <c r="M204">
        <v>0</v>
      </c>
      <c r="N204">
        <v>0</v>
      </c>
      <c r="O204">
        <v>23922.25</v>
      </c>
    </row>
    <row r="205" spans="1:15" hidden="1" x14ac:dyDescent="0.3">
      <c r="A205">
        <v>21500</v>
      </c>
      <c r="B205" t="s">
        <v>17</v>
      </c>
      <c r="C205">
        <v>8157</v>
      </c>
      <c r="D205">
        <v>-572</v>
      </c>
      <c r="E205">
        <v>1647</v>
      </c>
      <c r="F205">
        <v>0</v>
      </c>
      <c r="G205">
        <v>2414.8000000000002</v>
      </c>
      <c r="H205">
        <v>40.300000000000182</v>
      </c>
      <c r="I205">
        <v>85142</v>
      </c>
      <c r="J205">
        <v>-12731</v>
      </c>
      <c r="K205">
        <v>115247</v>
      </c>
      <c r="L205">
        <v>62.71</v>
      </c>
      <c r="M205">
        <v>0.15</v>
      </c>
      <c r="N205">
        <v>-0.4</v>
      </c>
      <c r="O205">
        <v>23922.25</v>
      </c>
    </row>
    <row r="206" spans="1:15" hidden="1" x14ac:dyDescent="0.3">
      <c r="A206">
        <v>21500</v>
      </c>
      <c r="B206" t="s">
        <v>57</v>
      </c>
      <c r="C206">
        <v>279</v>
      </c>
      <c r="D206">
        <v>83</v>
      </c>
      <c r="E206">
        <v>99</v>
      </c>
      <c r="F206">
        <v>0</v>
      </c>
      <c r="G206">
        <v>2450</v>
      </c>
      <c r="H206">
        <v>45</v>
      </c>
      <c r="I206">
        <v>18264</v>
      </c>
      <c r="J206">
        <v>11993</v>
      </c>
      <c r="K206">
        <v>31035</v>
      </c>
      <c r="L206">
        <v>31.37</v>
      </c>
      <c r="M206">
        <v>1.85</v>
      </c>
      <c r="N206">
        <v>-0.60000000000000009</v>
      </c>
      <c r="O206">
        <v>23922.25</v>
      </c>
    </row>
    <row r="207" spans="1:15" hidden="1" x14ac:dyDescent="0.3">
      <c r="A207">
        <v>21500</v>
      </c>
      <c r="B207" t="s">
        <v>59</v>
      </c>
      <c r="C207">
        <v>0</v>
      </c>
      <c r="D207">
        <v>0</v>
      </c>
      <c r="E207">
        <v>0</v>
      </c>
      <c r="F207">
        <v>0</v>
      </c>
      <c r="G207">
        <v>0</v>
      </c>
      <c r="H207">
        <v>0</v>
      </c>
      <c r="I207">
        <v>1206</v>
      </c>
      <c r="J207">
        <v>-62</v>
      </c>
      <c r="K207">
        <v>1033</v>
      </c>
      <c r="L207">
        <v>24.76</v>
      </c>
      <c r="M207">
        <v>4.05</v>
      </c>
      <c r="N207">
        <v>-0.54999999999999982</v>
      </c>
      <c r="O207">
        <v>23922.25</v>
      </c>
    </row>
    <row r="208" spans="1:15" hidden="1" x14ac:dyDescent="0.3">
      <c r="A208">
        <v>21500</v>
      </c>
      <c r="B208" t="s">
        <v>26</v>
      </c>
      <c r="C208">
        <v>2796</v>
      </c>
      <c r="D208">
        <v>1009</v>
      </c>
      <c r="E208">
        <v>1172</v>
      </c>
      <c r="F208">
        <v>0</v>
      </c>
      <c r="G208">
        <v>2480</v>
      </c>
      <c r="H208">
        <v>14.349999999999907</v>
      </c>
      <c r="I208">
        <v>46037</v>
      </c>
      <c r="J208">
        <v>-142</v>
      </c>
      <c r="K208">
        <v>39591</v>
      </c>
      <c r="L208">
        <v>22.07</v>
      </c>
      <c r="M208">
        <v>15.4</v>
      </c>
      <c r="N208">
        <v>1.7000000000000011</v>
      </c>
      <c r="O208">
        <v>23922.25</v>
      </c>
    </row>
    <row r="209" spans="1:15" hidden="1" x14ac:dyDescent="0.3">
      <c r="A209">
        <v>21500</v>
      </c>
      <c r="B209" t="s">
        <v>58</v>
      </c>
      <c r="C209">
        <v>58</v>
      </c>
      <c r="D209">
        <v>0</v>
      </c>
      <c r="E209">
        <v>46</v>
      </c>
      <c r="F209">
        <v>0</v>
      </c>
      <c r="G209">
        <v>2630</v>
      </c>
      <c r="H209">
        <v>53</v>
      </c>
      <c r="I209">
        <v>14107</v>
      </c>
      <c r="J209">
        <v>153</v>
      </c>
      <c r="K209">
        <v>4130</v>
      </c>
      <c r="L209">
        <v>19.07</v>
      </c>
      <c r="M209">
        <v>43.05</v>
      </c>
      <c r="N209">
        <v>0.19999999999999576</v>
      </c>
      <c r="O209">
        <v>23922.25</v>
      </c>
    </row>
    <row r="210" spans="1:15" hidden="1" x14ac:dyDescent="0.3">
      <c r="A210">
        <v>21550</v>
      </c>
      <c r="B210" t="s">
        <v>17</v>
      </c>
      <c r="C210">
        <v>260</v>
      </c>
      <c r="D210">
        <v>-3</v>
      </c>
      <c r="E210">
        <v>5</v>
      </c>
      <c r="F210">
        <v>106.69</v>
      </c>
      <c r="G210">
        <v>2412.0500000000002</v>
      </c>
      <c r="H210">
        <v>135.95000000000027</v>
      </c>
      <c r="I210">
        <v>2690</v>
      </c>
      <c r="J210">
        <v>1107</v>
      </c>
      <c r="K210">
        <v>6845</v>
      </c>
      <c r="L210">
        <v>61.45</v>
      </c>
      <c r="M210">
        <v>0.05</v>
      </c>
      <c r="N210">
        <v>-0.4</v>
      </c>
      <c r="O210">
        <v>23922.25</v>
      </c>
    </row>
    <row r="211" spans="1:15" hidden="1" x14ac:dyDescent="0.3">
      <c r="A211">
        <v>21550</v>
      </c>
      <c r="B211" t="s">
        <v>57</v>
      </c>
      <c r="C211">
        <v>27</v>
      </c>
      <c r="D211">
        <v>0</v>
      </c>
      <c r="E211">
        <v>0</v>
      </c>
      <c r="F211">
        <v>0</v>
      </c>
      <c r="G211">
        <v>0</v>
      </c>
      <c r="H211">
        <v>0</v>
      </c>
      <c r="I211">
        <v>281</v>
      </c>
      <c r="J211">
        <v>145</v>
      </c>
      <c r="K211">
        <v>897</v>
      </c>
      <c r="L211">
        <v>30.68</v>
      </c>
      <c r="M211">
        <v>1.8</v>
      </c>
      <c r="N211">
        <v>-0.7</v>
      </c>
      <c r="O211">
        <v>23922.25</v>
      </c>
    </row>
    <row r="212" spans="1:15" hidden="1" x14ac:dyDescent="0.3">
      <c r="A212">
        <v>21550</v>
      </c>
      <c r="B212" t="s">
        <v>59</v>
      </c>
      <c r="C212">
        <v>0</v>
      </c>
      <c r="D212">
        <v>0</v>
      </c>
      <c r="E212">
        <v>0</v>
      </c>
      <c r="F212">
        <v>0</v>
      </c>
      <c r="G212">
        <v>0</v>
      </c>
      <c r="H212">
        <v>0</v>
      </c>
      <c r="I212">
        <v>0</v>
      </c>
      <c r="J212">
        <v>0</v>
      </c>
      <c r="K212">
        <v>0</v>
      </c>
      <c r="L212">
        <v>0</v>
      </c>
      <c r="M212">
        <v>0</v>
      </c>
      <c r="N212">
        <v>0</v>
      </c>
      <c r="O212">
        <v>23922.25</v>
      </c>
    </row>
    <row r="213" spans="1:15" hidden="1" x14ac:dyDescent="0.3">
      <c r="A213">
        <v>21550</v>
      </c>
      <c r="B213" t="s">
        <v>26</v>
      </c>
      <c r="C213">
        <v>147</v>
      </c>
      <c r="D213">
        <v>0</v>
      </c>
      <c r="E213">
        <v>0</v>
      </c>
      <c r="F213">
        <v>0</v>
      </c>
      <c r="G213">
        <v>0</v>
      </c>
      <c r="H213">
        <v>0</v>
      </c>
      <c r="I213">
        <v>222</v>
      </c>
      <c r="J213">
        <v>82</v>
      </c>
      <c r="K213">
        <v>208</v>
      </c>
      <c r="L213">
        <v>21.66</v>
      </c>
      <c r="M213">
        <v>15.7</v>
      </c>
      <c r="N213">
        <v>-0.75</v>
      </c>
      <c r="O213">
        <v>23922.25</v>
      </c>
    </row>
    <row r="214" spans="1:15" hidden="1" x14ac:dyDescent="0.3">
      <c r="A214">
        <v>21550</v>
      </c>
      <c r="B214" t="s">
        <v>58</v>
      </c>
      <c r="C214">
        <v>0</v>
      </c>
      <c r="D214">
        <v>0</v>
      </c>
      <c r="E214">
        <v>0</v>
      </c>
      <c r="F214">
        <v>0</v>
      </c>
      <c r="G214">
        <v>0</v>
      </c>
      <c r="H214">
        <v>0</v>
      </c>
      <c r="I214">
        <v>8</v>
      </c>
      <c r="J214">
        <v>0</v>
      </c>
      <c r="K214">
        <v>0</v>
      </c>
      <c r="L214">
        <v>0</v>
      </c>
      <c r="M214">
        <v>0</v>
      </c>
      <c r="N214">
        <v>0</v>
      </c>
      <c r="O214">
        <v>23922.25</v>
      </c>
    </row>
    <row r="215" spans="1:15" hidden="1" x14ac:dyDescent="0.3">
      <c r="A215">
        <v>21600</v>
      </c>
      <c r="B215" t="s">
        <v>17</v>
      </c>
      <c r="C215">
        <v>673</v>
      </c>
      <c r="D215">
        <v>-75</v>
      </c>
      <c r="E215">
        <v>220</v>
      </c>
      <c r="F215">
        <v>94.09</v>
      </c>
      <c r="G215">
        <v>2355</v>
      </c>
      <c r="H215">
        <v>81.699999999999818</v>
      </c>
      <c r="I215">
        <v>9279</v>
      </c>
      <c r="J215">
        <v>-1972</v>
      </c>
      <c r="K215">
        <v>14029</v>
      </c>
      <c r="L215">
        <v>57.28</v>
      </c>
      <c r="M215">
        <v>0.05</v>
      </c>
      <c r="N215">
        <v>-0.35000000000000003</v>
      </c>
      <c r="O215">
        <v>23922.25</v>
      </c>
    </row>
    <row r="216" spans="1:15" hidden="1" x14ac:dyDescent="0.3">
      <c r="A216">
        <v>21600</v>
      </c>
      <c r="B216" t="s">
        <v>57</v>
      </c>
      <c r="C216">
        <v>4</v>
      </c>
      <c r="D216">
        <v>-36</v>
      </c>
      <c r="E216">
        <v>46</v>
      </c>
      <c r="F216">
        <v>39.26</v>
      </c>
      <c r="G216">
        <v>2395.8000000000002</v>
      </c>
      <c r="H216">
        <v>232.5</v>
      </c>
      <c r="I216">
        <v>2155</v>
      </c>
      <c r="J216">
        <v>1304</v>
      </c>
      <c r="K216">
        <v>4717</v>
      </c>
      <c r="L216">
        <v>30.36</v>
      </c>
      <c r="M216">
        <v>1.7</v>
      </c>
      <c r="N216">
        <v>-0.75000000000000022</v>
      </c>
      <c r="O216">
        <v>23922.25</v>
      </c>
    </row>
    <row r="217" spans="1:15" hidden="1" x14ac:dyDescent="0.3">
      <c r="A217">
        <v>21600</v>
      </c>
      <c r="B217" t="s">
        <v>59</v>
      </c>
      <c r="C217">
        <v>0</v>
      </c>
      <c r="D217">
        <v>0</v>
      </c>
      <c r="E217">
        <v>0</v>
      </c>
      <c r="F217">
        <v>0</v>
      </c>
      <c r="G217">
        <v>0</v>
      </c>
      <c r="H217">
        <v>0</v>
      </c>
      <c r="I217">
        <v>63</v>
      </c>
      <c r="J217">
        <v>29</v>
      </c>
      <c r="K217">
        <v>72</v>
      </c>
      <c r="L217">
        <v>24.53</v>
      </c>
      <c r="M217">
        <v>4.3499999999999996</v>
      </c>
      <c r="N217">
        <v>-2.8000000000000007</v>
      </c>
      <c r="O217">
        <v>23922.25</v>
      </c>
    </row>
    <row r="218" spans="1:15" hidden="1" x14ac:dyDescent="0.3">
      <c r="A218">
        <v>21600</v>
      </c>
      <c r="B218" t="s">
        <v>26</v>
      </c>
      <c r="C218">
        <v>135</v>
      </c>
      <c r="D218">
        <v>7</v>
      </c>
      <c r="E218">
        <v>36</v>
      </c>
      <c r="F218">
        <v>0</v>
      </c>
      <c r="G218">
        <v>2390</v>
      </c>
      <c r="H218">
        <v>23.349999999999909</v>
      </c>
      <c r="I218">
        <v>2301</v>
      </c>
      <c r="J218">
        <v>-118</v>
      </c>
      <c r="K218">
        <v>1749</v>
      </c>
      <c r="L218">
        <v>21.69</v>
      </c>
      <c r="M218">
        <v>17.149999999999999</v>
      </c>
      <c r="N218">
        <v>1.2499999999999982</v>
      </c>
      <c r="O218">
        <v>23922.25</v>
      </c>
    </row>
    <row r="219" spans="1:15" hidden="1" x14ac:dyDescent="0.3">
      <c r="A219">
        <v>21600</v>
      </c>
      <c r="B219" t="s">
        <v>58</v>
      </c>
      <c r="C219">
        <v>4</v>
      </c>
      <c r="D219">
        <v>0</v>
      </c>
      <c r="E219">
        <v>0</v>
      </c>
      <c r="F219">
        <v>0</v>
      </c>
      <c r="G219">
        <v>0</v>
      </c>
      <c r="H219">
        <v>0</v>
      </c>
      <c r="I219">
        <v>377</v>
      </c>
      <c r="J219">
        <v>-1</v>
      </c>
      <c r="K219">
        <v>55</v>
      </c>
      <c r="L219">
        <v>18.34</v>
      </c>
      <c r="M219">
        <v>42.1</v>
      </c>
      <c r="N219">
        <v>-4.8999999999999986</v>
      </c>
      <c r="O219">
        <v>23922.25</v>
      </c>
    </row>
    <row r="220" spans="1:15" hidden="1" x14ac:dyDescent="0.3">
      <c r="A220">
        <v>21650</v>
      </c>
      <c r="B220" t="s">
        <v>17</v>
      </c>
      <c r="C220">
        <v>291</v>
      </c>
      <c r="D220">
        <v>0</v>
      </c>
      <c r="E220">
        <v>0</v>
      </c>
      <c r="F220">
        <v>0</v>
      </c>
      <c r="G220">
        <v>0</v>
      </c>
      <c r="H220">
        <v>0</v>
      </c>
      <c r="I220">
        <v>1030</v>
      </c>
      <c r="J220">
        <v>-375</v>
      </c>
      <c r="K220">
        <v>3339</v>
      </c>
      <c r="L220">
        <v>58.95</v>
      </c>
      <c r="M220">
        <v>0.1</v>
      </c>
      <c r="N220">
        <v>-0.35</v>
      </c>
      <c r="O220">
        <v>23922.25</v>
      </c>
    </row>
    <row r="221" spans="1:15" hidden="1" x14ac:dyDescent="0.3">
      <c r="A221">
        <v>21650</v>
      </c>
      <c r="B221" t="s">
        <v>57</v>
      </c>
      <c r="C221">
        <v>25</v>
      </c>
      <c r="D221">
        <v>0</v>
      </c>
      <c r="E221">
        <v>0</v>
      </c>
      <c r="F221">
        <v>0</v>
      </c>
      <c r="G221">
        <v>0</v>
      </c>
      <c r="H221">
        <v>0</v>
      </c>
      <c r="I221">
        <v>145</v>
      </c>
      <c r="J221">
        <v>-49</v>
      </c>
      <c r="K221">
        <v>484</v>
      </c>
      <c r="L221">
        <v>29.67</v>
      </c>
      <c r="M221">
        <v>1.9</v>
      </c>
      <c r="N221">
        <v>-0.55000000000000027</v>
      </c>
      <c r="O221">
        <v>23922.25</v>
      </c>
    </row>
    <row r="222" spans="1:15" hidden="1" x14ac:dyDescent="0.3">
      <c r="A222">
        <v>21650</v>
      </c>
      <c r="B222" t="s">
        <v>59</v>
      </c>
      <c r="C222">
        <v>0</v>
      </c>
      <c r="D222">
        <v>0</v>
      </c>
      <c r="E222">
        <v>0</v>
      </c>
      <c r="F222">
        <v>0</v>
      </c>
      <c r="G222">
        <v>0</v>
      </c>
      <c r="H222">
        <v>0</v>
      </c>
      <c r="I222">
        <v>0</v>
      </c>
      <c r="J222">
        <v>0</v>
      </c>
      <c r="K222">
        <v>0</v>
      </c>
      <c r="L222">
        <v>0</v>
      </c>
      <c r="M222">
        <v>0</v>
      </c>
      <c r="N222">
        <v>0</v>
      </c>
      <c r="O222">
        <v>23922.25</v>
      </c>
    </row>
    <row r="223" spans="1:15" hidden="1" x14ac:dyDescent="0.3">
      <c r="A223">
        <v>21650</v>
      </c>
      <c r="B223" t="s">
        <v>60</v>
      </c>
      <c r="C223">
        <v>0</v>
      </c>
      <c r="D223">
        <v>0</v>
      </c>
      <c r="E223">
        <v>6</v>
      </c>
      <c r="F223">
        <v>0</v>
      </c>
      <c r="G223">
        <v>2305.35</v>
      </c>
      <c r="H223">
        <v>374.89999999999986</v>
      </c>
      <c r="I223">
        <v>726</v>
      </c>
      <c r="J223">
        <v>8</v>
      </c>
      <c r="K223">
        <v>283</v>
      </c>
      <c r="L223">
        <v>22.29</v>
      </c>
      <c r="M223">
        <v>10.6</v>
      </c>
      <c r="N223">
        <v>-1.6500000000000004</v>
      </c>
      <c r="O223">
        <v>23922.25</v>
      </c>
    </row>
    <row r="224" spans="1:15" hidden="1" x14ac:dyDescent="0.3">
      <c r="A224">
        <v>21650</v>
      </c>
      <c r="B224" t="s">
        <v>26</v>
      </c>
      <c r="C224">
        <v>115</v>
      </c>
      <c r="D224">
        <v>0</v>
      </c>
      <c r="E224">
        <v>2</v>
      </c>
      <c r="F224">
        <v>0</v>
      </c>
      <c r="G224">
        <v>2339.25</v>
      </c>
      <c r="H224">
        <v>151.09999999999991</v>
      </c>
      <c r="I224">
        <v>146</v>
      </c>
      <c r="J224">
        <v>0</v>
      </c>
      <c r="K224">
        <v>0</v>
      </c>
      <c r="L224">
        <v>0</v>
      </c>
      <c r="M224">
        <v>0</v>
      </c>
      <c r="N224">
        <v>0</v>
      </c>
      <c r="O224">
        <v>23922.25</v>
      </c>
    </row>
    <row r="225" spans="1:15" hidden="1" x14ac:dyDescent="0.3">
      <c r="A225">
        <v>21650</v>
      </c>
      <c r="B225" t="s">
        <v>58</v>
      </c>
      <c r="C225">
        <v>0</v>
      </c>
      <c r="D225">
        <v>0</v>
      </c>
      <c r="E225">
        <v>0</v>
      </c>
      <c r="F225">
        <v>0</v>
      </c>
      <c r="G225">
        <v>0</v>
      </c>
      <c r="H225">
        <v>0</v>
      </c>
      <c r="I225">
        <v>7</v>
      </c>
      <c r="J225">
        <v>0</v>
      </c>
      <c r="K225">
        <v>0</v>
      </c>
      <c r="L225">
        <v>0</v>
      </c>
      <c r="M225">
        <v>0</v>
      </c>
      <c r="N225">
        <v>0</v>
      </c>
      <c r="O225">
        <v>23922.25</v>
      </c>
    </row>
    <row r="226" spans="1:15" hidden="1" x14ac:dyDescent="0.3">
      <c r="A226">
        <v>21700</v>
      </c>
      <c r="B226" t="s">
        <v>17</v>
      </c>
      <c r="C226">
        <v>4800</v>
      </c>
      <c r="D226">
        <v>0</v>
      </c>
      <c r="E226">
        <v>179</v>
      </c>
      <c r="F226">
        <v>0</v>
      </c>
      <c r="G226">
        <v>2228.5</v>
      </c>
      <c r="H226">
        <v>52.949999999999818</v>
      </c>
      <c r="I226">
        <v>12258</v>
      </c>
      <c r="J226">
        <v>-2411</v>
      </c>
      <c r="K226">
        <v>17069</v>
      </c>
      <c r="L226">
        <v>54.88</v>
      </c>
      <c r="M226">
        <v>0.05</v>
      </c>
      <c r="N226">
        <v>-0.35000000000000003</v>
      </c>
      <c r="O226">
        <v>23922.25</v>
      </c>
    </row>
    <row r="227" spans="1:15" hidden="1" x14ac:dyDescent="0.3">
      <c r="A227">
        <v>21700</v>
      </c>
      <c r="B227" t="s">
        <v>57</v>
      </c>
      <c r="C227">
        <v>37</v>
      </c>
      <c r="D227">
        <v>0</v>
      </c>
      <c r="E227">
        <v>0</v>
      </c>
      <c r="F227">
        <v>0</v>
      </c>
      <c r="G227">
        <v>0</v>
      </c>
      <c r="H227">
        <v>0</v>
      </c>
      <c r="I227">
        <v>2054</v>
      </c>
      <c r="J227">
        <v>787</v>
      </c>
      <c r="K227">
        <v>4667</v>
      </c>
      <c r="L227">
        <v>29.08</v>
      </c>
      <c r="M227">
        <v>1.8</v>
      </c>
      <c r="N227">
        <v>-0.55000000000000004</v>
      </c>
      <c r="O227">
        <v>23922.25</v>
      </c>
    </row>
    <row r="228" spans="1:15" hidden="1" x14ac:dyDescent="0.3">
      <c r="A228">
        <v>21700</v>
      </c>
      <c r="B228" t="s">
        <v>59</v>
      </c>
      <c r="C228">
        <v>0</v>
      </c>
      <c r="D228">
        <v>0</v>
      </c>
      <c r="E228">
        <v>0</v>
      </c>
      <c r="F228">
        <v>0</v>
      </c>
      <c r="G228">
        <v>0</v>
      </c>
      <c r="H228">
        <v>0</v>
      </c>
      <c r="I228">
        <v>3</v>
      </c>
      <c r="J228">
        <v>2</v>
      </c>
      <c r="K228">
        <v>7</v>
      </c>
      <c r="L228">
        <v>23.83</v>
      </c>
      <c r="M228">
        <v>5.35</v>
      </c>
      <c r="N228">
        <v>-4.6500000000000004</v>
      </c>
      <c r="O228">
        <v>23922.25</v>
      </c>
    </row>
    <row r="229" spans="1:15" hidden="1" x14ac:dyDescent="0.3">
      <c r="A229">
        <v>21700</v>
      </c>
      <c r="B229" t="s">
        <v>60</v>
      </c>
      <c r="C229">
        <v>0</v>
      </c>
      <c r="D229">
        <v>0</v>
      </c>
      <c r="E229">
        <v>0</v>
      </c>
      <c r="F229">
        <v>0</v>
      </c>
      <c r="G229">
        <v>0</v>
      </c>
      <c r="H229">
        <v>0</v>
      </c>
      <c r="I229">
        <v>0</v>
      </c>
      <c r="J229">
        <v>0</v>
      </c>
      <c r="K229">
        <v>0</v>
      </c>
      <c r="L229">
        <v>0</v>
      </c>
      <c r="M229">
        <v>0</v>
      </c>
      <c r="N229">
        <v>0</v>
      </c>
      <c r="O229">
        <v>23922.25</v>
      </c>
    </row>
    <row r="230" spans="1:15" hidden="1" x14ac:dyDescent="0.3">
      <c r="A230">
        <v>21700</v>
      </c>
      <c r="B230" t="s">
        <v>26</v>
      </c>
      <c r="C230">
        <v>272</v>
      </c>
      <c r="D230">
        <v>110</v>
      </c>
      <c r="E230">
        <v>116</v>
      </c>
      <c r="F230">
        <v>0</v>
      </c>
      <c r="G230">
        <v>2315</v>
      </c>
      <c r="H230">
        <v>35</v>
      </c>
      <c r="I230">
        <v>2392</v>
      </c>
      <c r="J230">
        <v>-442</v>
      </c>
      <c r="K230">
        <v>2643</v>
      </c>
      <c r="L230">
        <v>21.1</v>
      </c>
      <c r="M230">
        <v>18.25</v>
      </c>
      <c r="N230">
        <v>0.80000000000000071</v>
      </c>
      <c r="O230">
        <v>23922.25</v>
      </c>
    </row>
    <row r="231" spans="1:15" hidden="1" x14ac:dyDescent="0.3">
      <c r="A231">
        <v>21700</v>
      </c>
      <c r="B231" t="s">
        <v>58</v>
      </c>
      <c r="C231">
        <v>0</v>
      </c>
      <c r="D231">
        <v>0</v>
      </c>
      <c r="E231">
        <v>0</v>
      </c>
      <c r="F231">
        <v>0</v>
      </c>
      <c r="G231">
        <v>0</v>
      </c>
      <c r="H231">
        <v>0</v>
      </c>
      <c r="I231">
        <v>2116</v>
      </c>
      <c r="J231">
        <v>-4</v>
      </c>
      <c r="K231">
        <v>5</v>
      </c>
      <c r="L231">
        <v>18.329999999999998</v>
      </c>
      <c r="M231">
        <v>48.4</v>
      </c>
      <c r="N231">
        <v>2.9499999999999957</v>
      </c>
      <c r="O231">
        <v>23922.25</v>
      </c>
    </row>
    <row r="232" spans="1:15" hidden="1" x14ac:dyDescent="0.3">
      <c r="A232">
        <v>21750</v>
      </c>
      <c r="B232" t="s">
        <v>17</v>
      </c>
      <c r="C232">
        <v>199</v>
      </c>
      <c r="D232">
        <v>-45</v>
      </c>
      <c r="E232">
        <v>46</v>
      </c>
      <c r="F232">
        <v>99.27</v>
      </c>
      <c r="G232">
        <v>2212.5</v>
      </c>
      <c r="H232">
        <v>222.5</v>
      </c>
      <c r="I232">
        <v>2664</v>
      </c>
      <c r="J232">
        <v>-2676</v>
      </c>
      <c r="K232">
        <v>11259</v>
      </c>
      <c r="L232">
        <v>56.44</v>
      </c>
      <c r="M232">
        <v>0.1</v>
      </c>
      <c r="N232">
        <v>-0.35</v>
      </c>
      <c r="O232">
        <v>23922.25</v>
      </c>
    </row>
    <row r="233" spans="1:15" hidden="1" x14ac:dyDescent="0.3">
      <c r="A233">
        <v>21750</v>
      </c>
      <c r="B233" t="s">
        <v>57</v>
      </c>
      <c r="C233">
        <v>133</v>
      </c>
      <c r="D233">
        <v>102</v>
      </c>
      <c r="E233">
        <v>112</v>
      </c>
      <c r="F233">
        <v>0</v>
      </c>
      <c r="G233">
        <v>2206.9</v>
      </c>
      <c r="H233">
        <v>177.55000000000018</v>
      </c>
      <c r="I233">
        <v>894</v>
      </c>
      <c r="J233">
        <v>-176</v>
      </c>
      <c r="K233">
        <v>850</v>
      </c>
      <c r="L233">
        <v>28.39</v>
      </c>
      <c r="M233">
        <v>1.85</v>
      </c>
      <c r="N233">
        <v>-0.85000000000000009</v>
      </c>
      <c r="O233">
        <v>23922.25</v>
      </c>
    </row>
    <row r="234" spans="1:15" hidden="1" x14ac:dyDescent="0.3">
      <c r="A234">
        <v>21750</v>
      </c>
      <c r="B234" t="s">
        <v>59</v>
      </c>
      <c r="C234">
        <v>0</v>
      </c>
      <c r="D234">
        <v>0</v>
      </c>
      <c r="E234">
        <v>0</v>
      </c>
      <c r="F234">
        <v>0</v>
      </c>
      <c r="G234">
        <v>0</v>
      </c>
      <c r="H234">
        <v>0</v>
      </c>
      <c r="I234">
        <v>0</v>
      </c>
      <c r="J234">
        <v>0</v>
      </c>
      <c r="K234">
        <v>0</v>
      </c>
      <c r="L234">
        <v>0</v>
      </c>
      <c r="M234">
        <v>0</v>
      </c>
      <c r="N234">
        <v>0</v>
      </c>
      <c r="O234">
        <v>23922.25</v>
      </c>
    </row>
    <row r="235" spans="1:15" hidden="1" x14ac:dyDescent="0.3">
      <c r="A235">
        <v>21750</v>
      </c>
      <c r="B235" t="s">
        <v>60</v>
      </c>
      <c r="C235">
        <v>0</v>
      </c>
      <c r="D235">
        <v>0</v>
      </c>
      <c r="E235">
        <v>0</v>
      </c>
      <c r="F235">
        <v>0</v>
      </c>
      <c r="G235">
        <v>0</v>
      </c>
      <c r="H235">
        <v>0</v>
      </c>
      <c r="I235">
        <v>1</v>
      </c>
      <c r="J235">
        <v>0</v>
      </c>
      <c r="K235">
        <v>1</v>
      </c>
      <c r="L235">
        <v>22.48</v>
      </c>
      <c r="M235">
        <v>14</v>
      </c>
      <c r="N235">
        <v>-3.6000000000000014</v>
      </c>
      <c r="O235">
        <v>23922.25</v>
      </c>
    </row>
    <row r="236" spans="1:15" hidden="1" x14ac:dyDescent="0.3">
      <c r="A236">
        <v>21750</v>
      </c>
      <c r="B236" t="s">
        <v>26</v>
      </c>
      <c r="C236">
        <v>99</v>
      </c>
      <c r="D236">
        <v>0</v>
      </c>
      <c r="E236">
        <v>0</v>
      </c>
      <c r="F236">
        <v>0</v>
      </c>
      <c r="G236">
        <v>0</v>
      </c>
      <c r="H236">
        <v>0</v>
      </c>
      <c r="I236">
        <v>146</v>
      </c>
      <c r="J236">
        <v>-1</v>
      </c>
      <c r="K236">
        <v>22</v>
      </c>
      <c r="L236">
        <v>20.239999999999998</v>
      </c>
      <c r="M236">
        <v>16.05</v>
      </c>
      <c r="N236">
        <v>-4.5500000000000007</v>
      </c>
      <c r="O236">
        <v>23922.25</v>
      </c>
    </row>
    <row r="237" spans="1:15" hidden="1" x14ac:dyDescent="0.3">
      <c r="A237">
        <v>21750</v>
      </c>
      <c r="B237" t="s">
        <v>62</v>
      </c>
      <c r="I237">
        <v>6</v>
      </c>
      <c r="J237">
        <v>1</v>
      </c>
      <c r="K237">
        <v>2</v>
      </c>
      <c r="L237">
        <v>20.89</v>
      </c>
      <c r="M237">
        <v>31.6</v>
      </c>
      <c r="N237">
        <v>0</v>
      </c>
      <c r="O237">
        <v>23922.25</v>
      </c>
    </row>
    <row r="238" spans="1:15" hidden="1" x14ac:dyDescent="0.3">
      <c r="A238">
        <v>21750</v>
      </c>
      <c r="B238" t="s">
        <v>58</v>
      </c>
      <c r="C238">
        <v>0</v>
      </c>
      <c r="D238">
        <v>0</v>
      </c>
      <c r="E238">
        <v>0</v>
      </c>
      <c r="F238">
        <v>0</v>
      </c>
      <c r="G238">
        <v>0</v>
      </c>
      <c r="H238">
        <v>0</v>
      </c>
      <c r="I238">
        <v>84</v>
      </c>
      <c r="J238">
        <v>0</v>
      </c>
      <c r="K238">
        <v>2</v>
      </c>
      <c r="L238">
        <v>18.010000000000002</v>
      </c>
      <c r="M238">
        <v>48</v>
      </c>
      <c r="N238">
        <v>-1.5</v>
      </c>
      <c r="O238">
        <v>23922.25</v>
      </c>
    </row>
    <row r="239" spans="1:15" hidden="1" x14ac:dyDescent="0.3">
      <c r="A239">
        <v>21800</v>
      </c>
      <c r="B239" t="s">
        <v>17</v>
      </c>
      <c r="C239">
        <v>4810</v>
      </c>
      <c r="D239">
        <v>-249</v>
      </c>
      <c r="E239">
        <v>1142</v>
      </c>
      <c r="F239">
        <v>80.42</v>
      </c>
      <c r="G239">
        <v>2152</v>
      </c>
      <c r="H239">
        <v>82.199999999999818</v>
      </c>
      <c r="I239">
        <v>35244</v>
      </c>
      <c r="J239">
        <v>-136</v>
      </c>
      <c r="K239">
        <v>47350</v>
      </c>
      <c r="L239">
        <v>52.49</v>
      </c>
      <c r="M239">
        <v>0.05</v>
      </c>
      <c r="N239">
        <v>-0.4</v>
      </c>
      <c r="O239">
        <v>23922.25</v>
      </c>
    </row>
    <row r="240" spans="1:15" hidden="1" x14ac:dyDescent="0.3">
      <c r="A240">
        <v>21800</v>
      </c>
      <c r="B240" t="s">
        <v>57</v>
      </c>
      <c r="C240">
        <v>65</v>
      </c>
      <c r="D240">
        <v>4</v>
      </c>
      <c r="E240">
        <v>80</v>
      </c>
      <c r="F240">
        <v>0</v>
      </c>
      <c r="G240">
        <v>2152</v>
      </c>
      <c r="H240">
        <v>47</v>
      </c>
      <c r="I240">
        <v>4896</v>
      </c>
      <c r="J240">
        <v>998</v>
      </c>
      <c r="K240">
        <v>12308</v>
      </c>
      <c r="L240">
        <v>27.89</v>
      </c>
      <c r="M240">
        <v>1.8</v>
      </c>
      <c r="N240">
        <v>-0.95</v>
      </c>
      <c r="O240">
        <v>23922.25</v>
      </c>
    </row>
    <row r="241" spans="1:15" hidden="1" x14ac:dyDescent="0.3">
      <c r="A241">
        <v>21800</v>
      </c>
      <c r="B241" t="s">
        <v>59</v>
      </c>
      <c r="C241">
        <v>0</v>
      </c>
      <c r="D241">
        <v>0</v>
      </c>
      <c r="E241">
        <v>0</v>
      </c>
      <c r="F241">
        <v>0</v>
      </c>
      <c r="G241">
        <v>0</v>
      </c>
      <c r="H241">
        <v>0</v>
      </c>
      <c r="I241">
        <v>883</v>
      </c>
      <c r="J241">
        <v>30</v>
      </c>
      <c r="K241">
        <v>661</v>
      </c>
      <c r="L241">
        <v>22.62</v>
      </c>
      <c r="M241">
        <v>4.8499999999999996</v>
      </c>
      <c r="N241">
        <v>-1.5</v>
      </c>
      <c r="O241">
        <v>23922.25</v>
      </c>
    </row>
    <row r="242" spans="1:15" hidden="1" x14ac:dyDescent="0.3">
      <c r="A242">
        <v>21800</v>
      </c>
      <c r="B242" t="s">
        <v>60</v>
      </c>
      <c r="C242">
        <v>0</v>
      </c>
      <c r="D242">
        <v>0</v>
      </c>
      <c r="E242">
        <v>0</v>
      </c>
      <c r="F242">
        <v>0</v>
      </c>
      <c r="G242">
        <v>0</v>
      </c>
      <c r="H242">
        <v>0</v>
      </c>
      <c r="I242">
        <v>496</v>
      </c>
      <c r="J242">
        <v>-303</v>
      </c>
      <c r="K242">
        <v>355</v>
      </c>
      <c r="L242">
        <v>21.63</v>
      </c>
      <c r="M242">
        <v>12.5</v>
      </c>
      <c r="N242">
        <v>-1.1500000000000004</v>
      </c>
      <c r="O242">
        <v>23922.25</v>
      </c>
    </row>
    <row r="243" spans="1:15" hidden="1" x14ac:dyDescent="0.3">
      <c r="A243">
        <v>21800</v>
      </c>
      <c r="B243" t="s">
        <v>26</v>
      </c>
      <c r="C243">
        <v>182</v>
      </c>
      <c r="D243">
        <v>-2</v>
      </c>
      <c r="E243">
        <v>56</v>
      </c>
      <c r="F243">
        <v>0</v>
      </c>
      <c r="G243">
        <v>2224</v>
      </c>
      <c r="H243">
        <v>54</v>
      </c>
      <c r="I243">
        <v>6673</v>
      </c>
      <c r="J243">
        <v>-435</v>
      </c>
      <c r="K243">
        <v>6289</v>
      </c>
      <c r="L243">
        <v>20.58</v>
      </c>
      <c r="M243">
        <v>19.95</v>
      </c>
      <c r="N243">
        <v>1.25</v>
      </c>
      <c r="O243">
        <v>23922.25</v>
      </c>
    </row>
    <row r="244" spans="1:15" hidden="1" x14ac:dyDescent="0.3">
      <c r="A244">
        <v>21800</v>
      </c>
      <c r="B244" t="s">
        <v>62</v>
      </c>
      <c r="I244">
        <v>15</v>
      </c>
      <c r="J244">
        <v>0</v>
      </c>
      <c r="K244">
        <v>0</v>
      </c>
      <c r="L244">
        <v>0</v>
      </c>
      <c r="M244">
        <v>0</v>
      </c>
      <c r="N244">
        <v>0</v>
      </c>
      <c r="O244">
        <v>23922.25</v>
      </c>
    </row>
    <row r="245" spans="1:15" hidden="1" x14ac:dyDescent="0.3">
      <c r="A245">
        <v>21800</v>
      </c>
      <c r="B245" t="s">
        <v>58</v>
      </c>
      <c r="C245">
        <v>2</v>
      </c>
      <c r="D245">
        <v>0</v>
      </c>
      <c r="E245">
        <v>0</v>
      </c>
      <c r="F245">
        <v>0</v>
      </c>
      <c r="G245">
        <v>0</v>
      </c>
      <c r="H245">
        <v>0</v>
      </c>
      <c r="I245">
        <v>6089</v>
      </c>
      <c r="J245">
        <v>649</v>
      </c>
      <c r="K245">
        <v>1230</v>
      </c>
      <c r="L245">
        <v>17.88</v>
      </c>
      <c r="M245">
        <v>50.5</v>
      </c>
      <c r="N245">
        <v>-0.29999999999999716</v>
      </c>
      <c r="O245">
        <v>23922.25</v>
      </c>
    </row>
    <row r="246" spans="1:15" hidden="1" x14ac:dyDescent="0.3">
      <c r="A246">
        <v>21850</v>
      </c>
      <c r="B246" t="s">
        <v>17</v>
      </c>
      <c r="C246">
        <v>437</v>
      </c>
      <c r="D246">
        <v>-14</v>
      </c>
      <c r="E246">
        <v>25</v>
      </c>
      <c r="F246">
        <v>78.680000000000007</v>
      </c>
      <c r="G246">
        <v>2102</v>
      </c>
      <c r="H246">
        <v>87.099999999999909</v>
      </c>
      <c r="I246">
        <v>2608</v>
      </c>
      <c r="J246">
        <v>-2147</v>
      </c>
      <c r="K246">
        <v>12560</v>
      </c>
      <c r="L246">
        <v>53.94</v>
      </c>
      <c r="M246">
        <v>0.1</v>
      </c>
      <c r="N246">
        <v>-0.4</v>
      </c>
      <c r="O246">
        <v>23922.25</v>
      </c>
    </row>
    <row r="247" spans="1:15" hidden="1" x14ac:dyDescent="0.3">
      <c r="A247">
        <v>21850</v>
      </c>
      <c r="B247" t="s">
        <v>57</v>
      </c>
      <c r="C247">
        <v>130</v>
      </c>
      <c r="D247">
        <v>100</v>
      </c>
      <c r="E247">
        <v>230</v>
      </c>
      <c r="F247">
        <v>37.229999999999997</v>
      </c>
      <c r="G247">
        <v>2150</v>
      </c>
      <c r="H247">
        <v>110</v>
      </c>
      <c r="I247">
        <v>373</v>
      </c>
      <c r="J247">
        <v>-6</v>
      </c>
      <c r="K247">
        <v>3337</v>
      </c>
      <c r="L247">
        <v>27.37</v>
      </c>
      <c r="M247">
        <v>1.85</v>
      </c>
      <c r="N247">
        <v>-1</v>
      </c>
      <c r="O247">
        <v>23922.25</v>
      </c>
    </row>
    <row r="248" spans="1:15" hidden="1" x14ac:dyDescent="0.3">
      <c r="A248">
        <v>21850</v>
      </c>
      <c r="B248" t="s">
        <v>59</v>
      </c>
      <c r="C248">
        <v>0</v>
      </c>
      <c r="D248">
        <v>0</v>
      </c>
      <c r="E248">
        <v>0</v>
      </c>
      <c r="F248">
        <v>0</v>
      </c>
      <c r="G248">
        <v>0</v>
      </c>
      <c r="H248">
        <v>0</v>
      </c>
      <c r="I248">
        <v>8</v>
      </c>
      <c r="J248">
        <v>0</v>
      </c>
      <c r="K248">
        <v>3</v>
      </c>
      <c r="L248">
        <v>23.09</v>
      </c>
      <c r="M248">
        <v>8.35</v>
      </c>
      <c r="N248">
        <v>2.8</v>
      </c>
      <c r="O248">
        <v>23922.25</v>
      </c>
    </row>
    <row r="249" spans="1:15" hidden="1" x14ac:dyDescent="0.3">
      <c r="A249">
        <v>21850</v>
      </c>
      <c r="B249" t="s">
        <v>60</v>
      </c>
      <c r="C249">
        <v>0</v>
      </c>
      <c r="D249">
        <v>0</v>
      </c>
      <c r="E249">
        <v>0</v>
      </c>
      <c r="F249">
        <v>0</v>
      </c>
      <c r="G249">
        <v>0</v>
      </c>
      <c r="H249">
        <v>0</v>
      </c>
      <c r="I249">
        <v>0</v>
      </c>
      <c r="J249">
        <v>0</v>
      </c>
      <c r="K249">
        <v>0</v>
      </c>
      <c r="L249">
        <v>0</v>
      </c>
      <c r="M249">
        <v>0</v>
      </c>
      <c r="N249">
        <v>0</v>
      </c>
      <c r="O249">
        <v>23922.25</v>
      </c>
    </row>
    <row r="250" spans="1:15" hidden="1" x14ac:dyDescent="0.3">
      <c r="A250">
        <v>21850</v>
      </c>
      <c r="B250" t="s">
        <v>26</v>
      </c>
      <c r="C250">
        <v>61</v>
      </c>
      <c r="D250">
        <v>0</v>
      </c>
      <c r="E250">
        <v>0</v>
      </c>
      <c r="F250">
        <v>0</v>
      </c>
      <c r="G250">
        <v>0</v>
      </c>
      <c r="H250">
        <v>0</v>
      </c>
      <c r="I250">
        <v>172</v>
      </c>
      <c r="J250">
        <v>41</v>
      </c>
      <c r="K250">
        <v>60</v>
      </c>
      <c r="L250">
        <v>20.329999999999998</v>
      </c>
      <c r="M250">
        <v>20.100000000000001</v>
      </c>
      <c r="N250">
        <v>0.20000000000000284</v>
      </c>
      <c r="O250">
        <v>23922.25</v>
      </c>
    </row>
    <row r="251" spans="1:15" hidden="1" x14ac:dyDescent="0.3">
      <c r="A251">
        <v>21850</v>
      </c>
      <c r="B251" t="s">
        <v>62</v>
      </c>
      <c r="I251">
        <v>16</v>
      </c>
      <c r="J251">
        <v>0</v>
      </c>
      <c r="K251">
        <v>2</v>
      </c>
      <c r="L251">
        <v>19.71</v>
      </c>
      <c r="M251">
        <v>28.35</v>
      </c>
      <c r="N251">
        <v>0</v>
      </c>
      <c r="O251">
        <v>23922.25</v>
      </c>
    </row>
    <row r="252" spans="1:15" hidden="1" x14ac:dyDescent="0.3">
      <c r="A252">
        <v>21850</v>
      </c>
      <c r="B252" t="s">
        <v>58</v>
      </c>
      <c r="C252">
        <v>0</v>
      </c>
      <c r="D252">
        <v>0</v>
      </c>
      <c r="E252">
        <v>0</v>
      </c>
      <c r="F252">
        <v>0</v>
      </c>
      <c r="G252">
        <v>0</v>
      </c>
      <c r="H252">
        <v>0</v>
      </c>
      <c r="I252">
        <v>0</v>
      </c>
      <c r="J252">
        <v>0</v>
      </c>
      <c r="K252">
        <v>0</v>
      </c>
      <c r="L252">
        <v>0</v>
      </c>
      <c r="M252">
        <v>0</v>
      </c>
      <c r="N252">
        <v>0</v>
      </c>
      <c r="O252">
        <v>23922.25</v>
      </c>
    </row>
    <row r="253" spans="1:15" hidden="1" x14ac:dyDescent="0.3">
      <c r="A253">
        <v>21900</v>
      </c>
      <c r="B253" t="s">
        <v>17</v>
      </c>
      <c r="C253">
        <v>1147</v>
      </c>
      <c r="D253">
        <v>-12</v>
      </c>
      <c r="E253">
        <v>72</v>
      </c>
      <c r="F253">
        <v>0</v>
      </c>
      <c r="G253">
        <v>2015</v>
      </c>
      <c r="H253">
        <v>45.75</v>
      </c>
      <c r="I253">
        <v>37136</v>
      </c>
      <c r="J253">
        <v>-6643</v>
      </c>
      <c r="K253">
        <v>133407</v>
      </c>
      <c r="L253">
        <v>50.1</v>
      </c>
      <c r="M253">
        <v>0.1</v>
      </c>
      <c r="N253">
        <v>-0.30000000000000004</v>
      </c>
      <c r="O253">
        <v>23922.25</v>
      </c>
    </row>
    <row r="254" spans="1:15" hidden="1" x14ac:dyDescent="0.3">
      <c r="A254">
        <v>21900</v>
      </c>
      <c r="B254" t="s">
        <v>57</v>
      </c>
      <c r="C254">
        <v>34</v>
      </c>
      <c r="D254">
        <v>0</v>
      </c>
      <c r="E254">
        <v>20</v>
      </c>
      <c r="F254">
        <v>0</v>
      </c>
      <c r="G254">
        <v>2045</v>
      </c>
      <c r="H254">
        <v>195</v>
      </c>
      <c r="I254">
        <v>2697</v>
      </c>
      <c r="J254">
        <v>229</v>
      </c>
      <c r="K254">
        <v>7717</v>
      </c>
      <c r="L254">
        <v>26.78</v>
      </c>
      <c r="M254">
        <v>1.85</v>
      </c>
      <c r="N254">
        <v>-0.79999999999999982</v>
      </c>
      <c r="O254">
        <v>23922.25</v>
      </c>
    </row>
    <row r="255" spans="1:15" hidden="1" x14ac:dyDescent="0.3">
      <c r="A255">
        <v>21900</v>
      </c>
      <c r="B255" t="s">
        <v>59</v>
      </c>
      <c r="C255">
        <v>0</v>
      </c>
      <c r="D255">
        <v>0</v>
      </c>
      <c r="E255">
        <v>0</v>
      </c>
      <c r="F255">
        <v>0</v>
      </c>
      <c r="G255">
        <v>0</v>
      </c>
      <c r="H255">
        <v>0</v>
      </c>
      <c r="I255">
        <v>35</v>
      </c>
      <c r="J255">
        <v>0</v>
      </c>
      <c r="K255">
        <v>28</v>
      </c>
      <c r="L255">
        <v>21.99</v>
      </c>
      <c r="M255">
        <v>5.4</v>
      </c>
      <c r="N255">
        <v>-2.25</v>
      </c>
      <c r="O255">
        <v>23922.25</v>
      </c>
    </row>
    <row r="256" spans="1:15" hidden="1" x14ac:dyDescent="0.3">
      <c r="A256">
        <v>21900</v>
      </c>
      <c r="B256" t="s">
        <v>60</v>
      </c>
      <c r="C256">
        <v>0</v>
      </c>
      <c r="D256">
        <v>0</v>
      </c>
      <c r="E256">
        <v>0</v>
      </c>
      <c r="F256">
        <v>0</v>
      </c>
      <c r="G256">
        <v>0</v>
      </c>
      <c r="H256">
        <v>0</v>
      </c>
      <c r="I256">
        <v>0</v>
      </c>
      <c r="J256">
        <v>0</v>
      </c>
      <c r="K256">
        <v>12</v>
      </c>
      <c r="L256">
        <v>21.29</v>
      </c>
      <c r="M256">
        <v>14.35</v>
      </c>
      <c r="N256">
        <v>-35.449999999999996</v>
      </c>
      <c r="O256">
        <v>23922.25</v>
      </c>
    </row>
    <row r="257" spans="1:15" hidden="1" x14ac:dyDescent="0.3">
      <c r="A257">
        <v>21900</v>
      </c>
      <c r="B257" t="s">
        <v>26</v>
      </c>
      <c r="C257">
        <v>182</v>
      </c>
      <c r="D257">
        <v>39</v>
      </c>
      <c r="E257">
        <v>81</v>
      </c>
      <c r="F257">
        <v>0</v>
      </c>
      <c r="G257">
        <v>2160</v>
      </c>
      <c r="H257">
        <v>87.449999999999818</v>
      </c>
      <c r="I257">
        <v>4270</v>
      </c>
      <c r="J257">
        <v>314</v>
      </c>
      <c r="K257">
        <v>4846</v>
      </c>
      <c r="L257">
        <v>20.22</v>
      </c>
      <c r="M257">
        <v>22</v>
      </c>
      <c r="N257">
        <v>0.85000000000000142</v>
      </c>
      <c r="O257">
        <v>23922.25</v>
      </c>
    </row>
    <row r="258" spans="1:15" hidden="1" x14ac:dyDescent="0.3">
      <c r="A258">
        <v>21900</v>
      </c>
      <c r="B258" t="s">
        <v>62</v>
      </c>
      <c r="I258">
        <v>0</v>
      </c>
      <c r="J258">
        <v>0</v>
      </c>
      <c r="K258">
        <v>0</v>
      </c>
      <c r="L258">
        <v>0</v>
      </c>
      <c r="M258">
        <v>0</v>
      </c>
      <c r="N258">
        <v>0</v>
      </c>
      <c r="O258">
        <v>23922.25</v>
      </c>
    </row>
    <row r="259" spans="1:15" hidden="1" x14ac:dyDescent="0.3">
      <c r="A259">
        <v>21900</v>
      </c>
      <c r="B259" t="s">
        <v>58</v>
      </c>
      <c r="C259">
        <v>4</v>
      </c>
      <c r="D259">
        <v>0</v>
      </c>
      <c r="E259">
        <v>0</v>
      </c>
      <c r="F259">
        <v>0</v>
      </c>
      <c r="G259">
        <v>0</v>
      </c>
      <c r="H259">
        <v>0</v>
      </c>
      <c r="I259">
        <v>4871</v>
      </c>
      <c r="J259">
        <v>601</v>
      </c>
      <c r="K259">
        <v>1590</v>
      </c>
      <c r="L259">
        <v>17.829999999999998</v>
      </c>
      <c r="M259">
        <v>57</v>
      </c>
      <c r="N259">
        <v>-0.5</v>
      </c>
      <c r="O259">
        <v>23922.25</v>
      </c>
    </row>
    <row r="260" spans="1:15" hidden="1" x14ac:dyDescent="0.3">
      <c r="A260">
        <v>21950</v>
      </c>
      <c r="B260" t="s">
        <v>17</v>
      </c>
      <c r="C260">
        <v>894</v>
      </c>
      <c r="D260">
        <v>-265</v>
      </c>
      <c r="E260">
        <v>378</v>
      </c>
      <c r="F260">
        <v>102.69</v>
      </c>
      <c r="G260">
        <v>2025</v>
      </c>
      <c r="H260">
        <v>117</v>
      </c>
      <c r="I260">
        <v>4179</v>
      </c>
      <c r="J260">
        <v>-1722</v>
      </c>
      <c r="K260">
        <v>18263</v>
      </c>
      <c r="L260">
        <v>51.45</v>
      </c>
      <c r="M260">
        <v>0.1</v>
      </c>
      <c r="N260">
        <v>-0.45000000000000007</v>
      </c>
      <c r="O260">
        <v>23922.25</v>
      </c>
    </row>
    <row r="261" spans="1:15" hidden="1" x14ac:dyDescent="0.3">
      <c r="A261">
        <v>21950</v>
      </c>
      <c r="B261" t="s">
        <v>57</v>
      </c>
      <c r="C261">
        <v>27</v>
      </c>
      <c r="D261">
        <v>0</v>
      </c>
      <c r="E261">
        <v>0</v>
      </c>
      <c r="F261">
        <v>0</v>
      </c>
      <c r="G261">
        <v>0</v>
      </c>
      <c r="H261">
        <v>0</v>
      </c>
      <c r="I261">
        <v>575</v>
      </c>
      <c r="J261">
        <v>31</v>
      </c>
      <c r="K261">
        <v>973</v>
      </c>
      <c r="L261">
        <v>25.94</v>
      </c>
      <c r="M261">
        <v>1.75</v>
      </c>
      <c r="N261">
        <v>-1.1000000000000001</v>
      </c>
      <c r="O261">
        <v>23922.25</v>
      </c>
    </row>
    <row r="262" spans="1:15" hidden="1" x14ac:dyDescent="0.3">
      <c r="A262">
        <v>21950</v>
      </c>
      <c r="B262" t="s">
        <v>59</v>
      </c>
      <c r="C262">
        <v>0</v>
      </c>
      <c r="D262">
        <v>0</v>
      </c>
      <c r="E262">
        <v>0</v>
      </c>
      <c r="F262">
        <v>0</v>
      </c>
      <c r="G262">
        <v>0</v>
      </c>
      <c r="H262">
        <v>0</v>
      </c>
      <c r="I262">
        <v>3</v>
      </c>
      <c r="J262">
        <v>0</v>
      </c>
      <c r="K262">
        <v>0</v>
      </c>
      <c r="L262">
        <v>0</v>
      </c>
      <c r="M262">
        <v>0</v>
      </c>
      <c r="N262">
        <v>0</v>
      </c>
      <c r="O262">
        <v>23922.25</v>
      </c>
    </row>
    <row r="263" spans="1:15" hidden="1" x14ac:dyDescent="0.3">
      <c r="A263">
        <v>21950</v>
      </c>
      <c r="B263" t="s">
        <v>60</v>
      </c>
      <c r="C263">
        <v>0</v>
      </c>
      <c r="D263">
        <v>0</v>
      </c>
      <c r="E263">
        <v>0</v>
      </c>
      <c r="F263">
        <v>0</v>
      </c>
      <c r="G263">
        <v>0</v>
      </c>
      <c r="H263">
        <v>0</v>
      </c>
      <c r="I263">
        <v>54</v>
      </c>
      <c r="J263">
        <v>0</v>
      </c>
      <c r="K263">
        <v>5</v>
      </c>
      <c r="L263">
        <v>21.44</v>
      </c>
      <c r="M263">
        <v>16.75</v>
      </c>
      <c r="N263">
        <v>-0.30000000000000071</v>
      </c>
      <c r="O263">
        <v>23922.25</v>
      </c>
    </row>
    <row r="264" spans="1:15" hidden="1" x14ac:dyDescent="0.3">
      <c r="A264">
        <v>21950</v>
      </c>
      <c r="B264" t="s">
        <v>26</v>
      </c>
      <c r="C264">
        <v>120</v>
      </c>
      <c r="D264">
        <v>0</v>
      </c>
      <c r="E264">
        <v>1</v>
      </c>
      <c r="F264">
        <v>0</v>
      </c>
      <c r="G264">
        <v>2045</v>
      </c>
      <c r="H264">
        <v>168.95000000000005</v>
      </c>
      <c r="I264">
        <v>575</v>
      </c>
      <c r="J264">
        <v>25</v>
      </c>
      <c r="K264">
        <v>152</v>
      </c>
      <c r="L264">
        <v>20.65</v>
      </c>
      <c r="M264">
        <v>26.75</v>
      </c>
      <c r="N264">
        <v>3.75</v>
      </c>
      <c r="O264">
        <v>23922.25</v>
      </c>
    </row>
    <row r="265" spans="1:15" hidden="1" x14ac:dyDescent="0.3">
      <c r="A265">
        <v>21950</v>
      </c>
      <c r="B265" t="s">
        <v>62</v>
      </c>
      <c r="I265">
        <v>0</v>
      </c>
      <c r="J265">
        <v>0</v>
      </c>
      <c r="K265">
        <v>0</v>
      </c>
      <c r="L265">
        <v>0</v>
      </c>
      <c r="M265">
        <v>0</v>
      </c>
      <c r="N265">
        <v>0</v>
      </c>
      <c r="O265">
        <v>23922.25</v>
      </c>
    </row>
    <row r="266" spans="1:15" hidden="1" x14ac:dyDescent="0.3">
      <c r="A266">
        <v>21950</v>
      </c>
      <c r="B266" t="s">
        <v>58</v>
      </c>
      <c r="C266">
        <v>0</v>
      </c>
      <c r="D266">
        <v>0</v>
      </c>
      <c r="E266">
        <v>0</v>
      </c>
      <c r="F266">
        <v>0</v>
      </c>
      <c r="G266">
        <v>0</v>
      </c>
      <c r="H266">
        <v>0</v>
      </c>
      <c r="I266">
        <v>0</v>
      </c>
      <c r="J266">
        <v>0</v>
      </c>
      <c r="K266">
        <v>0</v>
      </c>
      <c r="L266">
        <v>0</v>
      </c>
      <c r="M266">
        <v>0</v>
      </c>
      <c r="N266">
        <v>0</v>
      </c>
      <c r="O266">
        <v>23922.25</v>
      </c>
    </row>
    <row r="267" spans="1:15" hidden="1" x14ac:dyDescent="0.3">
      <c r="A267">
        <v>22000</v>
      </c>
      <c r="B267" t="s">
        <v>17</v>
      </c>
      <c r="C267">
        <v>66937</v>
      </c>
      <c r="D267">
        <v>-4855</v>
      </c>
      <c r="E267">
        <v>9056</v>
      </c>
      <c r="F267">
        <v>0</v>
      </c>
      <c r="G267">
        <v>1913</v>
      </c>
      <c r="H267">
        <v>44.099999999999909</v>
      </c>
      <c r="I267">
        <v>248089</v>
      </c>
      <c r="J267">
        <v>-24876</v>
      </c>
      <c r="K267">
        <v>368183</v>
      </c>
      <c r="L267">
        <v>50.2</v>
      </c>
      <c r="M267">
        <v>0.1</v>
      </c>
      <c r="N267">
        <v>-0.5</v>
      </c>
      <c r="O267">
        <v>23922.25</v>
      </c>
    </row>
    <row r="268" spans="1:15" hidden="1" x14ac:dyDescent="0.3">
      <c r="A268">
        <v>22000</v>
      </c>
      <c r="B268" t="s">
        <v>57</v>
      </c>
      <c r="C268">
        <v>824</v>
      </c>
      <c r="D268">
        <v>396</v>
      </c>
      <c r="E268">
        <v>610</v>
      </c>
      <c r="F268">
        <v>0</v>
      </c>
      <c r="G268">
        <v>1930</v>
      </c>
      <c r="H268">
        <v>30.200000000000045</v>
      </c>
      <c r="I268">
        <v>40209</v>
      </c>
      <c r="J268">
        <v>21622</v>
      </c>
      <c r="K268">
        <v>101506</v>
      </c>
      <c r="L268">
        <v>25.74</v>
      </c>
      <c r="M268">
        <v>1.95</v>
      </c>
      <c r="N268">
        <v>-1.0000000000000002</v>
      </c>
      <c r="O268">
        <v>23922.25</v>
      </c>
    </row>
    <row r="269" spans="1:15" hidden="1" x14ac:dyDescent="0.3">
      <c r="A269">
        <v>22000</v>
      </c>
      <c r="B269" t="s">
        <v>59</v>
      </c>
      <c r="C269">
        <v>18</v>
      </c>
      <c r="D269">
        <v>8</v>
      </c>
      <c r="E269">
        <v>9</v>
      </c>
      <c r="F269">
        <v>0</v>
      </c>
      <c r="G269">
        <v>1970</v>
      </c>
      <c r="H269">
        <v>470</v>
      </c>
      <c r="I269">
        <v>5287</v>
      </c>
      <c r="J269">
        <v>1384</v>
      </c>
      <c r="K269">
        <v>6848</v>
      </c>
      <c r="L269">
        <v>21.24</v>
      </c>
      <c r="M269">
        <v>5.75</v>
      </c>
      <c r="N269">
        <v>-2.75</v>
      </c>
      <c r="O269">
        <v>23922.25</v>
      </c>
    </row>
    <row r="270" spans="1:15" hidden="1" x14ac:dyDescent="0.3">
      <c r="A270">
        <v>22000</v>
      </c>
      <c r="B270" t="s">
        <v>60</v>
      </c>
      <c r="C270">
        <v>0</v>
      </c>
      <c r="D270">
        <v>0</v>
      </c>
      <c r="E270">
        <v>0</v>
      </c>
      <c r="F270">
        <v>0</v>
      </c>
      <c r="G270">
        <v>0</v>
      </c>
      <c r="H270">
        <v>0</v>
      </c>
      <c r="I270">
        <v>1231</v>
      </c>
      <c r="J270">
        <v>317</v>
      </c>
      <c r="K270">
        <v>1246</v>
      </c>
      <c r="L270">
        <v>20.5</v>
      </c>
      <c r="M270">
        <v>14.6</v>
      </c>
      <c r="N270">
        <v>-2.2500000000000018</v>
      </c>
      <c r="O270">
        <v>23922.25</v>
      </c>
    </row>
    <row r="271" spans="1:15" hidden="1" x14ac:dyDescent="0.3">
      <c r="A271">
        <v>22000</v>
      </c>
      <c r="B271" t="s">
        <v>26</v>
      </c>
      <c r="C271">
        <v>25245</v>
      </c>
      <c r="D271">
        <v>4196</v>
      </c>
      <c r="E271">
        <v>6298</v>
      </c>
      <c r="F271">
        <v>0</v>
      </c>
      <c r="G271">
        <v>2000.35</v>
      </c>
      <c r="H271">
        <v>16.75</v>
      </c>
      <c r="I271">
        <v>92032</v>
      </c>
      <c r="J271">
        <v>15138</v>
      </c>
      <c r="K271">
        <v>64639</v>
      </c>
      <c r="L271">
        <v>20.16</v>
      </c>
      <c r="M271">
        <v>26.5</v>
      </c>
      <c r="N271">
        <v>1.1000000000000014</v>
      </c>
      <c r="O271">
        <v>23922.25</v>
      </c>
    </row>
    <row r="272" spans="1:15" hidden="1" x14ac:dyDescent="0.3">
      <c r="A272">
        <v>22000</v>
      </c>
      <c r="B272" t="s">
        <v>62</v>
      </c>
      <c r="I272">
        <v>56</v>
      </c>
      <c r="J272">
        <v>1</v>
      </c>
      <c r="K272">
        <v>19</v>
      </c>
      <c r="L272">
        <v>19.13</v>
      </c>
      <c r="M272">
        <v>32.200000000000003</v>
      </c>
      <c r="N272">
        <v>-5.7999999999999972</v>
      </c>
      <c r="O272">
        <v>23922.25</v>
      </c>
    </row>
    <row r="273" spans="1:15" hidden="1" x14ac:dyDescent="0.3">
      <c r="A273">
        <v>22000</v>
      </c>
      <c r="B273" t="s">
        <v>58</v>
      </c>
      <c r="C273">
        <v>1344</v>
      </c>
      <c r="D273">
        <v>82</v>
      </c>
      <c r="E273">
        <v>142</v>
      </c>
      <c r="F273">
        <v>0</v>
      </c>
      <c r="G273">
        <v>2118</v>
      </c>
      <c r="H273">
        <v>8.6999999999998181</v>
      </c>
      <c r="I273">
        <v>35000</v>
      </c>
      <c r="J273">
        <v>2931</v>
      </c>
      <c r="K273">
        <v>10101</v>
      </c>
      <c r="L273">
        <v>18</v>
      </c>
      <c r="M273">
        <v>68.349999999999994</v>
      </c>
      <c r="N273">
        <v>-1.4000000000000057</v>
      </c>
      <c r="O273">
        <v>23922.25</v>
      </c>
    </row>
    <row r="274" spans="1:15" hidden="1" x14ac:dyDescent="0.3">
      <c r="A274">
        <v>22000</v>
      </c>
      <c r="B274" t="s">
        <v>21</v>
      </c>
      <c r="C274">
        <v>11491</v>
      </c>
      <c r="D274">
        <v>-87</v>
      </c>
      <c r="E274">
        <v>766</v>
      </c>
      <c r="F274">
        <v>0</v>
      </c>
      <c r="G274">
        <v>2270</v>
      </c>
      <c r="H274">
        <v>39.849999999999909</v>
      </c>
      <c r="I274">
        <v>31112</v>
      </c>
      <c r="J274">
        <v>1189</v>
      </c>
      <c r="K274">
        <v>5884</v>
      </c>
      <c r="L274">
        <v>17.52</v>
      </c>
      <c r="M274">
        <v>102</v>
      </c>
      <c r="N274">
        <v>0.25</v>
      </c>
      <c r="O274">
        <v>23922.25</v>
      </c>
    </row>
    <row r="275" spans="1:15" hidden="1" x14ac:dyDescent="0.3">
      <c r="A275">
        <v>22000</v>
      </c>
      <c r="B275" t="s">
        <v>18</v>
      </c>
      <c r="C275">
        <v>17331</v>
      </c>
      <c r="D275">
        <v>596</v>
      </c>
      <c r="E275">
        <v>1328</v>
      </c>
      <c r="F275">
        <v>0</v>
      </c>
      <c r="G275">
        <v>2642</v>
      </c>
      <c r="H275">
        <v>-8.3000000000001819</v>
      </c>
      <c r="I275">
        <v>87527</v>
      </c>
      <c r="J275">
        <v>1666</v>
      </c>
      <c r="K275">
        <v>6502</v>
      </c>
      <c r="L275">
        <v>17.329999999999998</v>
      </c>
      <c r="M275">
        <v>191.15</v>
      </c>
      <c r="N275">
        <v>7.3000000000000114</v>
      </c>
      <c r="O275">
        <v>23922.25</v>
      </c>
    </row>
    <row r="276" spans="1:15" hidden="1" x14ac:dyDescent="0.3">
      <c r="A276">
        <v>22000</v>
      </c>
      <c r="B276" t="s">
        <v>25</v>
      </c>
      <c r="I276">
        <v>175</v>
      </c>
      <c r="J276">
        <v>0</v>
      </c>
      <c r="K276">
        <v>5</v>
      </c>
      <c r="L276">
        <v>18.04</v>
      </c>
      <c r="M276">
        <v>295</v>
      </c>
      <c r="N276">
        <v>-13.850000000000025</v>
      </c>
      <c r="O276">
        <v>23922.25</v>
      </c>
    </row>
    <row r="277" spans="1:15" hidden="1" x14ac:dyDescent="0.3">
      <c r="A277">
        <v>22000</v>
      </c>
      <c r="B277" t="s">
        <v>19</v>
      </c>
      <c r="I277">
        <v>65</v>
      </c>
      <c r="J277">
        <v>-1</v>
      </c>
      <c r="K277">
        <v>2</v>
      </c>
      <c r="L277">
        <v>19.670000000000002</v>
      </c>
      <c r="M277">
        <v>400</v>
      </c>
      <c r="N277">
        <v>-7.1999999999999886</v>
      </c>
      <c r="O277">
        <v>23922.25</v>
      </c>
    </row>
    <row r="278" spans="1:15" hidden="1" x14ac:dyDescent="0.3">
      <c r="A278">
        <v>22000</v>
      </c>
      <c r="B278" t="s">
        <v>16</v>
      </c>
      <c r="C278">
        <v>124</v>
      </c>
      <c r="D278">
        <v>0</v>
      </c>
      <c r="E278">
        <v>0</v>
      </c>
      <c r="F278">
        <v>0</v>
      </c>
      <c r="G278">
        <v>0</v>
      </c>
      <c r="H278">
        <v>0</v>
      </c>
      <c r="I278">
        <v>1034</v>
      </c>
      <c r="J278">
        <v>19</v>
      </c>
      <c r="K278">
        <v>55</v>
      </c>
      <c r="L278">
        <v>19.559999999999999</v>
      </c>
      <c r="M278">
        <v>440</v>
      </c>
      <c r="N278">
        <v>-4</v>
      </c>
      <c r="O278">
        <v>23922.25</v>
      </c>
    </row>
    <row r="279" spans="1:15" hidden="1" x14ac:dyDescent="0.3">
      <c r="A279">
        <v>22000</v>
      </c>
      <c r="B279" t="s">
        <v>15</v>
      </c>
      <c r="I279">
        <v>5</v>
      </c>
      <c r="J279">
        <v>0</v>
      </c>
      <c r="K279">
        <v>0</v>
      </c>
      <c r="L279">
        <v>0</v>
      </c>
      <c r="M279">
        <v>0</v>
      </c>
      <c r="N279">
        <v>0</v>
      </c>
      <c r="O279">
        <v>23922.25</v>
      </c>
    </row>
    <row r="280" spans="1:15" hidden="1" x14ac:dyDescent="0.3">
      <c r="A280">
        <v>22000</v>
      </c>
      <c r="B280" t="s">
        <v>22</v>
      </c>
      <c r="I280">
        <v>0</v>
      </c>
      <c r="J280">
        <v>0</v>
      </c>
      <c r="K280">
        <v>0</v>
      </c>
      <c r="L280">
        <v>0</v>
      </c>
      <c r="M280">
        <v>0</v>
      </c>
      <c r="N280">
        <v>0</v>
      </c>
      <c r="O280">
        <v>23922.25</v>
      </c>
    </row>
    <row r="281" spans="1:15" hidden="1" x14ac:dyDescent="0.3">
      <c r="A281">
        <v>22000</v>
      </c>
      <c r="B281" t="s">
        <v>20</v>
      </c>
      <c r="I281">
        <v>0</v>
      </c>
      <c r="J281">
        <v>0</v>
      </c>
      <c r="K281">
        <v>0</v>
      </c>
      <c r="L281">
        <v>0</v>
      </c>
      <c r="M281">
        <v>0</v>
      </c>
      <c r="N281">
        <v>0</v>
      </c>
      <c r="O281">
        <v>23922.25</v>
      </c>
    </row>
    <row r="282" spans="1:15" hidden="1" x14ac:dyDescent="0.3">
      <c r="A282">
        <v>22000</v>
      </c>
      <c r="B282" t="s">
        <v>23</v>
      </c>
      <c r="I282">
        <v>4</v>
      </c>
      <c r="J282">
        <v>0</v>
      </c>
      <c r="K282">
        <v>0</v>
      </c>
      <c r="L282">
        <v>0</v>
      </c>
      <c r="M282">
        <v>0</v>
      </c>
      <c r="N282">
        <v>0</v>
      </c>
      <c r="O282">
        <v>23922.25</v>
      </c>
    </row>
    <row r="283" spans="1:15" hidden="1" x14ac:dyDescent="0.3">
      <c r="A283">
        <v>22000</v>
      </c>
      <c r="B283" t="s">
        <v>24</v>
      </c>
      <c r="I283">
        <v>4</v>
      </c>
      <c r="J283">
        <v>0</v>
      </c>
      <c r="K283">
        <v>1</v>
      </c>
      <c r="L283">
        <v>21.67</v>
      </c>
      <c r="M283">
        <v>500.05</v>
      </c>
      <c r="N283">
        <v>-149.94999999999999</v>
      </c>
      <c r="O283">
        <v>23922.25</v>
      </c>
    </row>
    <row r="284" spans="1:15" hidden="1" x14ac:dyDescent="0.3">
      <c r="A284">
        <v>22050</v>
      </c>
      <c r="B284" t="s">
        <v>17</v>
      </c>
      <c r="C284">
        <v>976</v>
      </c>
      <c r="D284">
        <v>-1</v>
      </c>
      <c r="E284">
        <v>21</v>
      </c>
      <c r="F284">
        <v>0</v>
      </c>
      <c r="G284">
        <v>1892.1</v>
      </c>
      <c r="H284">
        <v>76.299999999999955</v>
      </c>
      <c r="I284">
        <v>3406</v>
      </c>
      <c r="J284">
        <v>-352</v>
      </c>
      <c r="K284">
        <v>9440</v>
      </c>
      <c r="L284">
        <v>48.95</v>
      </c>
      <c r="M284">
        <v>0.1</v>
      </c>
      <c r="N284">
        <v>-0.45000000000000007</v>
      </c>
      <c r="O284">
        <v>23922.25</v>
      </c>
    </row>
    <row r="285" spans="1:15" hidden="1" x14ac:dyDescent="0.3">
      <c r="A285">
        <v>22050</v>
      </c>
      <c r="B285" t="s">
        <v>57</v>
      </c>
      <c r="C285">
        <v>29</v>
      </c>
      <c r="D285">
        <v>2</v>
      </c>
      <c r="E285">
        <v>7</v>
      </c>
      <c r="F285">
        <v>0</v>
      </c>
      <c r="G285">
        <v>1915</v>
      </c>
      <c r="H285">
        <v>43.400000000000091</v>
      </c>
      <c r="I285">
        <v>1325</v>
      </c>
      <c r="J285">
        <v>144</v>
      </c>
      <c r="K285">
        <v>4240</v>
      </c>
      <c r="L285">
        <v>24.99</v>
      </c>
      <c r="M285">
        <v>1.95</v>
      </c>
      <c r="N285">
        <v>-1.05</v>
      </c>
      <c r="O285">
        <v>23922.25</v>
      </c>
    </row>
    <row r="286" spans="1:15" hidden="1" x14ac:dyDescent="0.3">
      <c r="A286">
        <v>22050</v>
      </c>
      <c r="B286" t="s">
        <v>59</v>
      </c>
      <c r="C286">
        <v>2</v>
      </c>
      <c r="D286">
        <v>0</v>
      </c>
      <c r="E286">
        <v>0</v>
      </c>
      <c r="F286">
        <v>0</v>
      </c>
      <c r="G286">
        <v>0</v>
      </c>
      <c r="H286">
        <v>0</v>
      </c>
      <c r="I286">
        <v>2</v>
      </c>
      <c r="J286">
        <v>0</v>
      </c>
      <c r="K286">
        <v>0</v>
      </c>
      <c r="L286">
        <v>0</v>
      </c>
      <c r="M286">
        <v>0</v>
      </c>
      <c r="N286">
        <v>0</v>
      </c>
      <c r="O286">
        <v>23922.25</v>
      </c>
    </row>
    <row r="287" spans="1:15" hidden="1" x14ac:dyDescent="0.3">
      <c r="A287">
        <v>22050</v>
      </c>
      <c r="B287" t="s">
        <v>60</v>
      </c>
      <c r="C287">
        <v>1</v>
      </c>
      <c r="D287">
        <v>0</v>
      </c>
      <c r="E287">
        <v>0</v>
      </c>
      <c r="F287">
        <v>0</v>
      </c>
      <c r="G287">
        <v>0</v>
      </c>
      <c r="H287">
        <v>0</v>
      </c>
      <c r="I287">
        <v>0</v>
      </c>
      <c r="J287">
        <v>0</v>
      </c>
      <c r="K287">
        <v>56</v>
      </c>
      <c r="L287">
        <v>20.72</v>
      </c>
      <c r="M287">
        <v>17.45</v>
      </c>
      <c r="N287">
        <v>-47.8</v>
      </c>
      <c r="O287">
        <v>23922.25</v>
      </c>
    </row>
    <row r="288" spans="1:15" hidden="1" x14ac:dyDescent="0.3">
      <c r="A288">
        <v>22050</v>
      </c>
      <c r="B288" t="s">
        <v>26</v>
      </c>
      <c r="C288">
        <v>142</v>
      </c>
      <c r="D288">
        <v>0</v>
      </c>
      <c r="E288">
        <v>0</v>
      </c>
      <c r="F288">
        <v>0</v>
      </c>
      <c r="G288">
        <v>0</v>
      </c>
      <c r="H288">
        <v>0</v>
      </c>
      <c r="I288">
        <v>118</v>
      </c>
      <c r="J288">
        <v>23</v>
      </c>
      <c r="K288">
        <v>140</v>
      </c>
      <c r="L288">
        <v>19.89</v>
      </c>
      <c r="M288">
        <v>27.1</v>
      </c>
      <c r="N288">
        <v>0.75</v>
      </c>
      <c r="O288">
        <v>23922.25</v>
      </c>
    </row>
    <row r="289" spans="1:15" hidden="1" x14ac:dyDescent="0.3">
      <c r="A289">
        <v>22050</v>
      </c>
      <c r="B289" t="s">
        <v>62</v>
      </c>
      <c r="I289">
        <v>0</v>
      </c>
      <c r="J289">
        <v>0</v>
      </c>
      <c r="K289">
        <v>0</v>
      </c>
      <c r="L289">
        <v>0</v>
      </c>
      <c r="M289">
        <v>0</v>
      </c>
      <c r="N289">
        <v>0</v>
      </c>
      <c r="O289">
        <v>23922.25</v>
      </c>
    </row>
    <row r="290" spans="1:15" hidden="1" x14ac:dyDescent="0.3">
      <c r="A290">
        <v>22050</v>
      </c>
      <c r="B290" t="s">
        <v>58</v>
      </c>
      <c r="C290">
        <v>0</v>
      </c>
      <c r="D290">
        <v>0</v>
      </c>
      <c r="E290">
        <v>0</v>
      </c>
      <c r="F290">
        <v>0</v>
      </c>
      <c r="G290">
        <v>0</v>
      </c>
      <c r="H290">
        <v>0</v>
      </c>
      <c r="I290">
        <v>0</v>
      </c>
      <c r="J290">
        <v>0</v>
      </c>
      <c r="K290">
        <v>0</v>
      </c>
      <c r="L290">
        <v>0</v>
      </c>
      <c r="M290">
        <v>0</v>
      </c>
      <c r="N290">
        <v>0</v>
      </c>
      <c r="O290">
        <v>23922.25</v>
      </c>
    </row>
    <row r="291" spans="1:15" hidden="1" x14ac:dyDescent="0.3">
      <c r="A291">
        <v>22100</v>
      </c>
      <c r="B291" t="s">
        <v>17</v>
      </c>
      <c r="C291">
        <v>7324</v>
      </c>
      <c r="D291">
        <v>-29</v>
      </c>
      <c r="E291">
        <v>247</v>
      </c>
      <c r="F291">
        <v>82.53</v>
      </c>
      <c r="G291">
        <v>1840</v>
      </c>
      <c r="H291">
        <v>65.950000000000045</v>
      </c>
      <c r="I291">
        <v>17330</v>
      </c>
      <c r="J291">
        <v>-6641</v>
      </c>
      <c r="K291">
        <v>42553</v>
      </c>
      <c r="L291">
        <v>45.33</v>
      </c>
      <c r="M291">
        <v>0.05</v>
      </c>
      <c r="N291">
        <v>-0.54999999999999993</v>
      </c>
      <c r="O291">
        <v>23922.25</v>
      </c>
    </row>
    <row r="292" spans="1:15" hidden="1" x14ac:dyDescent="0.3">
      <c r="A292">
        <v>22100</v>
      </c>
      <c r="B292" t="s">
        <v>57</v>
      </c>
      <c r="C292">
        <v>74</v>
      </c>
      <c r="D292">
        <v>5</v>
      </c>
      <c r="E292">
        <v>20</v>
      </c>
      <c r="F292">
        <v>0</v>
      </c>
      <c r="G292">
        <v>1876</v>
      </c>
      <c r="H292">
        <v>77.849999999999909</v>
      </c>
      <c r="I292">
        <v>2754</v>
      </c>
      <c r="J292">
        <v>22</v>
      </c>
      <c r="K292">
        <v>21640</v>
      </c>
      <c r="L292">
        <v>24.47</v>
      </c>
      <c r="M292">
        <v>2</v>
      </c>
      <c r="N292">
        <v>-1.1499999999999999</v>
      </c>
      <c r="O292">
        <v>23922.25</v>
      </c>
    </row>
    <row r="293" spans="1:15" hidden="1" x14ac:dyDescent="0.3">
      <c r="A293">
        <v>22100</v>
      </c>
      <c r="B293" t="s">
        <v>59</v>
      </c>
      <c r="C293">
        <v>0</v>
      </c>
      <c r="D293">
        <v>0</v>
      </c>
      <c r="E293">
        <v>0</v>
      </c>
      <c r="F293">
        <v>0</v>
      </c>
      <c r="G293">
        <v>0</v>
      </c>
      <c r="H293">
        <v>0</v>
      </c>
      <c r="I293">
        <v>568</v>
      </c>
      <c r="J293">
        <v>-5</v>
      </c>
      <c r="K293">
        <v>112</v>
      </c>
      <c r="L293">
        <v>20.7</v>
      </c>
      <c r="M293">
        <v>6.55</v>
      </c>
      <c r="N293">
        <v>-2.1000000000000005</v>
      </c>
      <c r="O293">
        <v>23922.25</v>
      </c>
    </row>
    <row r="294" spans="1:15" hidden="1" x14ac:dyDescent="0.3">
      <c r="A294">
        <v>22100</v>
      </c>
      <c r="B294" t="s">
        <v>60</v>
      </c>
      <c r="C294">
        <v>0</v>
      </c>
      <c r="D294">
        <v>0</v>
      </c>
      <c r="E294">
        <v>0</v>
      </c>
      <c r="F294">
        <v>0</v>
      </c>
      <c r="G294">
        <v>0</v>
      </c>
      <c r="H294">
        <v>0</v>
      </c>
      <c r="I294">
        <v>0</v>
      </c>
      <c r="J294">
        <v>0</v>
      </c>
      <c r="K294">
        <v>0</v>
      </c>
      <c r="L294">
        <v>0</v>
      </c>
      <c r="M294">
        <v>0</v>
      </c>
      <c r="N294">
        <v>0</v>
      </c>
      <c r="O294">
        <v>23922.25</v>
      </c>
    </row>
    <row r="295" spans="1:15" hidden="1" x14ac:dyDescent="0.3">
      <c r="A295">
        <v>22100</v>
      </c>
      <c r="B295" t="s">
        <v>26</v>
      </c>
      <c r="C295">
        <v>602</v>
      </c>
      <c r="D295">
        <v>70</v>
      </c>
      <c r="E295">
        <v>142</v>
      </c>
      <c r="F295">
        <v>0</v>
      </c>
      <c r="G295">
        <v>1975</v>
      </c>
      <c r="H295">
        <v>90</v>
      </c>
      <c r="I295">
        <v>4709</v>
      </c>
      <c r="J295">
        <v>243</v>
      </c>
      <c r="K295">
        <v>5026</v>
      </c>
      <c r="L295">
        <v>19.59</v>
      </c>
      <c r="M295">
        <v>27.25</v>
      </c>
      <c r="N295">
        <v>-0.55000000000000071</v>
      </c>
      <c r="O295">
        <v>23922.25</v>
      </c>
    </row>
    <row r="296" spans="1:15" hidden="1" x14ac:dyDescent="0.3">
      <c r="A296">
        <v>22100</v>
      </c>
      <c r="B296" t="s">
        <v>62</v>
      </c>
      <c r="I296">
        <v>5</v>
      </c>
      <c r="J296">
        <v>0</v>
      </c>
      <c r="K296">
        <v>0</v>
      </c>
      <c r="L296">
        <v>0</v>
      </c>
      <c r="M296">
        <v>0</v>
      </c>
      <c r="N296">
        <v>0</v>
      </c>
      <c r="O296">
        <v>23922.25</v>
      </c>
    </row>
    <row r="297" spans="1:15" hidden="1" x14ac:dyDescent="0.3">
      <c r="A297">
        <v>22100</v>
      </c>
      <c r="B297" t="s">
        <v>58</v>
      </c>
      <c r="C297">
        <v>16</v>
      </c>
      <c r="D297">
        <v>0</v>
      </c>
      <c r="E297">
        <v>0</v>
      </c>
      <c r="F297">
        <v>0</v>
      </c>
      <c r="G297">
        <v>0</v>
      </c>
      <c r="H297">
        <v>0</v>
      </c>
      <c r="I297">
        <v>5710</v>
      </c>
      <c r="J297">
        <v>693</v>
      </c>
      <c r="K297">
        <v>1079</v>
      </c>
      <c r="L297">
        <v>17.54</v>
      </c>
      <c r="M297">
        <v>71</v>
      </c>
      <c r="N297">
        <v>-3.0999999999999943</v>
      </c>
      <c r="O297">
        <v>23922.25</v>
      </c>
    </row>
    <row r="298" spans="1:15" hidden="1" x14ac:dyDescent="0.3">
      <c r="A298">
        <v>22150</v>
      </c>
      <c r="B298" t="s">
        <v>17</v>
      </c>
      <c r="C298">
        <v>709</v>
      </c>
      <c r="D298">
        <v>-3</v>
      </c>
      <c r="E298">
        <v>11</v>
      </c>
      <c r="F298">
        <v>82.08</v>
      </c>
      <c r="G298">
        <v>1811.35</v>
      </c>
      <c r="H298">
        <v>85.199999999999818</v>
      </c>
      <c r="I298">
        <v>4049</v>
      </c>
      <c r="J298">
        <v>-189</v>
      </c>
      <c r="K298">
        <v>13605</v>
      </c>
      <c r="L298">
        <v>46.46</v>
      </c>
      <c r="M298">
        <v>0.1</v>
      </c>
      <c r="N298">
        <v>-0.45000000000000007</v>
      </c>
      <c r="O298">
        <v>23922.25</v>
      </c>
    </row>
    <row r="299" spans="1:15" hidden="1" x14ac:dyDescent="0.3">
      <c r="A299">
        <v>22150</v>
      </c>
      <c r="B299" t="s">
        <v>57</v>
      </c>
      <c r="C299">
        <v>27</v>
      </c>
      <c r="D299">
        <v>0</v>
      </c>
      <c r="E299">
        <v>0</v>
      </c>
      <c r="F299">
        <v>0</v>
      </c>
      <c r="G299">
        <v>0</v>
      </c>
      <c r="H299">
        <v>0</v>
      </c>
      <c r="I299">
        <v>402</v>
      </c>
      <c r="J299">
        <v>-452</v>
      </c>
      <c r="K299">
        <v>1596</v>
      </c>
      <c r="L299">
        <v>23.94</v>
      </c>
      <c r="M299">
        <v>1.9</v>
      </c>
      <c r="N299">
        <v>-1.7000000000000002</v>
      </c>
      <c r="O299">
        <v>23922.25</v>
      </c>
    </row>
    <row r="300" spans="1:15" hidden="1" x14ac:dyDescent="0.3">
      <c r="A300">
        <v>22150</v>
      </c>
      <c r="B300" t="s">
        <v>59</v>
      </c>
      <c r="C300">
        <v>0</v>
      </c>
      <c r="D300">
        <v>0</v>
      </c>
      <c r="E300">
        <v>0</v>
      </c>
      <c r="F300">
        <v>0</v>
      </c>
      <c r="G300">
        <v>0</v>
      </c>
      <c r="H300">
        <v>0</v>
      </c>
      <c r="I300">
        <v>2</v>
      </c>
      <c r="J300">
        <v>0</v>
      </c>
      <c r="K300">
        <v>0</v>
      </c>
      <c r="L300">
        <v>0</v>
      </c>
      <c r="M300">
        <v>0</v>
      </c>
      <c r="N300">
        <v>0</v>
      </c>
      <c r="O300">
        <v>23922.25</v>
      </c>
    </row>
    <row r="301" spans="1:15" hidden="1" x14ac:dyDescent="0.3">
      <c r="A301">
        <v>22150</v>
      </c>
      <c r="B301" t="s">
        <v>60</v>
      </c>
      <c r="C301">
        <v>0</v>
      </c>
      <c r="D301">
        <v>0</v>
      </c>
      <c r="E301">
        <v>0</v>
      </c>
      <c r="F301">
        <v>0</v>
      </c>
      <c r="G301">
        <v>0</v>
      </c>
      <c r="H301">
        <v>0</v>
      </c>
      <c r="I301">
        <v>6</v>
      </c>
      <c r="J301">
        <v>6</v>
      </c>
      <c r="K301">
        <v>41</v>
      </c>
      <c r="L301">
        <v>20.32</v>
      </c>
      <c r="M301">
        <v>19.8</v>
      </c>
      <c r="N301">
        <v>-57.75</v>
      </c>
      <c r="O301">
        <v>23922.25</v>
      </c>
    </row>
    <row r="302" spans="1:15" hidden="1" x14ac:dyDescent="0.3">
      <c r="A302">
        <v>22150</v>
      </c>
      <c r="B302" t="s">
        <v>26</v>
      </c>
      <c r="C302">
        <v>63</v>
      </c>
      <c r="D302">
        <v>0</v>
      </c>
      <c r="E302">
        <v>0</v>
      </c>
      <c r="F302">
        <v>0</v>
      </c>
      <c r="G302">
        <v>0</v>
      </c>
      <c r="H302">
        <v>0</v>
      </c>
      <c r="I302">
        <v>155</v>
      </c>
      <c r="J302">
        <v>-21</v>
      </c>
      <c r="K302">
        <v>204</v>
      </c>
      <c r="L302">
        <v>20.03</v>
      </c>
      <c r="M302">
        <v>25.2</v>
      </c>
      <c r="N302">
        <v>-4.1500000000000021</v>
      </c>
      <c r="O302">
        <v>23922.25</v>
      </c>
    </row>
    <row r="303" spans="1:15" hidden="1" x14ac:dyDescent="0.3">
      <c r="A303">
        <v>22150</v>
      </c>
      <c r="B303" t="s">
        <v>62</v>
      </c>
      <c r="I303">
        <v>0</v>
      </c>
      <c r="J303">
        <v>0</v>
      </c>
      <c r="K303">
        <v>0</v>
      </c>
      <c r="L303">
        <v>0</v>
      </c>
      <c r="M303">
        <v>0</v>
      </c>
      <c r="N303">
        <v>0</v>
      </c>
      <c r="O303">
        <v>23922.25</v>
      </c>
    </row>
    <row r="304" spans="1:15" hidden="1" x14ac:dyDescent="0.3">
      <c r="A304">
        <v>22150</v>
      </c>
      <c r="B304" t="s">
        <v>58</v>
      </c>
      <c r="C304">
        <v>0</v>
      </c>
      <c r="D304">
        <v>0</v>
      </c>
      <c r="E304">
        <v>0</v>
      </c>
      <c r="F304">
        <v>0</v>
      </c>
      <c r="G304">
        <v>0</v>
      </c>
      <c r="H304">
        <v>0</v>
      </c>
      <c r="I304">
        <v>0</v>
      </c>
      <c r="J304">
        <v>0</v>
      </c>
      <c r="K304">
        <v>0</v>
      </c>
      <c r="L304">
        <v>0</v>
      </c>
      <c r="M304">
        <v>0</v>
      </c>
      <c r="N304">
        <v>0</v>
      </c>
      <c r="O304">
        <v>23922.25</v>
      </c>
    </row>
    <row r="305" spans="1:15" hidden="1" x14ac:dyDescent="0.3">
      <c r="A305">
        <v>22200</v>
      </c>
      <c r="B305" t="s">
        <v>17</v>
      </c>
      <c r="C305">
        <v>11179</v>
      </c>
      <c r="D305">
        <v>-8</v>
      </c>
      <c r="E305">
        <v>638</v>
      </c>
      <c r="F305">
        <v>0</v>
      </c>
      <c r="G305">
        <v>1715</v>
      </c>
      <c r="H305">
        <v>42.849999999999909</v>
      </c>
      <c r="I305">
        <v>27477</v>
      </c>
      <c r="J305">
        <v>-3468</v>
      </c>
      <c r="K305">
        <v>50229</v>
      </c>
      <c r="L305">
        <v>42.95</v>
      </c>
      <c r="M305">
        <v>0.05</v>
      </c>
      <c r="N305">
        <v>-0.5</v>
      </c>
      <c r="O305">
        <v>23922.25</v>
      </c>
    </row>
    <row r="306" spans="1:15" hidden="1" x14ac:dyDescent="0.3">
      <c r="A306">
        <v>22200</v>
      </c>
      <c r="B306" t="s">
        <v>57</v>
      </c>
      <c r="C306">
        <v>251</v>
      </c>
      <c r="D306">
        <v>19</v>
      </c>
      <c r="E306">
        <v>401</v>
      </c>
      <c r="F306">
        <v>0</v>
      </c>
      <c r="G306">
        <v>1777</v>
      </c>
      <c r="H306">
        <v>82</v>
      </c>
      <c r="I306">
        <v>10564</v>
      </c>
      <c r="J306">
        <v>4404</v>
      </c>
      <c r="K306">
        <v>40355</v>
      </c>
      <c r="L306">
        <v>23.34</v>
      </c>
      <c r="M306">
        <v>2.15</v>
      </c>
      <c r="N306">
        <v>-1.5500000000000005</v>
      </c>
      <c r="O306">
        <v>23922.25</v>
      </c>
    </row>
    <row r="307" spans="1:15" hidden="1" x14ac:dyDescent="0.3">
      <c r="A307">
        <v>22200</v>
      </c>
      <c r="B307" t="s">
        <v>59</v>
      </c>
      <c r="C307">
        <v>0</v>
      </c>
      <c r="D307">
        <v>0</v>
      </c>
      <c r="E307">
        <v>0</v>
      </c>
      <c r="F307">
        <v>0</v>
      </c>
      <c r="G307">
        <v>0</v>
      </c>
      <c r="H307">
        <v>0</v>
      </c>
      <c r="I307">
        <v>636</v>
      </c>
      <c r="J307">
        <v>291</v>
      </c>
      <c r="K307">
        <v>1570</v>
      </c>
      <c r="L307">
        <v>20.239999999999998</v>
      </c>
      <c r="M307">
        <v>7.6</v>
      </c>
      <c r="N307">
        <v>-2.5999999999999996</v>
      </c>
      <c r="O307">
        <v>23922.25</v>
      </c>
    </row>
    <row r="308" spans="1:15" hidden="1" x14ac:dyDescent="0.3">
      <c r="A308">
        <v>22200</v>
      </c>
      <c r="B308" t="s">
        <v>60</v>
      </c>
      <c r="C308">
        <v>0</v>
      </c>
      <c r="D308">
        <v>0</v>
      </c>
      <c r="E308">
        <v>0</v>
      </c>
      <c r="F308">
        <v>0</v>
      </c>
      <c r="G308">
        <v>0</v>
      </c>
      <c r="H308">
        <v>0</v>
      </c>
      <c r="I308">
        <v>205</v>
      </c>
      <c r="J308">
        <v>7</v>
      </c>
      <c r="K308">
        <v>11</v>
      </c>
      <c r="L308">
        <v>19.52</v>
      </c>
      <c r="M308">
        <v>18</v>
      </c>
      <c r="N308">
        <v>-3.0500000000000007</v>
      </c>
      <c r="O308">
        <v>23922.25</v>
      </c>
    </row>
    <row r="309" spans="1:15" hidden="1" x14ac:dyDescent="0.3">
      <c r="A309">
        <v>22200</v>
      </c>
      <c r="B309" t="s">
        <v>26</v>
      </c>
      <c r="C309">
        <v>402</v>
      </c>
      <c r="D309">
        <v>7</v>
      </c>
      <c r="E309">
        <v>100</v>
      </c>
      <c r="F309">
        <v>0</v>
      </c>
      <c r="G309">
        <v>1840.85</v>
      </c>
      <c r="H309">
        <v>58.25</v>
      </c>
      <c r="I309">
        <v>10477</v>
      </c>
      <c r="J309">
        <v>-1178</v>
      </c>
      <c r="K309">
        <v>12660</v>
      </c>
      <c r="L309">
        <v>19.28</v>
      </c>
      <c r="M309">
        <v>31.1</v>
      </c>
      <c r="N309">
        <v>-0.39999999999999858</v>
      </c>
      <c r="O309">
        <v>23922.25</v>
      </c>
    </row>
    <row r="310" spans="1:15" hidden="1" x14ac:dyDescent="0.3">
      <c r="A310">
        <v>22200</v>
      </c>
      <c r="B310" t="s">
        <v>62</v>
      </c>
      <c r="I310">
        <v>0</v>
      </c>
      <c r="J310">
        <v>0</v>
      </c>
      <c r="K310">
        <v>0</v>
      </c>
      <c r="L310">
        <v>0</v>
      </c>
      <c r="M310">
        <v>0</v>
      </c>
      <c r="N310">
        <v>0</v>
      </c>
      <c r="O310">
        <v>23922.25</v>
      </c>
    </row>
    <row r="311" spans="1:15" hidden="1" x14ac:dyDescent="0.3">
      <c r="A311">
        <v>22200</v>
      </c>
      <c r="B311" t="s">
        <v>58</v>
      </c>
      <c r="C311">
        <v>4</v>
      </c>
      <c r="D311">
        <v>0</v>
      </c>
      <c r="E311">
        <v>0</v>
      </c>
      <c r="F311">
        <v>0</v>
      </c>
      <c r="G311">
        <v>0</v>
      </c>
      <c r="H311">
        <v>0</v>
      </c>
      <c r="I311">
        <v>5258</v>
      </c>
      <c r="J311">
        <v>822</v>
      </c>
      <c r="K311">
        <v>1775</v>
      </c>
      <c r="L311">
        <v>17.350000000000001</v>
      </c>
      <c r="M311">
        <v>77.75</v>
      </c>
      <c r="N311">
        <v>-2.2999999999999972</v>
      </c>
      <c r="O311">
        <v>23922.25</v>
      </c>
    </row>
    <row r="312" spans="1:15" hidden="1" x14ac:dyDescent="0.3">
      <c r="A312">
        <v>22250</v>
      </c>
      <c r="B312" t="s">
        <v>17</v>
      </c>
      <c r="C312">
        <v>429</v>
      </c>
      <c r="D312">
        <v>-72</v>
      </c>
      <c r="E312">
        <v>95</v>
      </c>
      <c r="F312">
        <v>77.75</v>
      </c>
      <c r="G312">
        <v>1711</v>
      </c>
      <c r="H312">
        <v>70.75</v>
      </c>
      <c r="I312">
        <v>7717</v>
      </c>
      <c r="J312">
        <v>-7360</v>
      </c>
      <c r="K312">
        <v>56968</v>
      </c>
      <c r="L312">
        <v>45.43</v>
      </c>
      <c r="M312">
        <v>0.15</v>
      </c>
      <c r="N312">
        <v>-0.30000000000000004</v>
      </c>
      <c r="O312">
        <v>23922.25</v>
      </c>
    </row>
    <row r="313" spans="1:15" hidden="1" x14ac:dyDescent="0.3">
      <c r="A313">
        <v>22250</v>
      </c>
      <c r="B313" t="s">
        <v>57</v>
      </c>
      <c r="C313">
        <v>29</v>
      </c>
      <c r="D313">
        <v>0</v>
      </c>
      <c r="E313">
        <v>3</v>
      </c>
      <c r="F313">
        <v>0</v>
      </c>
      <c r="G313">
        <v>1726</v>
      </c>
      <c r="H313">
        <v>192.90000000000009</v>
      </c>
      <c r="I313">
        <v>2018</v>
      </c>
      <c r="J313">
        <v>713</v>
      </c>
      <c r="K313">
        <v>4911</v>
      </c>
      <c r="L313">
        <v>22.67</v>
      </c>
      <c r="M313">
        <v>2.0499999999999998</v>
      </c>
      <c r="N313">
        <v>-1.8000000000000005</v>
      </c>
      <c r="O313">
        <v>23922.25</v>
      </c>
    </row>
    <row r="314" spans="1:15" hidden="1" x14ac:dyDescent="0.3">
      <c r="A314">
        <v>22250</v>
      </c>
      <c r="B314" t="s">
        <v>59</v>
      </c>
      <c r="C314">
        <v>0</v>
      </c>
      <c r="D314">
        <v>0</v>
      </c>
      <c r="E314">
        <v>0</v>
      </c>
      <c r="F314">
        <v>0</v>
      </c>
      <c r="G314">
        <v>0</v>
      </c>
      <c r="H314">
        <v>0</v>
      </c>
      <c r="I314">
        <v>28</v>
      </c>
      <c r="J314">
        <v>6</v>
      </c>
      <c r="K314">
        <v>42</v>
      </c>
      <c r="L314">
        <v>19.55</v>
      </c>
      <c r="M314">
        <v>8</v>
      </c>
      <c r="N314">
        <v>-61</v>
      </c>
      <c r="O314">
        <v>23922.25</v>
      </c>
    </row>
    <row r="315" spans="1:15" hidden="1" x14ac:dyDescent="0.3">
      <c r="A315">
        <v>22250</v>
      </c>
      <c r="B315" t="s">
        <v>60</v>
      </c>
      <c r="C315">
        <v>0</v>
      </c>
      <c r="D315">
        <v>0</v>
      </c>
      <c r="E315">
        <v>0</v>
      </c>
      <c r="F315">
        <v>0</v>
      </c>
      <c r="G315">
        <v>0</v>
      </c>
      <c r="H315">
        <v>0</v>
      </c>
      <c r="I315">
        <v>48</v>
      </c>
      <c r="J315">
        <v>4</v>
      </c>
      <c r="K315">
        <v>6</v>
      </c>
      <c r="L315">
        <v>19.47</v>
      </c>
      <c r="M315">
        <v>20</v>
      </c>
      <c r="N315">
        <v>-4.6999999999999993</v>
      </c>
      <c r="O315">
        <v>23922.25</v>
      </c>
    </row>
    <row r="316" spans="1:15" hidden="1" x14ac:dyDescent="0.3">
      <c r="A316">
        <v>22250</v>
      </c>
      <c r="B316" t="s">
        <v>26</v>
      </c>
      <c r="C316">
        <v>75</v>
      </c>
      <c r="D316">
        <v>0</v>
      </c>
      <c r="E316">
        <v>0</v>
      </c>
      <c r="F316">
        <v>0</v>
      </c>
      <c r="G316">
        <v>0</v>
      </c>
      <c r="H316">
        <v>0</v>
      </c>
      <c r="I316">
        <v>577</v>
      </c>
      <c r="J316">
        <v>133</v>
      </c>
      <c r="K316">
        <v>732</v>
      </c>
      <c r="L316">
        <v>19.07</v>
      </c>
      <c r="M316">
        <v>33.049999999999997</v>
      </c>
      <c r="N316">
        <v>-0.35000000000000142</v>
      </c>
      <c r="O316">
        <v>23922.25</v>
      </c>
    </row>
    <row r="317" spans="1:15" hidden="1" x14ac:dyDescent="0.3">
      <c r="A317">
        <v>22250</v>
      </c>
      <c r="B317" t="s">
        <v>62</v>
      </c>
      <c r="I317">
        <v>1</v>
      </c>
      <c r="J317">
        <v>0</v>
      </c>
      <c r="K317">
        <v>0</v>
      </c>
      <c r="L317">
        <v>0</v>
      </c>
      <c r="M317">
        <v>0</v>
      </c>
      <c r="N317">
        <v>0</v>
      </c>
      <c r="O317">
        <v>23922.25</v>
      </c>
    </row>
    <row r="318" spans="1:15" hidden="1" x14ac:dyDescent="0.3">
      <c r="A318">
        <v>22250</v>
      </c>
      <c r="B318" t="s">
        <v>58</v>
      </c>
      <c r="C318">
        <v>0</v>
      </c>
      <c r="D318">
        <v>0</v>
      </c>
      <c r="E318">
        <v>0</v>
      </c>
      <c r="F318">
        <v>0</v>
      </c>
      <c r="G318">
        <v>0</v>
      </c>
      <c r="H318">
        <v>0</v>
      </c>
      <c r="I318">
        <v>12</v>
      </c>
      <c r="J318">
        <v>0</v>
      </c>
      <c r="K318">
        <v>0</v>
      </c>
      <c r="L318">
        <v>0</v>
      </c>
      <c r="M318">
        <v>0</v>
      </c>
      <c r="N318">
        <v>0</v>
      </c>
      <c r="O318">
        <v>23922.25</v>
      </c>
    </row>
    <row r="319" spans="1:15" hidden="1" x14ac:dyDescent="0.3">
      <c r="A319">
        <v>22300</v>
      </c>
      <c r="B319" t="s">
        <v>17</v>
      </c>
      <c r="C319">
        <v>9306</v>
      </c>
      <c r="D319">
        <v>-7</v>
      </c>
      <c r="E319">
        <v>931</v>
      </c>
      <c r="F319">
        <v>0</v>
      </c>
      <c r="G319">
        <v>1617.8</v>
      </c>
      <c r="H319">
        <v>45.649999999999864</v>
      </c>
      <c r="I319">
        <v>32316</v>
      </c>
      <c r="J319">
        <v>-1667</v>
      </c>
      <c r="K319">
        <v>97632</v>
      </c>
      <c r="L319">
        <v>42.74</v>
      </c>
      <c r="M319">
        <v>0.05</v>
      </c>
      <c r="N319">
        <v>-0.54999999999999993</v>
      </c>
      <c r="O319">
        <v>23922.25</v>
      </c>
    </row>
    <row r="320" spans="1:15" hidden="1" x14ac:dyDescent="0.3">
      <c r="A320">
        <v>22300</v>
      </c>
      <c r="B320" t="s">
        <v>57</v>
      </c>
      <c r="C320">
        <v>135</v>
      </c>
      <c r="D320">
        <v>15</v>
      </c>
      <c r="E320">
        <v>41</v>
      </c>
      <c r="F320">
        <v>0</v>
      </c>
      <c r="G320">
        <v>1660</v>
      </c>
      <c r="H320">
        <v>62.75</v>
      </c>
      <c r="I320">
        <v>16727</v>
      </c>
      <c r="J320">
        <v>4781</v>
      </c>
      <c r="K320">
        <v>58268</v>
      </c>
      <c r="L320">
        <v>22.34</v>
      </c>
      <c r="M320">
        <v>2.25</v>
      </c>
      <c r="N320">
        <v>-2.0499999999999998</v>
      </c>
      <c r="O320">
        <v>23922.25</v>
      </c>
    </row>
    <row r="321" spans="1:15" hidden="1" x14ac:dyDescent="0.3">
      <c r="A321">
        <v>22300</v>
      </c>
      <c r="B321" t="s">
        <v>59</v>
      </c>
      <c r="C321">
        <v>0</v>
      </c>
      <c r="D321">
        <v>0</v>
      </c>
      <c r="E321">
        <v>0</v>
      </c>
      <c r="F321">
        <v>0</v>
      </c>
      <c r="G321">
        <v>0</v>
      </c>
      <c r="H321">
        <v>0</v>
      </c>
      <c r="I321">
        <v>938</v>
      </c>
      <c r="J321">
        <v>439</v>
      </c>
      <c r="K321">
        <v>1827</v>
      </c>
      <c r="L321">
        <v>19.61</v>
      </c>
      <c r="M321">
        <v>8.8000000000000007</v>
      </c>
      <c r="N321">
        <v>-3.25</v>
      </c>
      <c r="O321">
        <v>23922.25</v>
      </c>
    </row>
    <row r="322" spans="1:15" hidden="1" x14ac:dyDescent="0.3">
      <c r="A322">
        <v>22300</v>
      </c>
      <c r="B322" t="s">
        <v>60</v>
      </c>
      <c r="C322">
        <v>0</v>
      </c>
      <c r="D322">
        <v>0</v>
      </c>
      <c r="E322">
        <v>0</v>
      </c>
      <c r="F322">
        <v>0</v>
      </c>
      <c r="G322">
        <v>0</v>
      </c>
      <c r="H322">
        <v>0</v>
      </c>
      <c r="I322">
        <v>45</v>
      </c>
      <c r="J322">
        <v>45</v>
      </c>
      <c r="K322">
        <v>61</v>
      </c>
      <c r="L322">
        <v>19.02</v>
      </c>
      <c r="M322">
        <v>20</v>
      </c>
      <c r="N322">
        <v>-79.3</v>
      </c>
      <c r="O322">
        <v>23922.25</v>
      </c>
    </row>
    <row r="323" spans="1:15" hidden="1" x14ac:dyDescent="0.3">
      <c r="A323">
        <v>22300</v>
      </c>
      <c r="B323" t="s">
        <v>26</v>
      </c>
      <c r="C323">
        <v>862</v>
      </c>
      <c r="D323">
        <v>213</v>
      </c>
      <c r="E323">
        <v>352</v>
      </c>
      <c r="F323">
        <v>0</v>
      </c>
      <c r="G323">
        <v>1728.75</v>
      </c>
      <c r="H323">
        <v>30.599999999999909</v>
      </c>
      <c r="I323">
        <v>8636</v>
      </c>
      <c r="J323">
        <v>-1103</v>
      </c>
      <c r="K323">
        <v>8845</v>
      </c>
      <c r="L323">
        <v>18.89</v>
      </c>
      <c r="M323">
        <v>35</v>
      </c>
      <c r="N323">
        <v>-0.10000000000000142</v>
      </c>
      <c r="O323">
        <v>23922.25</v>
      </c>
    </row>
    <row r="324" spans="1:15" hidden="1" x14ac:dyDescent="0.3">
      <c r="A324">
        <v>22300</v>
      </c>
      <c r="B324" t="s">
        <v>62</v>
      </c>
      <c r="I324">
        <v>1</v>
      </c>
      <c r="J324">
        <v>0</v>
      </c>
      <c r="K324">
        <v>1</v>
      </c>
      <c r="L324">
        <v>18.37</v>
      </c>
      <c r="M324">
        <v>46.1</v>
      </c>
      <c r="N324">
        <v>-3.8999999999999986</v>
      </c>
      <c r="O324">
        <v>23922.25</v>
      </c>
    </row>
    <row r="325" spans="1:15" hidden="1" x14ac:dyDescent="0.3">
      <c r="A325">
        <v>22300</v>
      </c>
      <c r="B325" t="s">
        <v>58</v>
      </c>
      <c r="C325">
        <v>12</v>
      </c>
      <c r="D325">
        <v>0</v>
      </c>
      <c r="E325">
        <v>0</v>
      </c>
      <c r="F325">
        <v>0</v>
      </c>
      <c r="G325">
        <v>0</v>
      </c>
      <c r="H325">
        <v>0</v>
      </c>
      <c r="I325">
        <v>3287</v>
      </c>
      <c r="J325">
        <v>418</v>
      </c>
      <c r="K325">
        <v>592</v>
      </c>
      <c r="L325">
        <v>17.07</v>
      </c>
      <c r="M325">
        <v>85</v>
      </c>
      <c r="N325">
        <v>-2.6500000000000057</v>
      </c>
      <c r="O325">
        <v>23922.25</v>
      </c>
    </row>
    <row r="326" spans="1:15" hidden="1" x14ac:dyDescent="0.3">
      <c r="A326">
        <v>22350</v>
      </c>
      <c r="B326" t="s">
        <v>17</v>
      </c>
      <c r="C326">
        <v>936</v>
      </c>
      <c r="D326">
        <v>-7</v>
      </c>
      <c r="E326">
        <v>29</v>
      </c>
      <c r="F326">
        <v>62.38</v>
      </c>
      <c r="G326">
        <v>1602.55</v>
      </c>
      <c r="H326">
        <v>81.849999999999909</v>
      </c>
      <c r="I326">
        <v>7820</v>
      </c>
      <c r="J326">
        <v>-1425</v>
      </c>
      <c r="K326">
        <v>41769</v>
      </c>
      <c r="L326">
        <v>41.49</v>
      </c>
      <c r="M326">
        <v>0.1</v>
      </c>
      <c r="N326">
        <v>-0.5</v>
      </c>
      <c r="O326">
        <v>23922.25</v>
      </c>
    </row>
    <row r="327" spans="1:15" hidden="1" x14ac:dyDescent="0.3">
      <c r="A327">
        <v>22350</v>
      </c>
      <c r="B327" t="s">
        <v>57</v>
      </c>
      <c r="C327">
        <v>27</v>
      </c>
      <c r="D327">
        <v>0</v>
      </c>
      <c r="E327">
        <v>2</v>
      </c>
      <c r="F327">
        <v>21.95</v>
      </c>
      <c r="G327">
        <v>1636.95</v>
      </c>
      <c r="H327">
        <v>77.950000000000045</v>
      </c>
      <c r="I327">
        <v>2338</v>
      </c>
      <c r="J327">
        <v>529</v>
      </c>
      <c r="K327">
        <v>5417</v>
      </c>
      <c r="L327">
        <v>21.79</v>
      </c>
      <c r="M327">
        <v>2.25</v>
      </c>
      <c r="N327">
        <v>-2.2000000000000002</v>
      </c>
      <c r="O327">
        <v>23922.25</v>
      </c>
    </row>
    <row r="328" spans="1:15" hidden="1" x14ac:dyDescent="0.3">
      <c r="A328">
        <v>22350</v>
      </c>
      <c r="B328" t="s">
        <v>59</v>
      </c>
      <c r="C328">
        <v>0</v>
      </c>
      <c r="D328">
        <v>0</v>
      </c>
      <c r="E328">
        <v>0</v>
      </c>
      <c r="F328">
        <v>0</v>
      </c>
      <c r="G328">
        <v>0</v>
      </c>
      <c r="H328">
        <v>0</v>
      </c>
      <c r="I328">
        <v>56</v>
      </c>
      <c r="J328">
        <v>0</v>
      </c>
      <c r="K328">
        <v>2</v>
      </c>
      <c r="L328">
        <v>18.760000000000002</v>
      </c>
      <c r="M328">
        <v>7.65</v>
      </c>
      <c r="N328">
        <v>-4.9499999999999993</v>
      </c>
      <c r="O328">
        <v>23922.25</v>
      </c>
    </row>
    <row r="329" spans="1:15" hidden="1" x14ac:dyDescent="0.3">
      <c r="A329">
        <v>22350</v>
      </c>
      <c r="B329" t="s">
        <v>60</v>
      </c>
      <c r="C329">
        <v>0</v>
      </c>
      <c r="D329">
        <v>0</v>
      </c>
      <c r="E329">
        <v>4</v>
      </c>
      <c r="F329">
        <v>0</v>
      </c>
      <c r="G329">
        <v>1644.15</v>
      </c>
      <c r="H329">
        <v>332</v>
      </c>
      <c r="I329">
        <v>8</v>
      </c>
      <c r="J329">
        <v>8</v>
      </c>
      <c r="K329">
        <v>10</v>
      </c>
      <c r="L329">
        <v>19.170000000000002</v>
      </c>
      <c r="M329">
        <v>23.45</v>
      </c>
      <c r="N329">
        <v>-84.1</v>
      </c>
      <c r="O329">
        <v>23922.25</v>
      </c>
    </row>
    <row r="330" spans="1:15" hidden="1" x14ac:dyDescent="0.3">
      <c r="A330">
        <v>22350</v>
      </c>
      <c r="B330" t="s">
        <v>26</v>
      </c>
      <c r="C330">
        <v>66</v>
      </c>
      <c r="D330">
        <v>0</v>
      </c>
      <c r="E330">
        <v>80</v>
      </c>
      <c r="F330">
        <v>0</v>
      </c>
      <c r="G330">
        <v>1705</v>
      </c>
      <c r="H330">
        <v>199.40000000000009</v>
      </c>
      <c r="I330">
        <v>396</v>
      </c>
      <c r="J330">
        <v>-222</v>
      </c>
      <c r="K330">
        <v>537</v>
      </c>
      <c r="L330">
        <v>18.61</v>
      </c>
      <c r="M330">
        <v>37.9</v>
      </c>
      <c r="N330">
        <v>0.5</v>
      </c>
      <c r="O330">
        <v>23922.25</v>
      </c>
    </row>
    <row r="331" spans="1:15" hidden="1" x14ac:dyDescent="0.3">
      <c r="A331">
        <v>22350</v>
      </c>
      <c r="B331" t="s">
        <v>62</v>
      </c>
      <c r="I331">
        <v>0</v>
      </c>
      <c r="J331">
        <v>0</v>
      </c>
      <c r="K331">
        <v>0</v>
      </c>
      <c r="L331">
        <v>0</v>
      </c>
      <c r="M331">
        <v>0</v>
      </c>
      <c r="N331">
        <v>0</v>
      </c>
      <c r="O331">
        <v>23922.25</v>
      </c>
    </row>
    <row r="332" spans="1:15" hidden="1" x14ac:dyDescent="0.3">
      <c r="A332">
        <v>22350</v>
      </c>
      <c r="B332" t="s">
        <v>58</v>
      </c>
      <c r="C332">
        <v>0</v>
      </c>
      <c r="D332">
        <v>0</v>
      </c>
      <c r="E332">
        <v>0</v>
      </c>
      <c r="F332">
        <v>0</v>
      </c>
      <c r="G332">
        <v>0</v>
      </c>
      <c r="H332">
        <v>0</v>
      </c>
      <c r="I332">
        <v>2</v>
      </c>
      <c r="J332">
        <v>0</v>
      </c>
      <c r="K332">
        <v>0</v>
      </c>
      <c r="L332">
        <v>0</v>
      </c>
      <c r="M332">
        <v>0</v>
      </c>
      <c r="N332">
        <v>0</v>
      </c>
      <c r="O332">
        <v>23922.25</v>
      </c>
    </row>
    <row r="333" spans="1:15" hidden="1" x14ac:dyDescent="0.3">
      <c r="A333">
        <v>22400</v>
      </c>
      <c r="B333" t="s">
        <v>17</v>
      </c>
      <c r="C333">
        <v>7363</v>
      </c>
      <c r="D333">
        <v>-90</v>
      </c>
      <c r="E333">
        <v>1063</v>
      </c>
      <c r="F333">
        <v>0</v>
      </c>
      <c r="G333">
        <v>1519.55</v>
      </c>
      <c r="H333">
        <v>46.849999999999909</v>
      </c>
      <c r="I333">
        <v>31926</v>
      </c>
      <c r="J333">
        <v>-2565</v>
      </c>
      <c r="K333">
        <v>143453</v>
      </c>
      <c r="L333">
        <v>40.25</v>
      </c>
      <c r="M333">
        <v>0.05</v>
      </c>
      <c r="N333">
        <v>-0.6</v>
      </c>
      <c r="O333">
        <v>23922.25</v>
      </c>
    </row>
    <row r="334" spans="1:15" hidden="1" x14ac:dyDescent="0.3">
      <c r="A334">
        <v>22400</v>
      </c>
      <c r="B334" t="s">
        <v>57</v>
      </c>
      <c r="C334">
        <v>154</v>
      </c>
      <c r="D334">
        <v>44</v>
      </c>
      <c r="E334">
        <v>64</v>
      </c>
      <c r="F334">
        <v>0</v>
      </c>
      <c r="G334">
        <v>1555</v>
      </c>
      <c r="H334">
        <v>61</v>
      </c>
      <c r="I334">
        <v>15533</v>
      </c>
      <c r="J334">
        <v>6591</v>
      </c>
      <c r="K334">
        <v>55356</v>
      </c>
      <c r="L334">
        <v>21.25</v>
      </c>
      <c r="M334">
        <v>2.4500000000000002</v>
      </c>
      <c r="N334">
        <v>-2.3499999999999996</v>
      </c>
      <c r="O334">
        <v>23922.25</v>
      </c>
    </row>
    <row r="335" spans="1:15" hidden="1" x14ac:dyDescent="0.3">
      <c r="A335">
        <v>22400</v>
      </c>
      <c r="B335" t="s">
        <v>59</v>
      </c>
      <c r="C335">
        <v>8</v>
      </c>
      <c r="D335">
        <v>0</v>
      </c>
      <c r="E335">
        <v>0</v>
      </c>
      <c r="F335">
        <v>0</v>
      </c>
      <c r="G335">
        <v>0</v>
      </c>
      <c r="H335">
        <v>0</v>
      </c>
      <c r="I335">
        <v>858</v>
      </c>
      <c r="J335">
        <v>39</v>
      </c>
      <c r="K335">
        <v>2039</v>
      </c>
      <c r="L335">
        <v>19</v>
      </c>
      <c r="M335">
        <v>10.1</v>
      </c>
      <c r="N335">
        <v>-4.3000000000000007</v>
      </c>
      <c r="O335">
        <v>23922.25</v>
      </c>
    </row>
    <row r="336" spans="1:15" hidden="1" x14ac:dyDescent="0.3">
      <c r="A336">
        <v>22400</v>
      </c>
      <c r="B336" t="s">
        <v>60</v>
      </c>
      <c r="C336">
        <v>0</v>
      </c>
      <c r="D336">
        <v>0</v>
      </c>
      <c r="E336">
        <v>5</v>
      </c>
      <c r="F336">
        <v>0</v>
      </c>
      <c r="G336">
        <v>1595.8</v>
      </c>
      <c r="H336">
        <v>324.54999999999995</v>
      </c>
      <c r="I336">
        <v>255</v>
      </c>
      <c r="J336">
        <v>44</v>
      </c>
      <c r="K336">
        <v>65</v>
      </c>
      <c r="L336">
        <v>19.16</v>
      </c>
      <c r="M336">
        <v>26.25</v>
      </c>
      <c r="N336">
        <v>3.3999999999999986</v>
      </c>
      <c r="O336">
        <v>23922.25</v>
      </c>
    </row>
    <row r="337" spans="1:15" hidden="1" x14ac:dyDescent="0.3">
      <c r="A337">
        <v>22400</v>
      </c>
      <c r="B337" t="s">
        <v>26</v>
      </c>
      <c r="C337">
        <v>879</v>
      </c>
      <c r="D337">
        <v>-102</v>
      </c>
      <c r="E337">
        <v>574</v>
      </c>
      <c r="F337">
        <v>0</v>
      </c>
      <c r="G337">
        <v>1640</v>
      </c>
      <c r="H337">
        <v>43</v>
      </c>
      <c r="I337">
        <v>9319</v>
      </c>
      <c r="J337">
        <v>-1077</v>
      </c>
      <c r="K337">
        <v>12616</v>
      </c>
      <c r="L337">
        <v>18.510000000000002</v>
      </c>
      <c r="M337">
        <v>38.85</v>
      </c>
      <c r="N337">
        <v>-2.1999999999999957</v>
      </c>
      <c r="O337">
        <v>23922.25</v>
      </c>
    </row>
    <row r="338" spans="1:15" hidden="1" x14ac:dyDescent="0.3">
      <c r="A338">
        <v>22400</v>
      </c>
      <c r="B338" t="s">
        <v>62</v>
      </c>
      <c r="I338">
        <v>0</v>
      </c>
      <c r="J338">
        <v>0</v>
      </c>
      <c r="K338">
        <v>0</v>
      </c>
      <c r="L338">
        <v>0</v>
      </c>
      <c r="M338">
        <v>0</v>
      </c>
      <c r="N338">
        <v>0</v>
      </c>
      <c r="O338">
        <v>23922.25</v>
      </c>
    </row>
    <row r="339" spans="1:15" hidden="1" x14ac:dyDescent="0.3">
      <c r="A339">
        <v>22400</v>
      </c>
      <c r="B339" t="s">
        <v>58</v>
      </c>
      <c r="C339">
        <v>26</v>
      </c>
      <c r="D339">
        <v>0</v>
      </c>
      <c r="E339">
        <v>0</v>
      </c>
      <c r="F339">
        <v>0</v>
      </c>
      <c r="G339">
        <v>0</v>
      </c>
      <c r="H339">
        <v>0</v>
      </c>
      <c r="I339">
        <v>3465</v>
      </c>
      <c r="J339">
        <v>416</v>
      </c>
      <c r="K339">
        <v>743</v>
      </c>
      <c r="L339">
        <v>17.03</v>
      </c>
      <c r="M339">
        <v>94.85</v>
      </c>
      <c r="N339">
        <v>-4.6500000000000057</v>
      </c>
      <c r="O339">
        <v>23922.25</v>
      </c>
    </row>
    <row r="340" spans="1:15" hidden="1" x14ac:dyDescent="0.3">
      <c r="A340">
        <v>22450</v>
      </c>
      <c r="B340" t="s">
        <v>17</v>
      </c>
      <c r="C340">
        <v>855</v>
      </c>
      <c r="D340">
        <v>-4</v>
      </c>
      <c r="E340">
        <v>147</v>
      </c>
      <c r="F340">
        <v>0</v>
      </c>
      <c r="G340">
        <v>1480</v>
      </c>
      <c r="H340">
        <v>51.5</v>
      </c>
      <c r="I340">
        <v>7723</v>
      </c>
      <c r="J340">
        <v>-6385</v>
      </c>
      <c r="K340">
        <v>123750</v>
      </c>
      <c r="L340">
        <v>39.01</v>
      </c>
      <c r="M340">
        <v>0.05</v>
      </c>
      <c r="N340">
        <v>-0.6</v>
      </c>
      <c r="O340">
        <v>23922.25</v>
      </c>
    </row>
    <row r="341" spans="1:15" hidden="1" x14ac:dyDescent="0.3">
      <c r="A341">
        <v>22450</v>
      </c>
      <c r="B341" t="s">
        <v>57</v>
      </c>
      <c r="C341">
        <v>82</v>
      </c>
      <c r="D341">
        <v>39</v>
      </c>
      <c r="E341">
        <v>63</v>
      </c>
      <c r="F341">
        <v>0</v>
      </c>
      <c r="G341">
        <v>1525</v>
      </c>
      <c r="H341">
        <v>170</v>
      </c>
      <c r="I341">
        <v>2060</v>
      </c>
      <c r="J341">
        <v>-31</v>
      </c>
      <c r="K341">
        <v>4534</v>
      </c>
      <c r="L341">
        <v>21.12</v>
      </c>
      <c r="M341">
        <v>2.7</v>
      </c>
      <c r="N341">
        <v>-2.2999999999999998</v>
      </c>
      <c r="O341">
        <v>23922.25</v>
      </c>
    </row>
    <row r="342" spans="1:15" hidden="1" x14ac:dyDescent="0.3">
      <c r="A342">
        <v>22450</v>
      </c>
      <c r="B342" t="s">
        <v>59</v>
      </c>
      <c r="C342">
        <v>6</v>
      </c>
      <c r="D342">
        <v>0</v>
      </c>
      <c r="E342">
        <v>0</v>
      </c>
      <c r="F342">
        <v>0</v>
      </c>
      <c r="G342">
        <v>0</v>
      </c>
      <c r="H342">
        <v>0</v>
      </c>
      <c r="I342">
        <v>155</v>
      </c>
      <c r="J342">
        <v>0</v>
      </c>
      <c r="K342">
        <v>0</v>
      </c>
      <c r="L342">
        <v>0</v>
      </c>
      <c r="M342">
        <v>0</v>
      </c>
      <c r="N342">
        <v>0</v>
      </c>
      <c r="O342">
        <v>23922.25</v>
      </c>
    </row>
    <row r="343" spans="1:15" hidden="1" x14ac:dyDescent="0.3">
      <c r="A343">
        <v>22450</v>
      </c>
      <c r="B343" t="s">
        <v>60</v>
      </c>
      <c r="C343">
        <v>2</v>
      </c>
      <c r="D343">
        <v>0</v>
      </c>
      <c r="E343">
        <v>6</v>
      </c>
      <c r="F343">
        <v>0</v>
      </c>
      <c r="G343">
        <v>1602.65</v>
      </c>
      <c r="H343">
        <v>371.85000000000014</v>
      </c>
      <c r="I343">
        <v>3</v>
      </c>
      <c r="J343">
        <v>2</v>
      </c>
      <c r="K343">
        <v>4</v>
      </c>
      <c r="L343">
        <v>18.690000000000001</v>
      </c>
      <c r="M343">
        <v>26.25</v>
      </c>
      <c r="N343">
        <v>-11.9</v>
      </c>
      <c r="O343">
        <v>23922.25</v>
      </c>
    </row>
    <row r="344" spans="1:15" hidden="1" x14ac:dyDescent="0.3">
      <c r="A344">
        <v>22450</v>
      </c>
      <c r="B344" t="s">
        <v>26</v>
      </c>
      <c r="C344">
        <v>58</v>
      </c>
      <c r="D344">
        <v>-1</v>
      </c>
      <c r="E344">
        <v>7</v>
      </c>
      <c r="F344">
        <v>0</v>
      </c>
      <c r="G344">
        <v>1578.1</v>
      </c>
      <c r="H344">
        <v>128.59999999999991</v>
      </c>
      <c r="I344">
        <v>907</v>
      </c>
      <c r="J344">
        <v>-27</v>
      </c>
      <c r="K344">
        <v>421</v>
      </c>
      <c r="L344">
        <v>18.29</v>
      </c>
      <c r="M344">
        <v>43.2</v>
      </c>
      <c r="N344">
        <v>0</v>
      </c>
      <c r="O344">
        <v>23922.25</v>
      </c>
    </row>
    <row r="345" spans="1:15" hidden="1" x14ac:dyDescent="0.3">
      <c r="A345">
        <v>22450</v>
      </c>
      <c r="B345" t="s">
        <v>62</v>
      </c>
      <c r="I345">
        <v>1</v>
      </c>
      <c r="J345">
        <v>0</v>
      </c>
      <c r="K345">
        <v>0</v>
      </c>
      <c r="L345">
        <v>0</v>
      </c>
      <c r="M345">
        <v>0</v>
      </c>
      <c r="N345">
        <v>0</v>
      </c>
      <c r="O345">
        <v>23922.25</v>
      </c>
    </row>
    <row r="346" spans="1:15" hidden="1" x14ac:dyDescent="0.3">
      <c r="A346">
        <v>22450</v>
      </c>
      <c r="B346" t="s">
        <v>58</v>
      </c>
      <c r="C346">
        <v>0</v>
      </c>
      <c r="D346">
        <v>0</v>
      </c>
      <c r="E346">
        <v>0</v>
      </c>
      <c r="F346">
        <v>0</v>
      </c>
      <c r="G346">
        <v>0</v>
      </c>
      <c r="H346">
        <v>0</v>
      </c>
      <c r="I346">
        <v>0</v>
      </c>
      <c r="J346">
        <v>0</v>
      </c>
      <c r="K346">
        <v>0</v>
      </c>
      <c r="L346">
        <v>0</v>
      </c>
      <c r="M346">
        <v>0</v>
      </c>
      <c r="N346">
        <v>0</v>
      </c>
      <c r="O346">
        <v>23922.25</v>
      </c>
    </row>
    <row r="347" spans="1:15" hidden="1" x14ac:dyDescent="0.3">
      <c r="A347">
        <v>22500</v>
      </c>
      <c r="B347" t="s">
        <v>17</v>
      </c>
      <c r="C347">
        <v>49087</v>
      </c>
      <c r="D347">
        <v>-605</v>
      </c>
      <c r="E347">
        <v>6965</v>
      </c>
      <c r="F347">
        <v>0</v>
      </c>
      <c r="G347">
        <v>1417.55</v>
      </c>
      <c r="H347">
        <v>43.5</v>
      </c>
      <c r="I347">
        <v>236125</v>
      </c>
      <c r="J347">
        <v>3409</v>
      </c>
      <c r="K347">
        <v>1041192</v>
      </c>
      <c r="L347">
        <v>35.83</v>
      </c>
      <c r="M347">
        <v>0.05</v>
      </c>
      <c r="N347">
        <v>-0.64999999999999991</v>
      </c>
      <c r="O347">
        <v>23922.25</v>
      </c>
    </row>
    <row r="348" spans="1:15" hidden="1" x14ac:dyDescent="0.3">
      <c r="A348">
        <v>22500</v>
      </c>
      <c r="B348" t="s">
        <v>57</v>
      </c>
      <c r="C348">
        <v>3334</v>
      </c>
      <c r="D348">
        <v>1419</v>
      </c>
      <c r="E348">
        <v>1791</v>
      </c>
      <c r="F348">
        <v>0</v>
      </c>
      <c r="G348">
        <v>1435</v>
      </c>
      <c r="H348">
        <v>30.349999999999909</v>
      </c>
      <c r="I348">
        <v>49629</v>
      </c>
      <c r="J348">
        <v>18582</v>
      </c>
      <c r="K348">
        <v>127457</v>
      </c>
      <c r="L348">
        <v>20.5</v>
      </c>
      <c r="M348">
        <v>2.85</v>
      </c>
      <c r="N348">
        <v>-2.7499999999999996</v>
      </c>
      <c r="O348">
        <v>23922.25</v>
      </c>
    </row>
    <row r="349" spans="1:15" hidden="1" x14ac:dyDescent="0.3">
      <c r="A349">
        <v>22500</v>
      </c>
      <c r="B349" t="s">
        <v>59</v>
      </c>
      <c r="C349">
        <v>183</v>
      </c>
      <c r="D349">
        <v>2</v>
      </c>
      <c r="E349">
        <v>27</v>
      </c>
      <c r="F349">
        <v>0</v>
      </c>
      <c r="G349">
        <v>1466.75</v>
      </c>
      <c r="H349">
        <v>23.75</v>
      </c>
      <c r="I349">
        <v>15212</v>
      </c>
      <c r="J349">
        <v>6412</v>
      </c>
      <c r="K349">
        <v>27425</v>
      </c>
      <c r="L349">
        <v>18.670000000000002</v>
      </c>
      <c r="M349">
        <v>12.4</v>
      </c>
      <c r="N349">
        <v>-3.2999999999999989</v>
      </c>
      <c r="O349">
        <v>23922.25</v>
      </c>
    </row>
    <row r="350" spans="1:15" hidden="1" x14ac:dyDescent="0.3">
      <c r="A350">
        <v>22500</v>
      </c>
      <c r="B350" t="s">
        <v>60</v>
      </c>
      <c r="C350">
        <v>0</v>
      </c>
      <c r="D350">
        <v>0</v>
      </c>
      <c r="E350">
        <v>5</v>
      </c>
      <c r="F350">
        <v>0</v>
      </c>
      <c r="G350">
        <v>1499.6</v>
      </c>
      <c r="H350">
        <v>308.5</v>
      </c>
      <c r="I350">
        <v>1889</v>
      </c>
      <c r="J350">
        <v>542</v>
      </c>
      <c r="K350">
        <v>1507</v>
      </c>
      <c r="L350">
        <v>17.95</v>
      </c>
      <c r="M350">
        <v>24.85</v>
      </c>
      <c r="N350">
        <v>-5</v>
      </c>
      <c r="O350">
        <v>23922.25</v>
      </c>
    </row>
    <row r="351" spans="1:15" hidden="1" x14ac:dyDescent="0.3">
      <c r="A351">
        <v>22500</v>
      </c>
      <c r="B351" t="s">
        <v>26</v>
      </c>
      <c r="C351">
        <v>16403</v>
      </c>
      <c r="D351">
        <v>2695</v>
      </c>
      <c r="E351">
        <v>5854</v>
      </c>
      <c r="F351">
        <v>0</v>
      </c>
      <c r="G351">
        <v>1533.5</v>
      </c>
      <c r="H351">
        <v>21.200000000000045</v>
      </c>
      <c r="I351">
        <v>72157</v>
      </c>
      <c r="J351">
        <v>2333</v>
      </c>
      <c r="K351">
        <v>60814</v>
      </c>
      <c r="L351">
        <v>18.32</v>
      </c>
      <c r="M351">
        <v>45.2</v>
      </c>
      <c r="N351">
        <v>-1.5</v>
      </c>
      <c r="O351">
        <v>23922.25</v>
      </c>
    </row>
    <row r="352" spans="1:15" hidden="1" x14ac:dyDescent="0.3">
      <c r="A352">
        <v>22500</v>
      </c>
      <c r="B352" t="s">
        <v>62</v>
      </c>
      <c r="I352">
        <v>73</v>
      </c>
      <c r="J352">
        <v>18</v>
      </c>
      <c r="K352">
        <v>32</v>
      </c>
      <c r="L352">
        <v>18.329999999999998</v>
      </c>
      <c r="M352">
        <v>64.45</v>
      </c>
      <c r="N352">
        <v>-0.5</v>
      </c>
      <c r="O352">
        <v>23922.25</v>
      </c>
    </row>
    <row r="353" spans="1:15" hidden="1" x14ac:dyDescent="0.3">
      <c r="A353">
        <v>22500</v>
      </c>
      <c r="B353" t="s">
        <v>58</v>
      </c>
      <c r="C353">
        <v>919</v>
      </c>
      <c r="D353">
        <v>41</v>
      </c>
      <c r="E353">
        <v>331</v>
      </c>
      <c r="F353">
        <v>0</v>
      </c>
      <c r="G353">
        <v>1680</v>
      </c>
      <c r="H353">
        <v>9.1500000000000927</v>
      </c>
      <c r="I353">
        <v>14498</v>
      </c>
      <c r="J353">
        <v>994</v>
      </c>
      <c r="K353">
        <v>6910</v>
      </c>
      <c r="L353">
        <v>17.2</v>
      </c>
      <c r="M353">
        <v>111.45</v>
      </c>
      <c r="N353">
        <v>-2.0999999999999943</v>
      </c>
      <c r="O353">
        <v>23922.25</v>
      </c>
    </row>
    <row r="354" spans="1:15" hidden="1" x14ac:dyDescent="0.3">
      <c r="A354">
        <v>22550</v>
      </c>
      <c r="B354" t="s">
        <v>17</v>
      </c>
      <c r="C354">
        <v>680</v>
      </c>
      <c r="D354">
        <v>22</v>
      </c>
      <c r="E354">
        <v>260</v>
      </c>
      <c r="F354">
        <v>57.68</v>
      </c>
      <c r="G354">
        <v>1404</v>
      </c>
      <c r="H354">
        <v>95.900000000000077</v>
      </c>
      <c r="I354">
        <v>24319</v>
      </c>
      <c r="J354">
        <v>-3291</v>
      </c>
      <c r="K354">
        <v>183759</v>
      </c>
      <c r="L354">
        <v>34.64</v>
      </c>
      <c r="M354">
        <v>0.05</v>
      </c>
      <c r="N354">
        <v>-0.5</v>
      </c>
      <c r="O354">
        <v>23922.25</v>
      </c>
    </row>
    <row r="355" spans="1:15" hidden="1" x14ac:dyDescent="0.3">
      <c r="A355">
        <v>22550</v>
      </c>
      <c r="B355" t="s">
        <v>57</v>
      </c>
      <c r="C355">
        <v>105</v>
      </c>
      <c r="D355">
        <v>0</v>
      </c>
      <c r="E355">
        <v>39</v>
      </c>
      <c r="F355">
        <v>0</v>
      </c>
      <c r="G355">
        <v>1413.9</v>
      </c>
      <c r="H355">
        <v>199</v>
      </c>
      <c r="I355">
        <v>14975</v>
      </c>
      <c r="J355">
        <v>2269</v>
      </c>
      <c r="K355">
        <v>33605</v>
      </c>
      <c r="L355">
        <v>20.16</v>
      </c>
      <c r="M355">
        <v>3.2</v>
      </c>
      <c r="N355">
        <v>-3</v>
      </c>
      <c r="O355">
        <v>23922.25</v>
      </c>
    </row>
    <row r="356" spans="1:15" hidden="1" x14ac:dyDescent="0.3">
      <c r="A356">
        <v>22550</v>
      </c>
      <c r="B356" t="s">
        <v>59</v>
      </c>
      <c r="C356">
        <v>23</v>
      </c>
      <c r="D356">
        <v>0</v>
      </c>
      <c r="E356">
        <v>0</v>
      </c>
      <c r="F356">
        <v>0</v>
      </c>
      <c r="G356">
        <v>0</v>
      </c>
      <c r="H356">
        <v>0</v>
      </c>
      <c r="I356">
        <v>203</v>
      </c>
      <c r="J356">
        <v>59</v>
      </c>
      <c r="K356">
        <v>202</v>
      </c>
      <c r="L356">
        <v>18.29</v>
      </c>
      <c r="M356">
        <v>12.5</v>
      </c>
      <c r="N356">
        <v>-6.1000000000000014</v>
      </c>
      <c r="O356">
        <v>23922.25</v>
      </c>
    </row>
    <row r="357" spans="1:15" hidden="1" x14ac:dyDescent="0.3">
      <c r="A357">
        <v>22550</v>
      </c>
      <c r="B357" t="s">
        <v>60</v>
      </c>
      <c r="C357">
        <v>0</v>
      </c>
      <c r="D357">
        <v>0</v>
      </c>
      <c r="E357">
        <v>5</v>
      </c>
      <c r="F357">
        <v>0</v>
      </c>
      <c r="G357">
        <v>1451.75</v>
      </c>
      <c r="H357">
        <v>299.84999999999991</v>
      </c>
      <c r="I357">
        <v>72</v>
      </c>
      <c r="J357">
        <v>48</v>
      </c>
      <c r="K357">
        <v>64</v>
      </c>
      <c r="L357">
        <v>18</v>
      </c>
      <c r="M357">
        <v>28</v>
      </c>
      <c r="N357">
        <v>-22</v>
      </c>
      <c r="O357">
        <v>23922.25</v>
      </c>
    </row>
    <row r="358" spans="1:15" hidden="1" x14ac:dyDescent="0.3">
      <c r="A358">
        <v>22550</v>
      </c>
      <c r="B358" t="s">
        <v>26</v>
      </c>
      <c r="C358">
        <v>108</v>
      </c>
      <c r="D358">
        <v>1</v>
      </c>
      <c r="E358">
        <v>2</v>
      </c>
      <c r="F358">
        <v>0</v>
      </c>
      <c r="G358">
        <v>1504.2</v>
      </c>
      <c r="H358">
        <v>29.100000000000136</v>
      </c>
      <c r="I358">
        <v>1093</v>
      </c>
      <c r="J358">
        <v>-14</v>
      </c>
      <c r="K358">
        <v>561</v>
      </c>
      <c r="L358">
        <v>18.239999999999998</v>
      </c>
      <c r="M358">
        <v>49.8</v>
      </c>
      <c r="N358">
        <v>-0.30000000000000426</v>
      </c>
      <c r="O358">
        <v>23922.25</v>
      </c>
    </row>
    <row r="359" spans="1:15" hidden="1" x14ac:dyDescent="0.3">
      <c r="A359">
        <v>22550</v>
      </c>
      <c r="B359" t="s">
        <v>62</v>
      </c>
      <c r="I359">
        <v>3</v>
      </c>
      <c r="J359">
        <v>0</v>
      </c>
      <c r="K359">
        <v>0</v>
      </c>
      <c r="L359">
        <v>0</v>
      </c>
      <c r="M359">
        <v>0</v>
      </c>
      <c r="N359">
        <v>0</v>
      </c>
      <c r="O359">
        <v>23922.25</v>
      </c>
    </row>
    <row r="360" spans="1:15" hidden="1" x14ac:dyDescent="0.3">
      <c r="A360">
        <v>22550</v>
      </c>
      <c r="B360" t="s">
        <v>58</v>
      </c>
      <c r="C360">
        <v>2</v>
      </c>
      <c r="D360">
        <v>0</v>
      </c>
      <c r="E360">
        <v>0</v>
      </c>
      <c r="F360">
        <v>0</v>
      </c>
      <c r="G360">
        <v>0</v>
      </c>
      <c r="H360">
        <v>0</v>
      </c>
      <c r="I360">
        <v>13</v>
      </c>
      <c r="J360">
        <v>0</v>
      </c>
      <c r="K360">
        <v>2</v>
      </c>
      <c r="L360">
        <v>17.62</v>
      </c>
      <c r="M360">
        <v>126.5</v>
      </c>
      <c r="N360">
        <v>-8.5</v>
      </c>
      <c r="O360">
        <v>23922.25</v>
      </c>
    </row>
    <row r="361" spans="1:15" hidden="1" x14ac:dyDescent="0.3">
      <c r="A361">
        <v>22600</v>
      </c>
      <c r="B361" t="s">
        <v>17</v>
      </c>
      <c r="C361">
        <v>36585</v>
      </c>
      <c r="D361">
        <v>-501</v>
      </c>
      <c r="E361">
        <v>2548</v>
      </c>
      <c r="F361">
        <v>0</v>
      </c>
      <c r="G361">
        <v>1315.5</v>
      </c>
      <c r="H361">
        <v>42.75</v>
      </c>
      <c r="I361">
        <v>194084</v>
      </c>
      <c r="J361">
        <v>122761</v>
      </c>
      <c r="K361">
        <v>1053250</v>
      </c>
      <c r="L361">
        <v>33.450000000000003</v>
      </c>
      <c r="M361">
        <v>0.05</v>
      </c>
      <c r="N361">
        <v>-0.64999999999999991</v>
      </c>
      <c r="O361">
        <v>23922.25</v>
      </c>
    </row>
    <row r="362" spans="1:15" hidden="1" x14ac:dyDescent="0.3">
      <c r="A362">
        <v>22600</v>
      </c>
      <c r="B362" t="s">
        <v>57</v>
      </c>
      <c r="C362">
        <v>563</v>
      </c>
      <c r="D362">
        <v>290</v>
      </c>
      <c r="E362">
        <v>312</v>
      </c>
      <c r="F362">
        <v>0</v>
      </c>
      <c r="G362">
        <v>1365</v>
      </c>
      <c r="H362">
        <v>80</v>
      </c>
      <c r="I362">
        <v>16368</v>
      </c>
      <c r="J362">
        <v>5367</v>
      </c>
      <c r="K362">
        <v>62294</v>
      </c>
      <c r="L362">
        <v>19.579999999999998</v>
      </c>
      <c r="M362">
        <v>3.3</v>
      </c>
      <c r="N362">
        <v>-2.9000000000000004</v>
      </c>
      <c r="O362">
        <v>23922.25</v>
      </c>
    </row>
    <row r="363" spans="1:15" hidden="1" x14ac:dyDescent="0.3">
      <c r="A363">
        <v>22600</v>
      </c>
      <c r="B363" t="s">
        <v>59</v>
      </c>
      <c r="C363">
        <v>36</v>
      </c>
      <c r="D363">
        <v>11</v>
      </c>
      <c r="E363">
        <v>29</v>
      </c>
      <c r="F363">
        <v>0</v>
      </c>
      <c r="G363">
        <v>1415</v>
      </c>
      <c r="H363">
        <v>220</v>
      </c>
      <c r="I363">
        <v>2332</v>
      </c>
      <c r="J363">
        <v>482</v>
      </c>
      <c r="K363">
        <v>5372</v>
      </c>
      <c r="L363">
        <v>17.95</v>
      </c>
      <c r="M363">
        <v>13.5</v>
      </c>
      <c r="N363">
        <v>-4.6000000000000014</v>
      </c>
      <c r="O363">
        <v>23922.25</v>
      </c>
    </row>
    <row r="364" spans="1:15" hidden="1" x14ac:dyDescent="0.3">
      <c r="A364">
        <v>22600</v>
      </c>
      <c r="B364" t="s">
        <v>60</v>
      </c>
      <c r="C364">
        <v>13</v>
      </c>
      <c r="D364">
        <v>9</v>
      </c>
      <c r="E364">
        <v>10</v>
      </c>
      <c r="F364">
        <v>0</v>
      </c>
      <c r="G364">
        <v>1420</v>
      </c>
      <c r="H364">
        <v>384.25</v>
      </c>
      <c r="I364">
        <v>59</v>
      </c>
      <c r="J364">
        <v>22</v>
      </c>
      <c r="K364">
        <v>53</v>
      </c>
      <c r="L364">
        <v>18.5</v>
      </c>
      <c r="M364">
        <v>33.35</v>
      </c>
      <c r="N364">
        <v>-3.6000000000000014</v>
      </c>
      <c r="O364">
        <v>23922.25</v>
      </c>
    </row>
    <row r="365" spans="1:15" hidden="1" x14ac:dyDescent="0.3">
      <c r="A365">
        <v>22600</v>
      </c>
      <c r="B365" t="s">
        <v>26</v>
      </c>
      <c r="C365">
        <v>1270</v>
      </c>
      <c r="D365">
        <v>17</v>
      </c>
      <c r="E365">
        <v>237</v>
      </c>
      <c r="F365">
        <v>0</v>
      </c>
      <c r="G365">
        <v>1429</v>
      </c>
      <c r="H365">
        <v>7.5499999999999554</v>
      </c>
      <c r="I365">
        <v>11727</v>
      </c>
      <c r="J365">
        <v>-334</v>
      </c>
      <c r="K365">
        <v>8515</v>
      </c>
      <c r="L365">
        <v>18.09</v>
      </c>
      <c r="M365">
        <v>52.8</v>
      </c>
      <c r="N365">
        <v>-0.30000000000000426</v>
      </c>
      <c r="O365">
        <v>23922.25</v>
      </c>
    </row>
    <row r="366" spans="1:15" hidden="1" x14ac:dyDescent="0.3">
      <c r="A366">
        <v>22600</v>
      </c>
      <c r="B366" t="s">
        <v>62</v>
      </c>
      <c r="I366">
        <v>1</v>
      </c>
      <c r="J366">
        <v>0</v>
      </c>
      <c r="K366">
        <v>3</v>
      </c>
      <c r="L366">
        <v>18.18</v>
      </c>
      <c r="M366">
        <v>73.849999999999994</v>
      </c>
      <c r="N366">
        <v>-16</v>
      </c>
      <c r="O366">
        <v>23922.25</v>
      </c>
    </row>
    <row r="367" spans="1:15" hidden="1" x14ac:dyDescent="0.3">
      <c r="A367">
        <v>22600</v>
      </c>
      <c r="B367" t="s">
        <v>58</v>
      </c>
      <c r="C367">
        <v>173</v>
      </c>
      <c r="D367">
        <v>15</v>
      </c>
      <c r="E367">
        <v>134</v>
      </c>
      <c r="F367">
        <v>0</v>
      </c>
      <c r="G367">
        <v>1607.7</v>
      </c>
      <c r="H367">
        <v>41.700000000000045</v>
      </c>
      <c r="I367">
        <v>2133</v>
      </c>
      <c r="J367">
        <v>140</v>
      </c>
      <c r="K367">
        <v>729</v>
      </c>
      <c r="L367">
        <v>16.88</v>
      </c>
      <c r="M367">
        <v>118.95</v>
      </c>
      <c r="N367">
        <v>-7.5999999999999943</v>
      </c>
      <c r="O367">
        <v>23922.25</v>
      </c>
    </row>
    <row r="368" spans="1:15" hidden="1" x14ac:dyDescent="0.3">
      <c r="A368">
        <v>22650</v>
      </c>
      <c r="B368" t="s">
        <v>17</v>
      </c>
      <c r="C368">
        <v>791</v>
      </c>
      <c r="D368">
        <v>-72</v>
      </c>
      <c r="E368">
        <v>222</v>
      </c>
      <c r="F368">
        <v>46.24</v>
      </c>
      <c r="G368">
        <v>1263</v>
      </c>
      <c r="H368">
        <v>33.400000000000091</v>
      </c>
      <c r="I368">
        <v>37965</v>
      </c>
      <c r="J368">
        <v>1629</v>
      </c>
      <c r="K368">
        <v>359355</v>
      </c>
      <c r="L368">
        <v>32.270000000000003</v>
      </c>
      <c r="M368">
        <v>0.05</v>
      </c>
      <c r="N368">
        <v>-0.54999999999999993</v>
      </c>
      <c r="O368">
        <v>23922.25</v>
      </c>
    </row>
    <row r="369" spans="1:15" hidden="1" x14ac:dyDescent="0.3">
      <c r="A369">
        <v>22650</v>
      </c>
      <c r="B369" t="s">
        <v>57</v>
      </c>
      <c r="C369">
        <v>73</v>
      </c>
      <c r="D369">
        <v>1</v>
      </c>
      <c r="E369">
        <v>4</v>
      </c>
      <c r="F369">
        <v>0</v>
      </c>
      <c r="G369">
        <v>1281.1500000000001</v>
      </c>
      <c r="H369">
        <v>166.35000000000014</v>
      </c>
      <c r="I369">
        <v>5173</v>
      </c>
      <c r="J369">
        <v>2472</v>
      </c>
      <c r="K369">
        <v>18249</v>
      </c>
      <c r="L369">
        <v>19.239999999999998</v>
      </c>
      <c r="M369">
        <v>3.75</v>
      </c>
      <c r="N369">
        <v>-2.8499999999999996</v>
      </c>
      <c r="O369">
        <v>23922.25</v>
      </c>
    </row>
    <row r="370" spans="1:15" hidden="1" x14ac:dyDescent="0.3">
      <c r="A370">
        <v>22650</v>
      </c>
      <c r="B370" t="s">
        <v>59</v>
      </c>
      <c r="C370">
        <v>24</v>
      </c>
      <c r="D370">
        <v>0</v>
      </c>
      <c r="E370">
        <v>0</v>
      </c>
      <c r="F370">
        <v>0</v>
      </c>
      <c r="G370">
        <v>0</v>
      </c>
      <c r="H370">
        <v>0</v>
      </c>
      <c r="I370">
        <v>342</v>
      </c>
      <c r="J370">
        <v>118</v>
      </c>
      <c r="K370">
        <v>178</v>
      </c>
      <c r="L370">
        <v>18.309999999999999</v>
      </c>
      <c r="M370">
        <v>17.05</v>
      </c>
      <c r="N370">
        <v>-2.3999999999999986</v>
      </c>
      <c r="O370">
        <v>23922.25</v>
      </c>
    </row>
    <row r="371" spans="1:15" hidden="1" x14ac:dyDescent="0.3">
      <c r="A371">
        <v>22650</v>
      </c>
      <c r="B371" t="s">
        <v>60</v>
      </c>
      <c r="C371">
        <v>0</v>
      </c>
      <c r="D371">
        <v>0</v>
      </c>
      <c r="E371">
        <v>9</v>
      </c>
      <c r="F371">
        <v>0</v>
      </c>
      <c r="G371">
        <v>1356.85</v>
      </c>
      <c r="H371">
        <v>281.59999999999991</v>
      </c>
      <c r="I371">
        <v>1</v>
      </c>
      <c r="J371">
        <v>0</v>
      </c>
      <c r="K371">
        <v>1</v>
      </c>
      <c r="L371">
        <v>18.14</v>
      </c>
      <c r="M371">
        <v>36.450000000000003</v>
      </c>
      <c r="N371">
        <v>-75.099999999999994</v>
      </c>
      <c r="O371">
        <v>23922.25</v>
      </c>
    </row>
    <row r="372" spans="1:15" hidden="1" x14ac:dyDescent="0.3">
      <c r="A372">
        <v>22650</v>
      </c>
      <c r="B372" t="s">
        <v>26</v>
      </c>
      <c r="C372">
        <v>75</v>
      </c>
      <c r="D372">
        <v>0</v>
      </c>
      <c r="E372">
        <v>0</v>
      </c>
      <c r="F372">
        <v>0</v>
      </c>
      <c r="G372">
        <v>0</v>
      </c>
      <c r="H372">
        <v>0</v>
      </c>
      <c r="I372">
        <v>1046</v>
      </c>
      <c r="J372">
        <v>265</v>
      </c>
      <c r="K372">
        <v>966</v>
      </c>
      <c r="L372">
        <v>18.05</v>
      </c>
      <c r="M372">
        <v>56.25</v>
      </c>
      <c r="N372">
        <v>-0.75</v>
      </c>
      <c r="O372">
        <v>23922.25</v>
      </c>
    </row>
    <row r="373" spans="1:15" hidden="1" x14ac:dyDescent="0.3">
      <c r="A373">
        <v>22650</v>
      </c>
      <c r="B373" t="s">
        <v>62</v>
      </c>
      <c r="I373">
        <v>0</v>
      </c>
      <c r="J373">
        <v>0</v>
      </c>
      <c r="K373">
        <v>0</v>
      </c>
      <c r="L373">
        <v>0</v>
      </c>
      <c r="M373">
        <v>0</v>
      </c>
      <c r="N373">
        <v>0</v>
      </c>
      <c r="O373">
        <v>23922.25</v>
      </c>
    </row>
    <row r="374" spans="1:15" hidden="1" x14ac:dyDescent="0.3">
      <c r="A374">
        <v>22650</v>
      </c>
      <c r="B374" t="s">
        <v>58</v>
      </c>
      <c r="C374">
        <v>4</v>
      </c>
      <c r="D374">
        <v>0</v>
      </c>
      <c r="E374">
        <v>2</v>
      </c>
      <c r="F374">
        <v>0</v>
      </c>
      <c r="G374">
        <v>1505.05</v>
      </c>
      <c r="H374">
        <v>82.75</v>
      </c>
      <c r="I374">
        <v>0</v>
      </c>
      <c r="J374">
        <v>0</v>
      </c>
      <c r="K374">
        <v>0</v>
      </c>
      <c r="L374">
        <v>0</v>
      </c>
      <c r="M374">
        <v>0</v>
      </c>
      <c r="N374">
        <v>0</v>
      </c>
      <c r="O374">
        <v>23922.25</v>
      </c>
    </row>
    <row r="375" spans="1:15" hidden="1" x14ac:dyDescent="0.3">
      <c r="A375">
        <v>22700</v>
      </c>
      <c r="B375" t="s">
        <v>17</v>
      </c>
      <c r="C375">
        <v>23478</v>
      </c>
      <c r="D375">
        <v>-129</v>
      </c>
      <c r="E375">
        <v>2018</v>
      </c>
      <c r="F375">
        <v>0</v>
      </c>
      <c r="G375">
        <v>1215.55</v>
      </c>
      <c r="H375">
        <v>45.700000000000045</v>
      </c>
      <c r="I375">
        <v>97048</v>
      </c>
      <c r="J375">
        <v>1696</v>
      </c>
      <c r="K375">
        <v>570277</v>
      </c>
      <c r="L375">
        <v>31.08</v>
      </c>
      <c r="M375">
        <v>0.05</v>
      </c>
      <c r="N375">
        <v>-0.64999999999999991</v>
      </c>
      <c r="O375">
        <v>23922.25</v>
      </c>
    </row>
    <row r="376" spans="1:15" hidden="1" x14ac:dyDescent="0.3">
      <c r="A376">
        <v>22700</v>
      </c>
      <c r="B376" t="s">
        <v>57</v>
      </c>
      <c r="C376">
        <v>769</v>
      </c>
      <c r="D376">
        <v>317</v>
      </c>
      <c r="E376">
        <v>357</v>
      </c>
      <c r="F376">
        <v>0</v>
      </c>
      <c r="G376">
        <v>1234.3</v>
      </c>
      <c r="H376">
        <v>33.649999999999864</v>
      </c>
      <c r="I376">
        <v>27074</v>
      </c>
      <c r="J376">
        <v>11669</v>
      </c>
      <c r="K376">
        <v>103780</v>
      </c>
      <c r="L376">
        <v>18.82</v>
      </c>
      <c r="M376">
        <v>3.95</v>
      </c>
      <c r="N376">
        <v>-3.25</v>
      </c>
      <c r="O376">
        <v>23922.25</v>
      </c>
    </row>
    <row r="377" spans="1:15" hidden="1" x14ac:dyDescent="0.3">
      <c r="A377">
        <v>22700</v>
      </c>
      <c r="B377" t="s">
        <v>59</v>
      </c>
      <c r="C377">
        <v>31</v>
      </c>
      <c r="D377">
        <v>0</v>
      </c>
      <c r="E377">
        <v>3</v>
      </c>
      <c r="F377">
        <v>0</v>
      </c>
      <c r="G377">
        <v>1277.7</v>
      </c>
      <c r="H377">
        <v>28.450000000000045</v>
      </c>
      <c r="I377">
        <v>4111</v>
      </c>
      <c r="J377">
        <v>2194</v>
      </c>
      <c r="K377">
        <v>8671</v>
      </c>
      <c r="L377">
        <v>17.48</v>
      </c>
      <c r="M377">
        <v>16.399999999999999</v>
      </c>
      <c r="N377">
        <v>-5</v>
      </c>
      <c r="O377">
        <v>23922.25</v>
      </c>
    </row>
    <row r="378" spans="1:15" hidden="1" x14ac:dyDescent="0.3">
      <c r="A378">
        <v>22700</v>
      </c>
      <c r="B378" t="s">
        <v>60</v>
      </c>
      <c r="C378">
        <v>2</v>
      </c>
      <c r="D378">
        <v>2</v>
      </c>
      <c r="E378">
        <v>4</v>
      </c>
      <c r="F378">
        <v>0</v>
      </c>
      <c r="G378">
        <v>1294.05</v>
      </c>
      <c r="H378">
        <v>255.25</v>
      </c>
      <c r="I378">
        <v>887</v>
      </c>
      <c r="J378">
        <v>-364</v>
      </c>
      <c r="K378">
        <v>886</v>
      </c>
      <c r="L378">
        <v>17.27</v>
      </c>
      <c r="M378">
        <v>33.35</v>
      </c>
      <c r="N378">
        <v>-1.1000000000000014</v>
      </c>
      <c r="O378">
        <v>23922.25</v>
      </c>
    </row>
    <row r="379" spans="1:15" hidden="1" x14ac:dyDescent="0.3">
      <c r="A379">
        <v>22700</v>
      </c>
      <c r="B379" t="s">
        <v>26</v>
      </c>
      <c r="C379">
        <v>2111</v>
      </c>
      <c r="D379">
        <v>-3</v>
      </c>
      <c r="E379">
        <v>265</v>
      </c>
      <c r="F379">
        <v>0</v>
      </c>
      <c r="G379">
        <v>1350</v>
      </c>
      <c r="H379">
        <v>19.950000000000045</v>
      </c>
      <c r="I379">
        <v>19938</v>
      </c>
      <c r="J379">
        <v>1409</v>
      </c>
      <c r="K379">
        <v>19119</v>
      </c>
      <c r="L379">
        <v>17.91</v>
      </c>
      <c r="M379">
        <v>59.55</v>
      </c>
      <c r="N379">
        <v>-2.6000000000000014</v>
      </c>
      <c r="O379">
        <v>23922.25</v>
      </c>
    </row>
    <row r="380" spans="1:15" hidden="1" x14ac:dyDescent="0.3">
      <c r="A380">
        <v>22700</v>
      </c>
      <c r="B380" t="s">
        <v>62</v>
      </c>
      <c r="I380">
        <v>0</v>
      </c>
      <c r="J380">
        <v>0</v>
      </c>
      <c r="K380">
        <v>0</v>
      </c>
      <c r="L380">
        <v>0</v>
      </c>
      <c r="M380">
        <v>0</v>
      </c>
      <c r="N380">
        <v>0</v>
      </c>
      <c r="O380">
        <v>23922.25</v>
      </c>
    </row>
    <row r="381" spans="1:15" hidden="1" x14ac:dyDescent="0.3">
      <c r="A381">
        <v>22700</v>
      </c>
      <c r="B381" t="s">
        <v>58</v>
      </c>
      <c r="C381">
        <v>105</v>
      </c>
      <c r="D381">
        <v>0</v>
      </c>
      <c r="E381">
        <v>80</v>
      </c>
      <c r="F381">
        <v>0</v>
      </c>
      <c r="G381">
        <v>1487.2</v>
      </c>
      <c r="H381">
        <v>-21.700000000000045</v>
      </c>
      <c r="I381">
        <v>1768</v>
      </c>
      <c r="J381">
        <v>469</v>
      </c>
      <c r="K381">
        <v>1104</v>
      </c>
      <c r="L381">
        <v>16.68</v>
      </c>
      <c r="M381">
        <v>129.05000000000001</v>
      </c>
      <c r="N381">
        <v>-7.9499999999999886</v>
      </c>
      <c r="O381">
        <v>23922.25</v>
      </c>
    </row>
    <row r="382" spans="1:15" hidden="1" x14ac:dyDescent="0.3">
      <c r="A382">
        <v>22750</v>
      </c>
      <c r="B382" t="s">
        <v>17</v>
      </c>
      <c r="C382">
        <v>1554</v>
      </c>
      <c r="D382">
        <v>-141</v>
      </c>
      <c r="E382">
        <v>429</v>
      </c>
      <c r="F382">
        <v>47.21</v>
      </c>
      <c r="G382">
        <v>1201.95</v>
      </c>
      <c r="H382">
        <v>78.75</v>
      </c>
      <c r="I382">
        <v>28816</v>
      </c>
      <c r="J382">
        <v>-5248</v>
      </c>
      <c r="K382">
        <v>397362</v>
      </c>
      <c r="L382">
        <v>29.9</v>
      </c>
      <c r="M382">
        <v>0.05</v>
      </c>
      <c r="N382">
        <v>-0.75</v>
      </c>
      <c r="O382">
        <v>23922.25</v>
      </c>
    </row>
    <row r="383" spans="1:15" hidden="1" x14ac:dyDescent="0.3">
      <c r="A383">
        <v>22750</v>
      </c>
      <c r="B383" t="s">
        <v>57</v>
      </c>
      <c r="C383">
        <v>101</v>
      </c>
      <c r="D383">
        <v>23</v>
      </c>
      <c r="E383">
        <v>82</v>
      </c>
      <c r="F383">
        <v>0</v>
      </c>
      <c r="G383">
        <v>1220</v>
      </c>
      <c r="H383">
        <v>90.549999999999955</v>
      </c>
      <c r="I383">
        <v>7753</v>
      </c>
      <c r="J383">
        <v>3124</v>
      </c>
      <c r="K383">
        <v>28373</v>
      </c>
      <c r="L383">
        <v>18.649999999999999</v>
      </c>
      <c r="M383">
        <v>4.5999999999999996</v>
      </c>
      <c r="N383">
        <v>-3.3500000000000005</v>
      </c>
      <c r="O383">
        <v>23922.25</v>
      </c>
    </row>
    <row r="384" spans="1:15" hidden="1" x14ac:dyDescent="0.3">
      <c r="A384">
        <v>22750</v>
      </c>
      <c r="B384" t="s">
        <v>59</v>
      </c>
      <c r="C384">
        <v>18</v>
      </c>
      <c r="D384">
        <v>0</v>
      </c>
      <c r="E384">
        <v>0</v>
      </c>
      <c r="F384">
        <v>0</v>
      </c>
      <c r="G384">
        <v>0</v>
      </c>
      <c r="H384">
        <v>0</v>
      </c>
      <c r="I384">
        <v>647</v>
      </c>
      <c r="J384">
        <v>-3</v>
      </c>
      <c r="K384">
        <v>96</v>
      </c>
      <c r="L384">
        <v>17.239999999999998</v>
      </c>
      <c r="M384">
        <v>17.2</v>
      </c>
      <c r="N384">
        <v>-6.9000000000000021</v>
      </c>
      <c r="O384">
        <v>23922.25</v>
      </c>
    </row>
    <row r="385" spans="1:15" hidden="1" x14ac:dyDescent="0.3">
      <c r="A385">
        <v>22750</v>
      </c>
      <c r="B385" t="s">
        <v>60</v>
      </c>
      <c r="C385">
        <v>19</v>
      </c>
      <c r="D385">
        <v>0</v>
      </c>
      <c r="E385">
        <v>29</v>
      </c>
      <c r="F385">
        <v>0</v>
      </c>
      <c r="G385">
        <v>1260.25</v>
      </c>
      <c r="H385">
        <v>258.29999999999995</v>
      </c>
      <c r="I385">
        <v>0</v>
      </c>
      <c r="J385">
        <v>0</v>
      </c>
      <c r="K385">
        <v>0</v>
      </c>
      <c r="L385">
        <v>0</v>
      </c>
      <c r="M385">
        <v>0</v>
      </c>
      <c r="N385">
        <v>0</v>
      </c>
      <c r="O385">
        <v>23922.25</v>
      </c>
    </row>
    <row r="386" spans="1:15" hidden="1" x14ac:dyDescent="0.3">
      <c r="A386">
        <v>22750</v>
      </c>
      <c r="B386" t="s">
        <v>26</v>
      </c>
      <c r="C386">
        <v>228</v>
      </c>
      <c r="D386">
        <v>0</v>
      </c>
      <c r="E386">
        <v>2</v>
      </c>
      <c r="F386">
        <v>0</v>
      </c>
      <c r="G386">
        <v>1299</v>
      </c>
      <c r="H386">
        <v>157.04999999999995</v>
      </c>
      <c r="I386">
        <v>878</v>
      </c>
      <c r="J386">
        <v>52</v>
      </c>
      <c r="K386">
        <v>836</v>
      </c>
      <c r="L386">
        <v>17.47</v>
      </c>
      <c r="M386">
        <v>61.35</v>
      </c>
      <c r="N386">
        <v>-3.9999999999999929</v>
      </c>
      <c r="O386">
        <v>23922.25</v>
      </c>
    </row>
    <row r="387" spans="1:15" hidden="1" x14ac:dyDescent="0.3">
      <c r="A387">
        <v>22750</v>
      </c>
      <c r="B387" t="s">
        <v>62</v>
      </c>
      <c r="I387">
        <v>0</v>
      </c>
      <c r="J387">
        <v>0</v>
      </c>
      <c r="K387">
        <v>0</v>
      </c>
      <c r="L387">
        <v>0</v>
      </c>
      <c r="M387">
        <v>0</v>
      </c>
      <c r="N387">
        <v>0</v>
      </c>
      <c r="O387">
        <v>23922.25</v>
      </c>
    </row>
    <row r="388" spans="1:15" hidden="1" x14ac:dyDescent="0.3">
      <c r="A388">
        <v>22750</v>
      </c>
      <c r="B388" t="s">
        <v>58</v>
      </c>
      <c r="C388">
        <v>18</v>
      </c>
      <c r="D388">
        <v>0</v>
      </c>
      <c r="E388">
        <v>0</v>
      </c>
      <c r="F388">
        <v>0</v>
      </c>
      <c r="G388">
        <v>0</v>
      </c>
      <c r="H388">
        <v>0</v>
      </c>
      <c r="I388">
        <v>19</v>
      </c>
      <c r="J388">
        <v>0</v>
      </c>
      <c r="K388">
        <v>0</v>
      </c>
      <c r="L388">
        <v>0</v>
      </c>
      <c r="M388">
        <v>0</v>
      </c>
      <c r="N388">
        <v>0</v>
      </c>
      <c r="O388">
        <v>23922.25</v>
      </c>
    </row>
    <row r="389" spans="1:15" hidden="1" x14ac:dyDescent="0.3">
      <c r="A389">
        <v>22800</v>
      </c>
      <c r="B389" t="s">
        <v>17</v>
      </c>
      <c r="C389">
        <v>25261</v>
      </c>
      <c r="D389">
        <v>-788</v>
      </c>
      <c r="E389">
        <v>3926</v>
      </c>
      <c r="F389">
        <v>0</v>
      </c>
      <c r="G389">
        <v>1113</v>
      </c>
      <c r="H389">
        <v>42.200000000000045</v>
      </c>
      <c r="I389">
        <v>135217</v>
      </c>
      <c r="J389">
        <v>19164</v>
      </c>
      <c r="K389">
        <v>902930</v>
      </c>
      <c r="L389">
        <v>28.71</v>
      </c>
      <c r="M389">
        <v>0.1</v>
      </c>
      <c r="N389">
        <v>-0.8</v>
      </c>
      <c r="O389">
        <v>23922.25</v>
      </c>
    </row>
    <row r="390" spans="1:15" hidden="1" x14ac:dyDescent="0.3">
      <c r="A390">
        <v>22800</v>
      </c>
      <c r="B390" t="s">
        <v>57</v>
      </c>
      <c r="C390">
        <v>1592</v>
      </c>
      <c r="D390">
        <v>206</v>
      </c>
      <c r="E390">
        <v>633</v>
      </c>
      <c r="F390">
        <v>0</v>
      </c>
      <c r="G390">
        <v>1170.25</v>
      </c>
      <c r="H390">
        <v>66.599999999999909</v>
      </c>
      <c r="I390">
        <v>35691</v>
      </c>
      <c r="J390">
        <v>11081</v>
      </c>
      <c r="K390">
        <v>138015</v>
      </c>
      <c r="L390">
        <v>18.2</v>
      </c>
      <c r="M390">
        <v>5.15</v>
      </c>
      <c r="N390">
        <v>-3.5999999999999996</v>
      </c>
      <c r="O390">
        <v>23922.25</v>
      </c>
    </row>
    <row r="391" spans="1:15" hidden="1" x14ac:dyDescent="0.3">
      <c r="A391">
        <v>22800</v>
      </c>
      <c r="B391" t="s">
        <v>59</v>
      </c>
      <c r="C391">
        <v>50</v>
      </c>
      <c r="D391">
        <v>18</v>
      </c>
      <c r="E391">
        <v>45</v>
      </c>
      <c r="F391">
        <v>0</v>
      </c>
      <c r="G391">
        <v>1192</v>
      </c>
      <c r="H391">
        <v>30</v>
      </c>
      <c r="I391">
        <v>5251</v>
      </c>
      <c r="J391">
        <v>714</v>
      </c>
      <c r="K391">
        <v>11065</v>
      </c>
      <c r="L391">
        <v>17.11</v>
      </c>
      <c r="M391">
        <v>19.899999999999999</v>
      </c>
      <c r="N391">
        <v>-5.7000000000000028</v>
      </c>
      <c r="O391">
        <v>23922.25</v>
      </c>
    </row>
    <row r="392" spans="1:15" hidden="1" x14ac:dyDescent="0.3">
      <c r="A392">
        <v>22800</v>
      </c>
      <c r="B392" t="s">
        <v>60</v>
      </c>
      <c r="C392">
        <v>16</v>
      </c>
      <c r="D392">
        <v>16</v>
      </c>
      <c r="E392">
        <v>23</v>
      </c>
      <c r="F392">
        <v>0</v>
      </c>
      <c r="G392">
        <v>1244.7</v>
      </c>
      <c r="H392">
        <v>279.85000000000002</v>
      </c>
      <c r="I392">
        <v>354</v>
      </c>
      <c r="J392">
        <v>103</v>
      </c>
      <c r="K392">
        <v>354</v>
      </c>
      <c r="L392">
        <v>16.93</v>
      </c>
      <c r="M392">
        <v>39.25</v>
      </c>
      <c r="N392">
        <v>-5.7000000000000028</v>
      </c>
      <c r="O392">
        <v>23922.25</v>
      </c>
    </row>
    <row r="393" spans="1:15" hidden="1" x14ac:dyDescent="0.3">
      <c r="A393">
        <v>22800</v>
      </c>
      <c r="B393" t="s">
        <v>26</v>
      </c>
      <c r="C393">
        <v>3123</v>
      </c>
      <c r="D393">
        <v>31</v>
      </c>
      <c r="E393">
        <v>559</v>
      </c>
      <c r="F393">
        <v>0</v>
      </c>
      <c r="G393">
        <v>1251.55</v>
      </c>
      <c r="H393">
        <v>12.349999999999907</v>
      </c>
      <c r="I393">
        <v>22815</v>
      </c>
      <c r="J393">
        <v>3411</v>
      </c>
      <c r="K393">
        <v>24277</v>
      </c>
      <c r="L393">
        <v>17.510000000000002</v>
      </c>
      <c r="M393">
        <v>68.95</v>
      </c>
      <c r="N393">
        <v>-1.4500000000000028</v>
      </c>
      <c r="O393">
        <v>23922.25</v>
      </c>
    </row>
    <row r="394" spans="1:15" hidden="1" x14ac:dyDescent="0.3">
      <c r="A394">
        <v>22800</v>
      </c>
      <c r="B394" t="s">
        <v>62</v>
      </c>
      <c r="I394">
        <v>6</v>
      </c>
      <c r="J394">
        <v>0</v>
      </c>
      <c r="K394">
        <v>0</v>
      </c>
      <c r="L394">
        <v>0</v>
      </c>
      <c r="M394">
        <v>0</v>
      </c>
      <c r="N394">
        <v>0</v>
      </c>
      <c r="O394">
        <v>23922.25</v>
      </c>
    </row>
    <row r="395" spans="1:15" hidden="1" x14ac:dyDescent="0.3">
      <c r="A395">
        <v>22800</v>
      </c>
      <c r="B395" t="s">
        <v>58</v>
      </c>
      <c r="C395">
        <v>109</v>
      </c>
      <c r="D395">
        <v>-1</v>
      </c>
      <c r="E395">
        <v>2</v>
      </c>
      <c r="F395">
        <v>0</v>
      </c>
      <c r="G395">
        <v>1482.4</v>
      </c>
      <c r="H395">
        <v>62.350000000000136</v>
      </c>
      <c r="I395">
        <v>3035</v>
      </c>
      <c r="J395">
        <v>330</v>
      </c>
      <c r="K395">
        <v>1330</v>
      </c>
      <c r="L395">
        <v>16.59</v>
      </c>
      <c r="M395">
        <v>148</v>
      </c>
      <c r="N395">
        <v>-4.5</v>
      </c>
      <c r="O395">
        <v>23922.25</v>
      </c>
    </row>
    <row r="396" spans="1:15" hidden="1" x14ac:dyDescent="0.3">
      <c r="A396">
        <v>22850</v>
      </c>
      <c r="B396" t="s">
        <v>17</v>
      </c>
      <c r="C396">
        <v>1099</v>
      </c>
      <c r="D396">
        <v>-96</v>
      </c>
      <c r="E396">
        <v>211</v>
      </c>
      <c r="F396">
        <v>0</v>
      </c>
      <c r="G396">
        <v>1100</v>
      </c>
      <c r="H396">
        <v>77.649999999999977</v>
      </c>
      <c r="I396">
        <v>44794</v>
      </c>
      <c r="J396">
        <v>10669</v>
      </c>
      <c r="K396">
        <v>474979</v>
      </c>
      <c r="L396">
        <v>27.52</v>
      </c>
      <c r="M396">
        <v>0.05</v>
      </c>
      <c r="N396">
        <v>-0.85</v>
      </c>
      <c r="O396">
        <v>23922.25</v>
      </c>
    </row>
    <row r="397" spans="1:15" hidden="1" x14ac:dyDescent="0.3">
      <c r="A397">
        <v>22850</v>
      </c>
      <c r="B397" t="s">
        <v>57</v>
      </c>
      <c r="C397">
        <v>53</v>
      </c>
      <c r="D397">
        <v>3</v>
      </c>
      <c r="E397">
        <v>8</v>
      </c>
      <c r="F397">
        <v>0</v>
      </c>
      <c r="G397">
        <v>1110</v>
      </c>
      <c r="H397">
        <v>49.400000000000091</v>
      </c>
      <c r="I397">
        <v>7443</v>
      </c>
      <c r="J397">
        <v>4388</v>
      </c>
      <c r="K397">
        <v>38284</v>
      </c>
      <c r="L397">
        <v>17.920000000000002</v>
      </c>
      <c r="M397">
        <v>5.8</v>
      </c>
      <c r="N397">
        <v>-3.7</v>
      </c>
      <c r="O397">
        <v>23922.25</v>
      </c>
    </row>
    <row r="398" spans="1:15" hidden="1" x14ac:dyDescent="0.3">
      <c r="A398">
        <v>22850</v>
      </c>
      <c r="B398" t="s">
        <v>59</v>
      </c>
      <c r="C398">
        <v>24</v>
      </c>
      <c r="D398">
        <v>0</v>
      </c>
      <c r="E398">
        <v>0</v>
      </c>
      <c r="F398">
        <v>0</v>
      </c>
      <c r="G398">
        <v>0</v>
      </c>
      <c r="H398">
        <v>0</v>
      </c>
      <c r="I398">
        <v>380</v>
      </c>
      <c r="J398">
        <v>36</v>
      </c>
      <c r="K398">
        <v>360</v>
      </c>
      <c r="L398">
        <v>16.920000000000002</v>
      </c>
      <c r="M398">
        <v>21.85</v>
      </c>
      <c r="N398">
        <v>-6.75</v>
      </c>
      <c r="O398">
        <v>23922.25</v>
      </c>
    </row>
    <row r="399" spans="1:15" hidden="1" x14ac:dyDescent="0.3">
      <c r="A399">
        <v>22850</v>
      </c>
      <c r="B399" t="s">
        <v>60</v>
      </c>
      <c r="C399">
        <v>5</v>
      </c>
      <c r="D399">
        <v>0</v>
      </c>
      <c r="E399">
        <v>7</v>
      </c>
      <c r="F399">
        <v>0</v>
      </c>
      <c r="G399">
        <v>1170.05</v>
      </c>
      <c r="H399">
        <v>240.59999999999991</v>
      </c>
      <c r="I399">
        <v>4</v>
      </c>
      <c r="J399">
        <v>4</v>
      </c>
      <c r="K399">
        <v>5</v>
      </c>
      <c r="L399">
        <v>17.63</v>
      </c>
      <c r="M399">
        <v>51</v>
      </c>
      <c r="N399">
        <v>-170.4</v>
      </c>
      <c r="O399">
        <v>23922.25</v>
      </c>
    </row>
    <row r="400" spans="1:15" hidden="1" x14ac:dyDescent="0.3">
      <c r="A400">
        <v>22850</v>
      </c>
      <c r="B400" t="s">
        <v>26</v>
      </c>
      <c r="C400">
        <v>115</v>
      </c>
      <c r="D400">
        <v>0</v>
      </c>
      <c r="E400">
        <v>5</v>
      </c>
      <c r="F400">
        <v>0</v>
      </c>
      <c r="G400">
        <v>1243</v>
      </c>
      <c r="H400">
        <v>187.29999999999995</v>
      </c>
      <c r="I400">
        <v>1358</v>
      </c>
      <c r="J400">
        <v>317</v>
      </c>
      <c r="K400">
        <v>1106</v>
      </c>
      <c r="L400">
        <v>17.440000000000001</v>
      </c>
      <c r="M400">
        <v>73.150000000000006</v>
      </c>
      <c r="N400">
        <v>-2.25</v>
      </c>
      <c r="O400">
        <v>23922.25</v>
      </c>
    </row>
    <row r="401" spans="1:15" hidden="1" x14ac:dyDescent="0.3">
      <c r="A401">
        <v>22850</v>
      </c>
      <c r="B401" t="s">
        <v>62</v>
      </c>
      <c r="I401">
        <v>0</v>
      </c>
      <c r="J401">
        <v>0</v>
      </c>
      <c r="K401">
        <v>0</v>
      </c>
      <c r="L401">
        <v>0</v>
      </c>
      <c r="M401">
        <v>0</v>
      </c>
      <c r="N401">
        <v>0</v>
      </c>
      <c r="O401">
        <v>23922.25</v>
      </c>
    </row>
    <row r="402" spans="1:15" hidden="1" x14ac:dyDescent="0.3">
      <c r="A402">
        <v>22850</v>
      </c>
      <c r="B402" t="s">
        <v>58</v>
      </c>
      <c r="C402">
        <v>2</v>
      </c>
      <c r="D402">
        <v>0</v>
      </c>
      <c r="E402">
        <v>0</v>
      </c>
      <c r="F402">
        <v>0</v>
      </c>
      <c r="G402">
        <v>0</v>
      </c>
      <c r="H402">
        <v>0</v>
      </c>
      <c r="I402">
        <v>33</v>
      </c>
      <c r="J402">
        <v>0</v>
      </c>
      <c r="K402">
        <v>2</v>
      </c>
      <c r="L402">
        <v>16.489999999999998</v>
      </c>
      <c r="M402">
        <v>150</v>
      </c>
      <c r="N402">
        <v>-1.1999999999999886</v>
      </c>
      <c r="O402">
        <v>23922.25</v>
      </c>
    </row>
    <row r="403" spans="1:15" hidden="1" x14ac:dyDescent="0.3">
      <c r="A403">
        <v>22900</v>
      </c>
      <c r="B403" t="s">
        <v>17</v>
      </c>
      <c r="C403">
        <v>11020</v>
      </c>
      <c r="D403">
        <v>-287</v>
      </c>
      <c r="E403">
        <v>1746</v>
      </c>
      <c r="F403">
        <v>0</v>
      </c>
      <c r="G403">
        <v>1015.25</v>
      </c>
      <c r="H403">
        <v>43.049999999999955</v>
      </c>
      <c r="I403">
        <v>110434</v>
      </c>
      <c r="J403">
        <v>6714</v>
      </c>
      <c r="K403">
        <v>969127</v>
      </c>
      <c r="L403">
        <v>26.33</v>
      </c>
      <c r="M403">
        <v>0.1</v>
      </c>
      <c r="N403">
        <v>-0.95</v>
      </c>
      <c r="O403">
        <v>23922.25</v>
      </c>
    </row>
    <row r="404" spans="1:15" hidden="1" x14ac:dyDescent="0.3">
      <c r="A404">
        <v>22900</v>
      </c>
      <c r="B404" t="s">
        <v>57</v>
      </c>
      <c r="C404">
        <v>1153</v>
      </c>
      <c r="D404">
        <v>-221</v>
      </c>
      <c r="E404">
        <v>946</v>
      </c>
      <c r="F404">
        <v>0</v>
      </c>
      <c r="G404">
        <v>1066.6500000000001</v>
      </c>
      <c r="H404">
        <v>56.000000000000114</v>
      </c>
      <c r="I404">
        <v>36508</v>
      </c>
      <c r="J404">
        <v>17226</v>
      </c>
      <c r="K404">
        <v>145611</v>
      </c>
      <c r="L404">
        <v>17.61</v>
      </c>
      <c r="M404">
        <v>6.55</v>
      </c>
      <c r="N404">
        <v>-4.05</v>
      </c>
      <c r="O404">
        <v>23922.25</v>
      </c>
    </row>
    <row r="405" spans="1:15" hidden="1" x14ac:dyDescent="0.3">
      <c r="A405">
        <v>22900</v>
      </c>
      <c r="B405" t="s">
        <v>59</v>
      </c>
      <c r="C405">
        <v>25</v>
      </c>
      <c r="D405">
        <v>4</v>
      </c>
      <c r="E405">
        <v>7</v>
      </c>
      <c r="F405">
        <v>15.26</v>
      </c>
      <c r="G405">
        <v>1145</v>
      </c>
      <c r="H405">
        <v>167</v>
      </c>
      <c r="I405">
        <v>6419</v>
      </c>
      <c r="J405">
        <v>955</v>
      </c>
      <c r="K405">
        <v>8092</v>
      </c>
      <c r="L405">
        <v>16.649999999999999</v>
      </c>
      <c r="M405">
        <v>24.75</v>
      </c>
      <c r="N405">
        <v>-5.75</v>
      </c>
      <c r="O405">
        <v>23922.25</v>
      </c>
    </row>
    <row r="406" spans="1:15" hidden="1" x14ac:dyDescent="0.3">
      <c r="A406">
        <v>22900</v>
      </c>
      <c r="B406" t="s">
        <v>60</v>
      </c>
      <c r="C406">
        <v>6</v>
      </c>
      <c r="D406">
        <v>5</v>
      </c>
      <c r="E406">
        <v>33</v>
      </c>
      <c r="F406">
        <v>0</v>
      </c>
      <c r="G406">
        <v>1073.6500000000001</v>
      </c>
      <c r="H406">
        <v>154.85000000000014</v>
      </c>
      <c r="I406">
        <v>432</v>
      </c>
      <c r="J406">
        <v>161</v>
      </c>
      <c r="K406">
        <v>405</v>
      </c>
      <c r="L406">
        <v>16.600000000000001</v>
      </c>
      <c r="M406">
        <v>45.85</v>
      </c>
      <c r="N406">
        <v>-8.25</v>
      </c>
      <c r="O406">
        <v>23922.25</v>
      </c>
    </row>
    <row r="407" spans="1:15" hidden="1" x14ac:dyDescent="0.3">
      <c r="A407">
        <v>22900</v>
      </c>
      <c r="B407" t="s">
        <v>26</v>
      </c>
      <c r="C407">
        <v>1759</v>
      </c>
      <c r="D407">
        <v>42</v>
      </c>
      <c r="E407">
        <v>260</v>
      </c>
      <c r="F407">
        <v>0</v>
      </c>
      <c r="G407">
        <v>1170.45</v>
      </c>
      <c r="H407">
        <v>18.150000000000091</v>
      </c>
      <c r="I407">
        <v>19573</v>
      </c>
      <c r="J407">
        <v>1211</v>
      </c>
      <c r="K407">
        <v>14884</v>
      </c>
      <c r="L407">
        <v>17.440000000000001</v>
      </c>
      <c r="M407">
        <v>79.45</v>
      </c>
      <c r="N407">
        <v>-1.9500000000000028</v>
      </c>
      <c r="O407">
        <v>23922.25</v>
      </c>
    </row>
    <row r="408" spans="1:15" hidden="1" x14ac:dyDescent="0.3">
      <c r="A408">
        <v>22900</v>
      </c>
      <c r="B408" t="s">
        <v>62</v>
      </c>
      <c r="I408">
        <v>0</v>
      </c>
      <c r="J408">
        <v>0</v>
      </c>
      <c r="K408">
        <v>0</v>
      </c>
      <c r="L408">
        <v>0</v>
      </c>
      <c r="M408">
        <v>0</v>
      </c>
      <c r="N408">
        <v>0</v>
      </c>
      <c r="O408">
        <v>23922.25</v>
      </c>
    </row>
    <row r="409" spans="1:15" hidden="1" x14ac:dyDescent="0.3">
      <c r="A409">
        <v>22900</v>
      </c>
      <c r="B409" t="s">
        <v>58</v>
      </c>
      <c r="C409">
        <v>30</v>
      </c>
      <c r="D409">
        <v>-7</v>
      </c>
      <c r="E409">
        <v>10</v>
      </c>
      <c r="F409">
        <v>0</v>
      </c>
      <c r="G409">
        <v>1360</v>
      </c>
      <c r="H409">
        <v>26.75</v>
      </c>
      <c r="I409">
        <v>814</v>
      </c>
      <c r="J409">
        <v>-90</v>
      </c>
      <c r="K409">
        <v>881</v>
      </c>
      <c r="L409">
        <v>16.62</v>
      </c>
      <c r="M409">
        <v>162.94999999999999</v>
      </c>
      <c r="N409">
        <v>-5.1500000000000057</v>
      </c>
      <c r="O409">
        <v>23922.25</v>
      </c>
    </row>
    <row r="410" spans="1:15" hidden="1" x14ac:dyDescent="0.3">
      <c r="A410">
        <v>22950</v>
      </c>
      <c r="B410" t="s">
        <v>17</v>
      </c>
      <c r="C410">
        <v>687</v>
      </c>
      <c r="D410">
        <v>-155</v>
      </c>
      <c r="E410">
        <v>435</v>
      </c>
      <c r="F410">
        <v>43.25</v>
      </c>
      <c r="G410">
        <v>1004.2</v>
      </c>
      <c r="H410">
        <v>80.800000000000068</v>
      </c>
      <c r="I410">
        <v>58852</v>
      </c>
      <c r="J410">
        <v>28797</v>
      </c>
      <c r="K410">
        <v>845938</v>
      </c>
      <c r="L410">
        <v>25.14</v>
      </c>
      <c r="M410">
        <v>0.1</v>
      </c>
      <c r="N410">
        <v>-1.1000000000000001</v>
      </c>
      <c r="O410">
        <v>23922.25</v>
      </c>
    </row>
    <row r="411" spans="1:15" hidden="1" x14ac:dyDescent="0.3">
      <c r="A411">
        <v>22950</v>
      </c>
      <c r="B411" t="s">
        <v>57</v>
      </c>
      <c r="C411">
        <v>118</v>
      </c>
      <c r="D411">
        <v>3</v>
      </c>
      <c r="E411">
        <v>32</v>
      </c>
      <c r="F411">
        <v>0</v>
      </c>
      <c r="G411">
        <v>1029</v>
      </c>
      <c r="H411">
        <v>69.350000000000023</v>
      </c>
      <c r="I411">
        <v>6162</v>
      </c>
      <c r="J411">
        <v>1653</v>
      </c>
      <c r="K411">
        <v>44905</v>
      </c>
      <c r="L411">
        <v>17.329999999999998</v>
      </c>
      <c r="M411">
        <v>7.6</v>
      </c>
      <c r="N411">
        <v>-4.5500000000000007</v>
      </c>
      <c r="O411">
        <v>23922.25</v>
      </c>
    </row>
    <row r="412" spans="1:15" hidden="1" x14ac:dyDescent="0.3">
      <c r="A412">
        <v>22950</v>
      </c>
      <c r="B412" t="s">
        <v>59</v>
      </c>
      <c r="C412">
        <v>20</v>
      </c>
      <c r="D412">
        <v>0</v>
      </c>
      <c r="E412">
        <v>0</v>
      </c>
      <c r="F412">
        <v>0</v>
      </c>
      <c r="G412">
        <v>0</v>
      </c>
      <c r="H412">
        <v>0</v>
      </c>
      <c r="I412">
        <v>276</v>
      </c>
      <c r="J412">
        <v>16</v>
      </c>
      <c r="K412">
        <v>186</v>
      </c>
      <c r="L412">
        <v>16.559999999999999</v>
      </c>
      <c r="M412">
        <v>27.3</v>
      </c>
      <c r="N412">
        <v>-6.1500000000000021</v>
      </c>
      <c r="O412">
        <v>23922.25</v>
      </c>
    </row>
    <row r="413" spans="1:15" hidden="1" x14ac:dyDescent="0.3">
      <c r="A413">
        <v>22950</v>
      </c>
      <c r="B413" t="s">
        <v>60</v>
      </c>
      <c r="C413">
        <v>0</v>
      </c>
      <c r="D413">
        <v>0</v>
      </c>
      <c r="E413">
        <v>5</v>
      </c>
      <c r="F413">
        <v>0</v>
      </c>
      <c r="G413">
        <v>1079</v>
      </c>
      <c r="H413">
        <v>218.20000000000005</v>
      </c>
      <c r="I413">
        <v>16</v>
      </c>
      <c r="J413">
        <v>12</v>
      </c>
      <c r="K413">
        <v>16</v>
      </c>
      <c r="L413">
        <v>17.39</v>
      </c>
      <c r="M413">
        <v>60.3</v>
      </c>
      <c r="N413">
        <v>-41.8</v>
      </c>
      <c r="O413">
        <v>23922.25</v>
      </c>
    </row>
    <row r="414" spans="1:15" hidden="1" x14ac:dyDescent="0.3">
      <c r="A414">
        <v>22950</v>
      </c>
      <c r="B414" t="s">
        <v>26</v>
      </c>
      <c r="C414">
        <v>420</v>
      </c>
      <c r="D414">
        <v>1</v>
      </c>
      <c r="E414">
        <v>10</v>
      </c>
      <c r="F414">
        <v>0</v>
      </c>
      <c r="G414">
        <v>1132.6500000000001</v>
      </c>
      <c r="H414">
        <v>133.15000000000009</v>
      </c>
      <c r="I414">
        <v>674</v>
      </c>
      <c r="J414">
        <v>96</v>
      </c>
      <c r="K414">
        <v>591</v>
      </c>
      <c r="L414">
        <v>17</v>
      </c>
      <c r="M414">
        <v>81.349999999999994</v>
      </c>
      <c r="N414">
        <v>-4.3500000000000085</v>
      </c>
      <c r="O414">
        <v>23922.25</v>
      </c>
    </row>
    <row r="415" spans="1:15" hidden="1" x14ac:dyDescent="0.3">
      <c r="A415">
        <v>22950</v>
      </c>
      <c r="B415" t="s">
        <v>62</v>
      </c>
      <c r="I415">
        <v>0</v>
      </c>
      <c r="J415">
        <v>0</v>
      </c>
      <c r="K415">
        <v>0</v>
      </c>
      <c r="L415">
        <v>0</v>
      </c>
      <c r="M415">
        <v>0</v>
      </c>
      <c r="N415">
        <v>0</v>
      </c>
      <c r="O415">
        <v>23922.25</v>
      </c>
    </row>
    <row r="416" spans="1:15" hidden="1" x14ac:dyDescent="0.3">
      <c r="A416">
        <v>22950</v>
      </c>
      <c r="B416" t="s">
        <v>58</v>
      </c>
      <c r="C416">
        <v>17</v>
      </c>
      <c r="D416">
        <v>0</v>
      </c>
      <c r="E416">
        <v>0</v>
      </c>
      <c r="F416">
        <v>0</v>
      </c>
      <c r="G416">
        <v>0</v>
      </c>
      <c r="H416">
        <v>0</v>
      </c>
      <c r="I416">
        <v>41</v>
      </c>
      <c r="J416">
        <v>0</v>
      </c>
      <c r="K416">
        <v>0</v>
      </c>
      <c r="L416">
        <v>0</v>
      </c>
      <c r="M416">
        <v>0</v>
      </c>
      <c r="N416">
        <v>0</v>
      </c>
      <c r="O416">
        <v>23922.25</v>
      </c>
    </row>
    <row r="417" spans="1:15" hidden="1" x14ac:dyDescent="0.3">
      <c r="A417">
        <v>23000</v>
      </c>
      <c r="B417" t="s">
        <v>17</v>
      </c>
      <c r="C417">
        <v>73986</v>
      </c>
      <c r="D417">
        <v>-10720</v>
      </c>
      <c r="E417">
        <v>23353</v>
      </c>
      <c r="F417">
        <v>0</v>
      </c>
      <c r="G417">
        <v>915.85</v>
      </c>
      <c r="H417">
        <v>45.5</v>
      </c>
      <c r="I417">
        <v>473192</v>
      </c>
      <c r="J417">
        <v>-41538</v>
      </c>
      <c r="K417">
        <v>4933947</v>
      </c>
      <c r="L417">
        <v>26.22</v>
      </c>
      <c r="M417">
        <v>0.15</v>
      </c>
      <c r="N417">
        <v>-1.1000000000000001</v>
      </c>
      <c r="O417">
        <v>23922.25</v>
      </c>
    </row>
    <row r="418" spans="1:15" hidden="1" x14ac:dyDescent="0.3">
      <c r="A418">
        <v>23000</v>
      </c>
      <c r="B418" t="s">
        <v>57</v>
      </c>
      <c r="C418">
        <v>8077</v>
      </c>
      <c r="D418">
        <v>1661</v>
      </c>
      <c r="E418">
        <v>5278</v>
      </c>
      <c r="F418">
        <v>0</v>
      </c>
      <c r="G418">
        <v>942</v>
      </c>
      <c r="H418">
        <v>29.75</v>
      </c>
      <c r="I418">
        <v>113131</v>
      </c>
      <c r="J418">
        <v>56429</v>
      </c>
      <c r="K418">
        <v>297505</v>
      </c>
      <c r="L418">
        <v>17.11</v>
      </c>
      <c r="M418">
        <v>8.9499999999999993</v>
      </c>
      <c r="N418">
        <v>-4.9500000000000011</v>
      </c>
      <c r="O418">
        <v>23922.25</v>
      </c>
    </row>
    <row r="419" spans="1:15" hidden="1" x14ac:dyDescent="0.3">
      <c r="A419">
        <v>23000</v>
      </c>
      <c r="B419" t="s">
        <v>59</v>
      </c>
      <c r="C419">
        <v>788</v>
      </c>
      <c r="D419">
        <v>171</v>
      </c>
      <c r="E419">
        <v>376</v>
      </c>
      <c r="F419">
        <v>0</v>
      </c>
      <c r="G419">
        <v>979.9</v>
      </c>
      <c r="H419">
        <v>26.850000000000023</v>
      </c>
      <c r="I419">
        <v>24355</v>
      </c>
      <c r="J419">
        <v>10109</v>
      </c>
      <c r="K419">
        <v>39136</v>
      </c>
      <c r="L419">
        <v>16.46</v>
      </c>
      <c r="M419">
        <v>31.2</v>
      </c>
      <c r="N419">
        <v>-6.0500000000000007</v>
      </c>
      <c r="O419">
        <v>23922.25</v>
      </c>
    </row>
    <row r="420" spans="1:15" hidden="1" x14ac:dyDescent="0.3">
      <c r="A420">
        <v>23000</v>
      </c>
      <c r="B420" t="s">
        <v>60</v>
      </c>
      <c r="C420">
        <v>10</v>
      </c>
      <c r="D420">
        <v>10</v>
      </c>
      <c r="E420">
        <v>11</v>
      </c>
      <c r="F420">
        <v>0</v>
      </c>
      <c r="G420">
        <v>1025</v>
      </c>
      <c r="H420">
        <v>197.5</v>
      </c>
      <c r="I420">
        <v>2504</v>
      </c>
      <c r="J420">
        <v>1048</v>
      </c>
      <c r="K420">
        <v>3775</v>
      </c>
      <c r="L420">
        <v>16.420000000000002</v>
      </c>
      <c r="M420">
        <v>56.65</v>
      </c>
      <c r="N420">
        <v>-6.75</v>
      </c>
      <c r="O420">
        <v>23922.25</v>
      </c>
    </row>
    <row r="421" spans="1:15" hidden="1" x14ac:dyDescent="0.3">
      <c r="A421">
        <v>23000</v>
      </c>
      <c r="B421" t="s">
        <v>26</v>
      </c>
      <c r="C421">
        <v>48497</v>
      </c>
      <c r="D421">
        <v>3373</v>
      </c>
      <c r="E421">
        <v>14829</v>
      </c>
      <c r="F421">
        <v>0</v>
      </c>
      <c r="G421">
        <v>1071.4000000000001</v>
      </c>
      <c r="H421">
        <v>12.200000000000044</v>
      </c>
      <c r="I421">
        <v>133789</v>
      </c>
      <c r="J421">
        <v>5153</v>
      </c>
      <c r="K421">
        <v>90181</v>
      </c>
      <c r="L421">
        <v>16.96</v>
      </c>
      <c r="M421">
        <v>89.35</v>
      </c>
      <c r="N421">
        <v>-2.6500000000000057</v>
      </c>
      <c r="O421">
        <v>23922.25</v>
      </c>
    </row>
    <row r="422" spans="1:15" hidden="1" x14ac:dyDescent="0.3">
      <c r="A422">
        <v>23000</v>
      </c>
      <c r="B422" t="s">
        <v>62</v>
      </c>
      <c r="C422">
        <v>1</v>
      </c>
      <c r="D422">
        <v>0</v>
      </c>
      <c r="E422">
        <v>0</v>
      </c>
      <c r="F422">
        <v>0</v>
      </c>
      <c r="G422">
        <v>0</v>
      </c>
      <c r="H422">
        <v>0</v>
      </c>
      <c r="I422">
        <v>3</v>
      </c>
      <c r="J422">
        <v>3</v>
      </c>
      <c r="K422">
        <v>6</v>
      </c>
      <c r="L422">
        <v>17.32</v>
      </c>
      <c r="M422">
        <v>116.15</v>
      </c>
      <c r="N422">
        <v>-130</v>
      </c>
      <c r="O422">
        <v>23922.25</v>
      </c>
    </row>
    <row r="423" spans="1:15" hidden="1" x14ac:dyDescent="0.3">
      <c r="A423">
        <v>23000</v>
      </c>
      <c r="B423" t="s">
        <v>58</v>
      </c>
      <c r="C423">
        <v>4072</v>
      </c>
      <c r="D423">
        <v>50</v>
      </c>
      <c r="E423">
        <v>821</v>
      </c>
      <c r="F423">
        <v>0</v>
      </c>
      <c r="G423">
        <v>1255.1500000000001</v>
      </c>
      <c r="H423">
        <v>-6.1999999999998181</v>
      </c>
      <c r="I423">
        <v>19218</v>
      </c>
      <c r="J423">
        <v>1892</v>
      </c>
      <c r="K423">
        <v>13291</v>
      </c>
      <c r="L423">
        <v>16.52</v>
      </c>
      <c r="M423">
        <v>181.95</v>
      </c>
      <c r="N423">
        <v>-4.9500000000000171</v>
      </c>
      <c r="O423">
        <v>23922.25</v>
      </c>
    </row>
    <row r="424" spans="1:15" hidden="1" x14ac:dyDescent="0.3">
      <c r="A424">
        <v>23000</v>
      </c>
      <c r="B424" t="s">
        <v>21</v>
      </c>
      <c r="C424">
        <v>8845</v>
      </c>
      <c r="D424">
        <v>-3</v>
      </c>
      <c r="E424">
        <v>2534</v>
      </c>
      <c r="F424">
        <v>0</v>
      </c>
      <c r="G424">
        <v>1410</v>
      </c>
      <c r="H424">
        <v>16.950000000000045</v>
      </c>
      <c r="I424">
        <v>24996</v>
      </c>
      <c r="J424">
        <v>1954</v>
      </c>
      <c r="K424">
        <v>7154</v>
      </c>
      <c r="L424">
        <v>16.149999999999999</v>
      </c>
      <c r="M424">
        <v>226.95</v>
      </c>
      <c r="N424">
        <v>-6.8500000000000227</v>
      </c>
      <c r="O424">
        <v>23922.25</v>
      </c>
    </row>
    <row r="425" spans="1:15" hidden="1" x14ac:dyDescent="0.3">
      <c r="A425">
        <v>23000</v>
      </c>
      <c r="B425" t="s">
        <v>18</v>
      </c>
      <c r="C425">
        <v>21342</v>
      </c>
      <c r="D425">
        <v>56</v>
      </c>
      <c r="E425">
        <v>2057</v>
      </c>
      <c r="F425">
        <v>0</v>
      </c>
      <c r="G425">
        <v>1856</v>
      </c>
      <c r="H425">
        <v>-1.9000000000000909</v>
      </c>
      <c r="I425">
        <v>74394</v>
      </c>
      <c r="J425">
        <v>1983</v>
      </c>
      <c r="K425">
        <v>8481</v>
      </c>
      <c r="L425">
        <v>16.64</v>
      </c>
      <c r="M425">
        <v>347.65</v>
      </c>
      <c r="N425">
        <v>4.6999999999999886</v>
      </c>
      <c r="O425">
        <v>23922.25</v>
      </c>
    </row>
    <row r="426" spans="1:15" hidden="1" x14ac:dyDescent="0.3">
      <c r="A426">
        <v>23000</v>
      </c>
      <c r="B426" t="s">
        <v>25</v>
      </c>
      <c r="I426">
        <v>389</v>
      </c>
      <c r="J426">
        <v>39</v>
      </c>
      <c r="K426">
        <v>72</v>
      </c>
      <c r="L426">
        <v>18.079999999999998</v>
      </c>
      <c r="M426">
        <v>472</v>
      </c>
      <c r="N426">
        <v>9.1499999999999755</v>
      </c>
      <c r="O426">
        <v>23922.25</v>
      </c>
    </row>
    <row r="427" spans="1:15" hidden="1" x14ac:dyDescent="0.3">
      <c r="A427">
        <v>23000</v>
      </c>
      <c r="B427" t="s">
        <v>19</v>
      </c>
      <c r="C427">
        <v>2</v>
      </c>
      <c r="D427">
        <v>0</v>
      </c>
      <c r="E427">
        <v>0</v>
      </c>
      <c r="F427">
        <v>0</v>
      </c>
      <c r="G427">
        <v>0</v>
      </c>
      <c r="H427">
        <v>0</v>
      </c>
      <c r="I427">
        <v>99</v>
      </c>
      <c r="J427">
        <v>6</v>
      </c>
      <c r="K427">
        <v>7</v>
      </c>
      <c r="L427">
        <v>18.760000000000002</v>
      </c>
      <c r="M427">
        <v>550.35</v>
      </c>
      <c r="N427">
        <v>-74.549999999999955</v>
      </c>
      <c r="O427">
        <v>23922.25</v>
      </c>
    </row>
    <row r="428" spans="1:15" hidden="1" x14ac:dyDescent="0.3">
      <c r="A428">
        <v>23000</v>
      </c>
      <c r="B428" t="s">
        <v>16</v>
      </c>
      <c r="C428">
        <v>265</v>
      </c>
      <c r="D428">
        <v>1</v>
      </c>
      <c r="E428">
        <v>3</v>
      </c>
      <c r="F428">
        <v>0</v>
      </c>
      <c r="G428">
        <v>3200</v>
      </c>
      <c r="H428">
        <v>-160.05000000000018</v>
      </c>
      <c r="I428">
        <v>1732</v>
      </c>
      <c r="J428">
        <v>83</v>
      </c>
      <c r="K428">
        <v>211</v>
      </c>
      <c r="L428">
        <v>19.829999999999998</v>
      </c>
      <c r="M428">
        <v>652</v>
      </c>
      <c r="N428">
        <v>10.100000000000025</v>
      </c>
      <c r="O428">
        <v>23922.25</v>
      </c>
    </row>
    <row r="429" spans="1:15" hidden="1" x14ac:dyDescent="0.3">
      <c r="A429">
        <v>23000</v>
      </c>
      <c r="B429" t="s">
        <v>14</v>
      </c>
      <c r="I429">
        <v>7</v>
      </c>
      <c r="J429">
        <v>0</v>
      </c>
      <c r="K429">
        <v>0</v>
      </c>
      <c r="L429">
        <v>0</v>
      </c>
      <c r="M429">
        <v>0</v>
      </c>
      <c r="N429">
        <v>0</v>
      </c>
      <c r="O429">
        <v>23922.25</v>
      </c>
    </row>
    <row r="430" spans="1:15" hidden="1" x14ac:dyDescent="0.3">
      <c r="A430">
        <v>23000</v>
      </c>
      <c r="B430" t="s">
        <v>15</v>
      </c>
      <c r="C430">
        <v>20</v>
      </c>
      <c r="D430">
        <v>0</v>
      </c>
      <c r="E430">
        <v>0</v>
      </c>
      <c r="F430">
        <v>0</v>
      </c>
      <c r="G430">
        <v>0</v>
      </c>
      <c r="H430">
        <v>0</v>
      </c>
      <c r="I430">
        <v>413</v>
      </c>
      <c r="J430">
        <v>0</v>
      </c>
      <c r="K430">
        <v>3</v>
      </c>
      <c r="L430">
        <v>22.41</v>
      </c>
      <c r="M430">
        <v>844.95</v>
      </c>
      <c r="N430">
        <v>24.950000000000045</v>
      </c>
      <c r="O430">
        <v>23922.25</v>
      </c>
    </row>
    <row r="431" spans="1:15" hidden="1" x14ac:dyDescent="0.3">
      <c r="A431">
        <v>23000</v>
      </c>
      <c r="B431" t="s">
        <v>22</v>
      </c>
      <c r="I431">
        <v>0</v>
      </c>
      <c r="J431">
        <v>0</v>
      </c>
      <c r="K431">
        <v>0</v>
      </c>
      <c r="L431">
        <v>0</v>
      </c>
      <c r="M431">
        <v>0</v>
      </c>
      <c r="N431">
        <v>0</v>
      </c>
      <c r="O431">
        <v>23922.25</v>
      </c>
    </row>
    <row r="432" spans="1:15" hidden="1" x14ac:dyDescent="0.3">
      <c r="A432">
        <v>23000</v>
      </c>
      <c r="B432" t="s">
        <v>20</v>
      </c>
      <c r="I432">
        <v>0</v>
      </c>
      <c r="J432">
        <v>0</v>
      </c>
      <c r="K432">
        <v>0</v>
      </c>
      <c r="L432">
        <v>0</v>
      </c>
      <c r="M432">
        <v>0</v>
      </c>
      <c r="N432">
        <v>0</v>
      </c>
      <c r="O432">
        <v>23922.25</v>
      </c>
    </row>
    <row r="433" spans="1:15" hidden="1" x14ac:dyDescent="0.3">
      <c r="A433">
        <v>23000</v>
      </c>
      <c r="B433" t="s">
        <v>23</v>
      </c>
      <c r="I433">
        <v>0</v>
      </c>
      <c r="J433">
        <v>0</v>
      </c>
      <c r="K433">
        <v>0</v>
      </c>
      <c r="L433">
        <v>0</v>
      </c>
      <c r="M433">
        <v>0</v>
      </c>
      <c r="N433">
        <v>0</v>
      </c>
      <c r="O433">
        <v>23922.25</v>
      </c>
    </row>
    <row r="434" spans="1:15" hidden="1" x14ac:dyDescent="0.3">
      <c r="A434">
        <v>23000</v>
      </c>
      <c r="B434" t="s">
        <v>24</v>
      </c>
      <c r="I434">
        <v>0</v>
      </c>
      <c r="J434">
        <v>0</v>
      </c>
      <c r="K434">
        <v>0</v>
      </c>
      <c r="L434">
        <v>0</v>
      </c>
      <c r="M434">
        <v>0</v>
      </c>
      <c r="N434">
        <v>0</v>
      </c>
      <c r="O434">
        <v>23922.25</v>
      </c>
    </row>
    <row r="435" spans="1:15" hidden="1" x14ac:dyDescent="0.3">
      <c r="A435">
        <v>23050</v>
      </c>
      <c r="B435" t="s">
        <v>17</v>
      </c>
      <c r="C435">
        <v>953</v>
      </c>
      <c r="D435">
        <v>-62</v>
      </c>
      <c r="E435">
        <v>873</v>
      </c>
      <c r="F435">
        <v>0</v>
      </c>
      <c r="G435">
        <v>874.4</v>
      </c>
      <c r="H435">
        <v>51.100000000000023</v>
      </c>
      <c r="I435">
        <v>74870</v>
      </c>
      <c r="J435">
        <v>32213</v>
      </c>
      <c r="K435">
        <v>1162548</v>
      </c>
      <c r="L435">
        <v>24.07</v>
      </c>
      <c r="M435">
        <v>0.15</v>
      </c>
      <c r="N435">
        <v>-1.2000000000000002</v>
      </c>
      <c r="O435">
        <v>23922.25</v>
      </c>
    </row>
    <row r="436" spans="1:15" hidden="1" x14ac:dyDescent="0.3">
      <c r="A436">
        <v>23050</v>
      </c>
      <c r="B436" t="s">
        <v>57</v>
      </c>
      <c r="C436">
        <v>232</v>
      </c>
      <c r="D436">
        <v>-5</v>
      </c>
      <c r="E436">
        <v>13</v>
      </c>
      <c r="F436">
        <v>0</v>
      </c>
      <c r="G436">
        <v>926.3</v>
      </c>
      <c r="H436">
        <v>64.949999999999932</v>
      </c>
      <c r="I436">
        <v>8100</v>
      </c>
      <c r="J436">
        <v>3544</v>
      </c>
      <c r="K436">
        <v>48230</v>
      </c>
      <c r="L436">
        <v>16.68</v>
      </c>
      <c r="M436">
        <v>9.9</v>
      </c>
      <c r="N436">
        <v>-5.4499999999999993</v>
      </c>
      <c r="O436">
        <v>23922.25</v>
      </c>
    </row>
    <row r="437" spans="1:15" hidden="1" x14ac:dyDescent="0.3">
      <c r="A437">
        <v>23050</v>
      </c>
      <c r="B437" t="s">
        <v>59</v>
      </c>
      <c r="C437">
        <v>23</v>
      </c>
      <c r="D437">
        <v>0</v>
      </c>
      <c r="E437">
        <v>4</v>
      </c>
      <c r="F437">
        <v>12.89</v>
      </c>
      <c r="G437">
        <v>992.05</v>
      </c>
      <c r="H437">
        <v>92.049999999999955</v>
      </c>
      <c r="I437">
        <v>455</v>
      </c>
      <c r="J437">
        <v>140</v>
      </c>
      <c r="K437">
        <v>670</v>
      </c>
      <c r="L437">
        <v>16.239999999999998</v>
      </c>
      <c r="M437">
        <v>33.85</v>
      </c>
      <c r="N437">
        <v>-7.3500000000000014</v>
      </c>
      <c r="O437">
        <v>23922.25</v>
      </c>
    </row>
    <row r="438" spans="1:15" hidden="1" x14ac:dyDescent="0.3">
      <c r="A438">
        <v>23050</v>
      </c>
      <c r="B438" t="s">
        <v>60</v>
      </c>
      <c r="C438">
        <v>4</v>
      </c>
      <c r="D438">
        <v>0</v>
      </c>
      <c r="E438">
        <v>6</v>
      </c>
      <c r="F438">
        <v>11.62</v>
      </c>
      <c r="G438">
        <v>1040.3</v>
      </c>
      <c r="H438">
        <v>266.59999999999991</v>
      </c>
      <c r="I438">
        <v>0</v>
      </c>
      <c r="J438">
        <v>0</v>
      </c>
      <c r="K438">
        <v>36</v>
      </c>
      <c r="L438">
        <v>17</v>
      </c>
      <c r="M438">
        <v>69.2</v>
      </c>
      <c r="N438">
        <v>-216.3</v>
      </c>
      <c r="O438">
        <v>23922.25</v>
      </c>
    </row>
    <row r="439" spans="1:15" hidden="1" x14ac:dyDescent="0.3">
      <c r="A439">
        <v>23050</v>
      </c>
      <c r="B439" t="s">
        <v>26</v>
      </c>
      <c r="C439">
        <v>259</v>
      </c>
      <c r="D439">
        <v>1</v>
      </c>
      <c r="E439">
        <v>8</v>
      </c>
      <c r="F439">
        <v>0</v>
      </c>
      <c r="G439">
        <v>1056.7</v>
      </c>
      <c r="H439">
        <v>33.75</v>
      </c>
      <c r="I439">
        <v>839</v>
      </c>
      <c r="J439">
        <v>-347</v>
      </c>
      <c r="K439">
        <v>1602</v>
      </c>
      <c r="L439">
        <v>17.05</v>
      </c>
      <c r="M439">
        <v>96.2</v>
      </c>
      <c r="N439">
        <v>-2.25</v>
      </c>
      <c r="O439">
        <v>23922.25</v>
      </c>
    </row>
    <row r="440" spans="1:15" hidden="1" x14ac:dyDescent="0.3">
      <c r="A440">
        <v>23050</v>
      </c>
      <c r="B440" t="s">
        <v>62</v>
      </c>
      <c r="I440">
        <v>0</v>
      </c>
      <c r="J440">
        <v>0</v>
      </c>
      <c r="K440">
        <v>0</v>
      </c>
      <c r="L440">
        <v>0</v>
      </c>
      <c r="M440">
        <v>0</v>
      </c>
      <c r="N440">
        <v>0</v>
      </c>
      <c r="O440">
        <v>23922.25</v>
      </c>
    </row>
    <row r="441" spans="1:15" hidden="1" x14ac:dyDescent="0.3">
      <c r="A441">
        <v>23050</v>
      </c>
      <c r="B441" t="s">
        <v>58</v>
      </c>
      <c r="C441">
        <v>13</v>
      </c>
      <c r="D441">
        <v>0</v>
      </c>
      <c r="E441">
        <v>0</v>
      </c>
      <c r="F441">
        <v>0</v>
      </c>
      <c r="G441">
        <v>0</v>
      </c>
      <c r="H441">
        <v>0</v>
      </c>
      <c r="I441">
        <v>51</v>
      </c>
      <c r="J441">
        <v>0</v>
      </c>
      <c r="K441">
        <v>0</v>
      </c>
      <c r="L441">
        <v>0</v>
      </c>
      <c r="M441">
        <v>0</v>
      </c>
      <c r="N441">
        <v>0</v>
      </c>
      <c r="O441">
        <v>23922.25</v>
      </c>
    </row>
    <row r="442" spans="1:15" hidden="1" x14ac:dyDescent="0.3">
      <c r="A442">
        <v>23100</v>
      </c>
      <c r="B442" t="s">
        <v>17</v>
      </c>
      <c r="C442">
        <v>8163</v>
      </c>
      <c r="D442">
        <v>-2467</v>
      </c>
      <c r="E442">
        <v>4831</v>
      </c>
      <c r="F442">
        <v>0</v>
      </c>
      <c r="G442">
        <v>819.65</v>
      </c>
      <c r="H442">
        <v>51</v>
      </c>
      <c r="I442">
        <v>155105</v>
      </c>
      <c r="J442">
        <v>36110</v>
      </c>
      <c r="K442">
        <v>2779316</v>
      </c>
      <c r="L442">
        <v>22.82</v>
      </c>
      <c r="M442">
        <v>0.15</v>
      </c>
      <c r="N442">
        <v>-1.25</v>
      </c>
      <c r="O442">
        <v>23922.25</v>
      </c>
    </row>
    <row r="443" spans="1:15" hidden="1" x14ac:dyDescent="0.3">
      <c r="A443">
        <v>23100</v>
      </c>
      <c r="B443" t="s">
        <v>57</v>
      </c>
      <c r="C443">
        <v>2317</v>
      </c>
      <c r="D443">
        <v>399</v>
      </c>
      <c r="E443">
        <v>1225</v>
      </c>
      <c r="F443">
        <v>0</v>
      </c>
      <c r="G443">
        <v>845</v>
      </c>
      <c r="H443">
        <v>32.350000000000023</v>
      </c>
      <c r="I443">
        <v>51717</v>
      </c>
      <c r="J443">
        <v>22047</v>
      </c>
      <c r="K443">
        <v>146011</v>
      </c>
      <c r="L443">
        <v>16.37</v>
      </c>
      <c r="M443">
        <v>11.3</v>
      </c>
      <c r="N443">
        <v>-6</v>
      </c>
      <c r="O443">
        <v>23922.25</v>
      </c>
    </row>
    <row r="444" spans="1:15" hidden="1" x14ac:dyDescent="0.3">
      <c r="A444">
        <v>23100</v>
      </c>
      <c r="B444" t="s">
        <v>59</v>
      </c>
      <c r="C444">
        <v>36</v>
      </c>
      <c r="D444">
        <v>-1</v>
      </c>
      <c r="E444">
        <v>55</v>
      </c>
      <c r="F444">
        <v>0</v>
      </c>
      <c r="G444">
        <v>922.8</v>
      </c>
      <c r="H444">
        <v>42.5</v>
      </c>
      <c r="I444">
        <v>3561</v>
      </c>
      <c r="J444">
        <v>816</v>
      </c>
      <c r="K444">
        <v>7209</v>
      </c>
      <c r="L444">
        <v>16.02</v>
      </c>
      <c r="M444">
        <v>37.799999999999997</v>
      </c>
      <c r="N444">
        <v>-7.1000000000000014</v>
      </c>
      <c r="O444">
        <v>23922.25</v>
      </c>
    </row>
    <row r="445" spans="1:15" hidden="1" x14ac:dyDescent="0.3">
      <c r="A445">
        <v>23100</v>
      </c>
      <c r="B445" t="s">
        <v>60</v>
      </c>
      <c r="C445">
        <v>2</v>
      </c>
      <c r="D445">
        <v>1</v>
      </c>
      <c r="E445">
        <v>2</v>
      </c>
      <c r="F445">
        <v>0</v>
      </c>
      <c r="G445">
        <v>962.5</v>
      </c>
      <c r="H445">
        <v>246</v>
      </c>
      <c r="I445">
        <v>214</v>
      </c>
      <c r="J445">
        <v>15</v>
      </c>
      <c r="K445">
        <v>42</v>
      </c>
      <c r="L445">
        <v>16.16</v>
      </c>
      <c r="M445">
        <v>66.05</v>
      </c>
      <c r="N445">
        <v>-8.1000000000000085</v>
      </c>
      <c r="O445">
        <v>23922.25</v>
      </c>
    </row>
    <row r="446" spans="1:15" hidden="1" x14ac:dyDescent="0.3">
      <c r="A446">
        <v>23100</v>
      </c>
      <c r="B446" t="s">
        <v>26</v>
      </c>
      <c r="C446">
        <v>2960</v>
      </c>
      <c r="D446">
        <v>-10</v>
      </c>
      <c r="E446">
        <v>400</v>
      </c>
      <c r="F446">
        <v>0</v>
      </c>
      <c r="G446">
        <v>1018.7</v>
      </c>
      <c r="H446">
        <v>39.350000000000023</v>
      </c>
      <c r="I446">
        <v>14173</v>
      </c>
      <c r="J446">
        <v>1537</v>
      </c>
      <c r="K446">
        <v>10246</v>
      </c>
      <c r="L446">
        <v>16.760000000000002</v>
      </c>
      <c r="M446">
        <v>103.7</v>
      </c>
      <c r="N446">
        <v>-4.2999999999999972</v>
      </c>
      <c r="O446">
        <v>23922.25</v>
      </c>
    </row>
    <row r="447" spans="1:15" hidden="1" x14ac:dyDescent="0.3">
      <c r="A447">
        <v>23100</v>
      </c>
      <c r="B447" t="s">
        <v>62</v>
      </c>
      <c r="I447">
        <v>0</v>
      </c>
      <c r="J447">
        <v>0</v>
      </c>
      <c r="K447">
        <v>0</v>
      </c>
      <c r="L447">
        <v>0</v>
      </c>
      <c r="M447">
        <v>0</v>
      </c>
      <c r="N447">
        <v>0</v>
      </c>
      <c r="O447">
        <v>23922.25</v>
      </c>
    </row>
    <row r="448" spans="1:15" hidden="1" x14ac:dyDescent="0.3">
      <c r="A448">
        <v>23100</v>
      </c>
      <c r="B448" t="s">
        <v>58</v>
      </c>
      <c r="C448">
        <v>27</v>
      </c>
      <c r="D448">
        <v>0</v>
      </c>
      <c r="E448">
        <v>0</v>
      </c>
      <c r="F448">
        <v>0</v>
      </c>
      <c r="G448">
        <v>0</v>
      </c>
      <c r="H448">
        <v>0</v>
      </c>
      <c r="I448">
        <v>721</v>
      </c>
      <c r="J448">
        <v>149</v>
      </c>
      <c r="K448">
        <v>383</v>
      </c>
      <c r="L448">
        <v>16.32</v>
      </c>
      <c r="M448">
        <v>195.9</v>
      </c>
      <c r="N448">
        <v>-6.4499999999999886</v>
      </c>
      <c r="O448">
        <v>23922.25</v>
      </c>
    </row>
    <row r="449" spans="1:15" hidden="1" x14ac:dyDescent="0.3">
      <c r="A449">
        <v>23150</v>
      </c>
      <c r="B449" t="s">
        <v>17</v>
      </c>
      <c r="C449">
        <v>1603</v>
      </c>
      <c r="D449">
        <v>-153</v>
      </c>
      <c r="E449">
        <v>765</v>
      </c>
      <c r="F449">
        <v>0</v>
      </c>
      <c r="G449">
        <v>767.05</v>
      </c>
      <c r="H449">
        <v>45.199999999999932</v>
      </c>
      <c r="I449">
        <v>151376</v>
      </c>
      <c r="J449">
        <v>88362</v>
      </c>
      <c r="K449">
        <v>2124706</v>
      </c>
      <c r="L449">
        <v>22.35</v>
      </c>
      <c r="M449">
        <v>0.15</v>
      </c>
      <c r="N449">
        <v>-1.4500000000000002</v>
      </c>
      <c r="O449">
        <v>23922.25</v>
      </c>
    </row>
    <row r="450" spans="1:15" hidden="1" x14ac:dyDescent="0.3">
      <c r="A450">
        <v>23150</v>
      </c>
      <c r="B450" t="s">
        <v>57</v>
      </c>
      <c r="C450">
        <v>340</v>
      </c>
      <c r="D450">
        <v>183</v>
      </c>
      <c r="E450">
        <v>266</v>
      </c>
      <c r="F450">
        <v>0</v>
      </c>
      <c r="G450">
        <v>803.5</v>
      </c>
      <c r="H450">
        <v>30.850000000000023</v>
      </c>
      <c r="I450">
        <v>8486</v>
      </c>
      <c r="J450">
        <v>4592</v>
      </c>
      <c r="K450">
        <v>45881</v>
      </c>
      <c r="L450">
        <v>16.11</v>
      </c>
      <c r="M450">
        <v>13.2</v>
      </c>
      <c r="N450">
        <v>-7.3000000000000007</v>
      </c>
      <c r="O450">
        <v>23922.25</v>
      </c>
    </row>
    <row r="451" spans="1:15" hidden="1" x14ac:dyDescent="0.3">
      <c r="A451">
        <v>23150</v>
      </c>
      <c r="B451" t="s">
        <v>59</v>
      </c>
      <c r="C451">
        <v>18</v>
      </c>
      <c r="D451">
        <v>0</v>
      </c>
      <c r="E451">
        <v>2</v>
      </c>
      <c r="F451">
        <v>0</v>
      </c>
      <c r="G451">
        <v>868.15</v>
      </c>
      <c r="H451">
        <v>180.5</v>
      </c>
      <c r="I451">
        <v>745</v>
      </c>
      <c r="J451">
        <v>173</v>
      </c>
      <c r="K451">
        <v>1739</v>
      </c>
      <c r="L451">
        <v>16.13</v>
      </c>
      <c r="M451">
        <v>41.65</v>
      </c>
      <c r="N451">
        <v>-9.25</v>
      </c>
      <c r="O451">
        <v>23922.25</v>
      </c>
    </row>
    <row r="452" spans="1:15" hidden="1" x14ac:dyDescent="0.3">
      <c r="A452">
        <v>23150</v>
      </c>
      <c r="B452" t="s">
        <v>60</v>
      </c>
      <c r="C452">
        <v>0</v>
      </c>
      <c r="D452">
        <v>0</v>
      </c>
      <c r="E452">
        <v>0</v>
      </c>
      <c r="F452">
        <v>0</v>
      </c>
      <c r="G452">
        <v>0</v>
      </c>
      <c r="H452">
        <v>0</v>
      </c>
      <c r="I452">
        <v>0</v>
      </c>
      <c r="J452">
        <v>0</v>
      </c>
      <c r="K452">
        <v>90</v>
      </c>
      <c r="L452">
        <v>16.71</v>
      </c>
      <c r="M452">
        <v>80.95</v>
      </c>
      <c r="N452">
        <v>-241</v>
      </c>
      <c r="O452">
        <v>23922.25</v>
      </c>
    </row>
    <row r="453" spans="1:15" hidden="1" x14ac:dyDescent="0.3">
      <c r="A453">
        <v>23150</v>
      </c>
      <c r="B453" t="s">
        <v>26</v>
      </c>
      <c r="C453">
        <v>208</v>
      </c>
      <c r="D453">
        <v>10</v>
      </c>
      <c r="E453">
        <v>145</v>
      </c>
      <c r="F453">
        <v>8.2799999999999994</v>
      </c>
      <c r="G453">
        <v>976.3</v>
      </c>
      <c r="H453">
        <v>44.049999999999955</v>
      </c>
      <c r="I453">
        <v>475</v>
      </c>
      <c r="J453">
        <v>-50</v>
      </c>
      <c r="K453">
        <v>839</v>
      </c>
      <c r="L453">
        <v>16.72</v>
      </c>
      <c r="M453">
        <v>110</v>
      </c>
      <c r="N453">
        <v>-4.0499999999999972</v>
      </c>
      <c r="O453">
        <v>23922.25</v>
      </c>
    </row>
    <row r="454" spans="1:15" hidden="1" x14ac:dyDescent="0.3">
      <c r="A454">
        <v>23150</v>
      </c>
      <c r="B454" t="s">
        <v>62</v>
      </c>
      <c r="I454">
        <v>6</v>
      </c>
      <c r="J454">
        <v>0</v>
      </c>
      <c r="K454">
        <v>0</v>
      </c>
      <c r="L454">
        <v>0</v>
      </c>
      <c r="M454">
        <v>0</v>
      </c>
      <c r="N454">
        <v>0</v>
      </c>
      <c r="O454">
        <v>23922.25</v>
      </c>
    </row>
    <row r="455" spans="1:15" hidden="1" x14ac:dyDescent="0.3">
      <c r="A455">
        <v>23150</v>
      </c>
      <c r="B455" t="s">
        <v>58</v>
      </c>
      <c r="C455">
        <v>22</v>
      </c>
      <c r="D455">
        <v>0</v>
      </c>
      <c r="E455">
        <v>0</v>
      </c>
      <c r="F455">
        <v>0</v>
      </c>
      <c r="G455">
        <v>0</v>
      </c>
      <c r="H455">
        <v>0</v>
      </c>
      <c r="I455">
        <v>83</v>
      </c>
      <c r="J455">
        <v>0</v>
      </c>
      <c r="K455">
        <v>3</v>
      </c>
      <c r="L455">
        <v>16.38</v>
      </c>
      <c r="M455">
        <v>208.95</v>
      </c>
      <c r="N455">
        <v>-9.4500000000000153</v>
      </c>
      <c r="O455">
        <v>23922.25</v>
      </c>
    </row>
    <row r="456" spans="1:15" hidden="1" x14ac:dyDescent="0.3">
      <c r="A456">
        <v>23200</v>
      </c>
      <c r="B456" t="s">
        <v>17</v>
      </c>
      <c r="C456">
        <v>22340</v>
      </c>
      <c r="D456">
        <v>-3708</v>
      </c>
      <c r="E456">
        <v>9523</v>
      </c>
      <c r="F456">
        <v>0</v>
      </c>
      <c r="G456">
        <v>713</v>
      </c>
      <c r="H456">
        <v>42.049999999999955</v>
      </c>
      <c r="I456">
        <v>343542</v>
      </c>
      <c r="J456">
        <v>132099</v>
      </c>
      <c r="K456">
        <v>5043027</v>
      </c>
      <c r="L456">
        <v>20.3</v>
      </c>
      <c r="M456">
        <v>0.15</v>
      </c>
      <c r="N456">
        <v>-1.6</v>
      </c>
      <c r="O456">
        <v>23922.25</v>
      </c>
    </row>
    <row r="457" spans="1:15" hidden="1" x14ac:dyDescent="0.3">
      <c r="A457">
        <v>23200</v>
      </c>
      <c r="B457" t="s">
        <v>57</v>
      </c>
      <c r="C457">
        <v>4380</v>
      </c>
      <c r="D457">
        <v>232</v>
      </c>
      <c r="E457">
        <v>2945</v>
      </c>
      <c r="F457">
        <v>0</v>
      </c>
      <c r="G457">
        <v>752.85</v>
      </c>
      <c r="H457">
        <v>28.75</v>
      </c>
      <c r="I457">
        <v>45355</v>
      </c>
      <c r="J457">
        <v>12351</v>
      </c>
      <c r="K457">
        <v>171228</v>
      </c>
      <c r="L457">
        <v>15.89</v>
      </c>
      <c r="M457">
        <v>15.5</v>
      </c>
      <c r="N457">
        <v>-8.0500000000000007</v>
      </c>
      <c r="O457">
        <v>23922.25</v>
      </c>
    </row>
    <row r="458" spans="1:15" hidden="1" x14ac:dyDescent="0.3">
      <c r="A458">
        <v>23200</v>
      </c>
      <c r="B458" t="s">
        <v>59</v>
      </c>
      <c r="C458">
        <v>397</v>
      </c>
      <c r="D458">
        <v>85</v>
      </c>
      <c r="E458">
        <v>469</v>
      </c>
      <c r="F458">
        <v>0</v>
      </c>
      <c r="G458">
        <v>794.05</v>
      </c>
      <c r="H458">
        <v>27.099999999999909</v>
      </c>
      <c r="I458">
        <v>10030</v>
      </c>
      <c r="J458">
        <v>1968</v>
      </c>
      <c r="K458">
        <v>20025</v>
      </c>
      <c r="L458">
        <v>15.74</v>
      </c>
      <c r="M458">
        <v>47.2</v>
      </c>
      <c r="N458">
        <v>-8.0999999999999943</v>
      </c>
      <c r="O458">
        <v>23922.25</v>
      </c>
    </row>
    <row r="459" spans="1:15" hidden="1" x14ac:dyDescent="0.3">
      <c r="A459">
        <v>23200</v>
      </c>
      <c r="B459" t="s">
        <v>60</v>
      </c>
      <c r="C459">
        <v>21</v>
      </c>
      <c r="D459">
        <v>0</v>
      </c>
      <c r="E459">
        <v>11</v>
      </c>
      <c r="F459">
        <v>0</v>
      </c>
      <c r="G459">
        <v>788.95</v>
      </c>
      <c r="H459">
        <v>-64.399999999999977</v>
      </c>
      <c r="I459">
        <v>628</v>
      </c>
      <c r="J459">
        <v>89</v>
      </c>
      <c r="K459">
        <v>573</v>
      </c>
      <c r="L459">
        <v>15.89</v>
      </c>
      <c r="M459">
        <v>82.2</v>
      </c>
      <c r="N459">
        <v>-7.0999999999999943</v>
      </c>
      <c r="O459">
        <v>23922.25</v>
      </c>
    </row>
    <row r="460" spans="1:15" hidden="1" x14ac:dyDescent="0.3">
      <c r="A460">
        <v>23200</v>
      </c>
      <c r="B460" t="s">
        <v>26</v>
      </c>
      <c r="C460">
        <v>4765</v>
      </c>
      <c r="D460">
        <v>-63</v>
      </c>
      <c r="E460">
        <v>1788</v>
      </c>
      <c r="F460">
        <v>6.27</v>
      </c>
      <c r="G460">
        <v>910</v>
      </c>
      <c r="H460">
        <v>15.600000000000025</v>
      </c>
      <c r="I460">
        <v>16488</v>
      </c>
      <c r="J460">
        <v>637</v>
      </c>
      <c r="K460">
        <v>20978</v>
      </c>
      <c r="L460">
        <v>16.57</v>
      </c>
      <c r="M460">
        <v>117.15</v>
      </c>
      <c r="N460">
        <v>-5.2999999999999972</v>
      </c>
      <c r="O460">
        <v>23922.25</v>
      </c>
    </row>
    <row r="461" spans="1:15" hidden="1" x14ac:dyDescent="0.3">
      <c r="A461">
        <v>23200</v>
      </c>
      <c r="B461" t="s">
        <v>62</v>
      </c>
      <c r="I461">
        <v>24</v>
      </c>
      <c r="J461">
        <v>5</v>
      </c>
      <c r="K461">
        <v>11</v>
      </c>
      <c r="L461">
        <v>16.48</v>
      </c>
      <c r="M461">
        <v>142.75</v>
      </c>
      <c r="N461">
        <v>-12.25</v>
      </c>
      <c r="O461">
        <v>23922.25</v>
      </c>
    </row>
    <row r="462" spans="1:15" hidden="1" x14ac:dyDescent="0.3">
      <c r="A462">
        <v>23200</v>
      </c>
      <c r="B462" t="s">
        <v>58</v>
      </c>
      <c r="C462">
        <v>88</v>
      </c>
      <c r="D462">
        <v>-7</v>
      </c>
      <c r="E462">
        <v>79</v>
      </c>
      <c r="F462">
        <v>10.14</v>
      </c>
      <c r="G462">
        <v>1199</v>
      </c>
      <c r="H462">
        <v>103.5</v>
      </c>
      <c r="I462">
        <v>1470</v>
      </c>
      <c r="J462">
        <v>403</v>
      </c>
      <c r="K462">
        <v>878</v>
      </c>
      <c r="L462">
        <v>16.09</v>
      </c>
      <c r="M462">
        <v>220.55</v>
      </c>
      <c r="N462">
        <v>-4.9499999999999886</v>
      </c>
      <c r="O462">
        <v>23922.25</v>
      </c>
    </row>
    <row r="463" spans="1:15" hidden="1" x14ac:dyDescent="0.3">
      <c r="A463">
        <v>23250</v>
      </c>
      <c r="B463" t="s">
        <v>17</v>
      </c>
      <c r="C463">
        <v>4789</v>
      </c>
      <c r="D463">
        <v>-318</v>
      </c>
      <c r="E463">
        <v>2970</v>
      </c>
      <c r="F463">
        <v>0</v>
      </c>
      <c r="G463">
        <v>660</v>
      </c>
      <c r="H463">
        <v>40.600000000000023</v>
      </c>
      <c r="I463">
        <v>202108</v>
      </c>
      <c r="J463">
        <v>82554</v>
      </c>
      <c r="K463">
        <v>3664538</v>
      </c>
      <c r="L463">
        <v>19.75</v>
      </c>
      <c r="M463">
        <v>0.15</v>
      </c>
      <c r="N463">
        <v>-1.75</v>
      </c>
      <c r="O463">
        <v>23922.25</v>
      </c>
    </row>
    <row r="464" spans="1:15" hidden="1" x14ac:dyDescent="0.3">
      <c r="A464">
        <v>23250</v>
      </c>
      <c r="B464" t="s">
        <v>57</v>
      </c>
      <c r="C464">
        <v>588</v>
      </c>
      <c r="D464">
        <v>-15</v>
      </c>
      <c r="E464">
        <v>430</v>
      </c>
      <c r="F464">
        <v>0</v>
      </c>
      <c r="G464">
        <v>730</v>
      </c>
      <c r="H464">
        <v>51.149999999999977</v>
      </c>
      <c r="I464">
        <v>14156</v>
      </c>
      <c r="J464">
        <v>5584</v>
      </c>
      <c r="K464">
        <v>50790</v>
      </c>
      <c r="L464">
        <v>15.6</v>
      </c>
      <c r="M464">
        <v>18</v>
      </c>
      <c r="N464">
        <v>-9.25</v>
      </c>
      <c r="O464">
        <v>23922.25</v>
      </c>
    </row>
    <row r="465" spans="1:15" hidden="1" x14ac:dyDescent="0.3">
      <c r="A465">
        <v>23250</v>
      </c>
      <c r="B465" t="s">
        <v>59</v>
      </c>
      <c r="C465">
        <v>59</v>
      </c>
      <c r="D465">
        <v>34</v>
      </c>
      <c r="E465">
        <v>41</v>
      </c>
      <c r="F465">
        <v>0</v>
      </c>
      <c r="G465">
        <v>757.85</v>
      </c>
      <c r="H465">
        <v>10.399999999999975</v>
      </c>
      <c r="I465">
        <v>417</v>
      </c>
      <c r="J465">
        <v>-15</v>
      </c>
      <c r="K465">
        <v>1404</v>
      </c>
      <c r="L465">
        <v>15.69</v>
      </c>
      <c r="M465">
        <v>52.3</v>
      </c>
      <c r="N465">
        <v>-9.1500000000000057</v>
      </c>
      <c r="O465">
        <v>23922.25</v>
      </c>
    </row>
    <row r="466" spans="1:15" hidden="1" x14ac:dyDescent="0.3">
      <c r="A466">
        <v>23250</v>
      </c>
      <c r="B466" t="s">
        <v>60</v>
      </c>
      <c r="C466">
        <v>0</v>
      </c>
      <c r="D466">
        <v>0</v>
      </c>
      <c r="E466">
        <v>0</v>
      </c>
      <c r="F466">
        <v>0</v>
      </c>
      <c r="G466">
        <v>0</v>
      </c>
      <c r="H466">
        <v>0</v>
      </c>
      <c r="I466">
        <v>140</v>
      </c>
      <c r="J466">
        <v>63</v>
      </c>
      <c r="K466">
        <v>78</v>
      </c>
      <c r="L466">
        <v>15.65</v>
      </c>
      <c r="M466">
        <v>83.25</v>
      </c>
      <c r="N466">
        <v>-23.200000000000003</v>
      </c>
      <c r="O466">
        <v>23922.25</v>
      </c>
    </row>
    <row r="467" spans="1:15" hidden="1" x14ac:dyDescent="0.3">
      <c r="A467">
        <v>23250</v>
      </c>
      <c r="B467" t="s">
        <v>26</v>
      </c>
      <c r="C467">
        <v>224</v>
      </c>
      <c r="D467">
        <v>15</v>
      </c>
      <c r="E467">
        <v>203</v>
      </c>
      <c r="F467">
        <v>10.19</v>
      </c>
      <c r="G467">
        <v>899</v>
      </c>
      <c r="H467">
        <v>47.299999999999955</v>
      </c>
      <c r="I467">
        <v>1117</v>
      </c>
      <c r="J467">
        <v>477</v>
      </c>
      <c r="K467">
        <v>1970</v>
      </c>
      <c r="L467">
        <v>16.43</v>
      </c>
      <c r="M467">
        <v>126.15</v>
      </c>
      <c r="N467">
        <v>-5.3499999999999943</v>
      </c>
      <c r="O467">
        <v>23922.25</v>
      </c>
    </row>
    <row r="468" spans="1:15" hidden="1" x14ac:dyDescent="0.3">
      <c r="A468">
        <v>23250</v>
      </c>
      <c r="B468" t="s">
        <v>62</v>
      </c>
      <c r="I468">
        <v>0</v>
      </c>
      <c r="J468">
        <v>0</v>
      </c>
      <c r="K468">
        <v>0</v>
      </c>
      <c r="L468">
        <v>0</v>
      </c>
      <c r="M468">
        <v>0</v>
      </c>
      <c r="N468">
        <v>0</v>
      </c>
      <c r="O468">
        <v>23922.25</v>
      </c>
    </row>
    <row r="469" spans="1:15" hidden="1" x14ac:dyDescent="0.3">
      <c r="A469">
        <v>23250</v>
      </c>
      <c r="B469" t="s">
        <v>58</v>
      </c>
      <c r="C469">
        <v>34</v>
      </c>
      <c r="D469">
        <v>0</v>
      </c>
      <c r="E469">
        <v>0</v>
      </c>
      <c r="F469">
        <v>0</v>
      </c>
      <c r="G469">
        <v>0</v>
      </c>
      <c r="H469">
        <v>0</v>
      </c>
      <c r="I469">
        <v>201</v>
      </c>
      <c r="J469">
        <v>6</v>
      </c>
      <c r="K469">
        <v>31</v>
      </c>
      <c r="L469">
        <v>16.489999999999998</v>
      </c>
      <c r="M469">
        <v>236.75</v>
      </c>
      <c r="N469">
        <v>-14.099999999999994</v>
      </c>
      <c r="O469">
        <v>23922.25</v>
      </c>
    </row>
    <row r="470" spans="1:15" hidden="1" x14ac:dyDescent="0.3">
      <c r="A470">
        <v>23300</v>
      </c>
      <c r="B470" t="s">
        <v>17</v>
      </c>
      <c r="C470">
        <v>27645</v>
      </c>
      <c r="D470">
        <v>-4828</v>
      </c>
      <c r="E470">
        <v>15742</v>
      </c>
      <c r="F470">
        <v>0</v>
      </c>
      <c r="G470">
        <v>612.95000000000005</v>
      </c>
      <c r="H470">
        <v>40.600000000000023</v>
      </c>
      <c r="I470">
        <v>419487</v>
      </c>
      <c r="J470">
        <v>90084</v>
      </c>
      <c r="K470">
        <v>6422281</v>
      </c>
      <c r="L470">
        <v>18.96</v>
      </c>
      <c r="M470">
        <v>0.2</v>
      </c>
      <c r="N470">
        <v>-2.0999999999999996</v>
      </c>
      <c r="O470">
        <v>23922.25</v>
      </c>
    </row>
    <row r="471" spans="1:15" hidden="1" x14ac:dyDescent="0.3">
      <c r="A471">
        <v>23300</v>
      </c>
      <c r="B471" t="s">
        <v>57</v>
      </c>
      <c r="C471">
        <v>5934</v>
      </c>
      <c r="D471">
        <v>-412</v>
      </c>
      <c r="E471">
        <v>4411</v>
      </c>
      <c r="F471">
        <v>0</v>
      </c>
      <c r="G471">
        <v>652.6</v>
      </c>
      <c r="H471">
        <v>16.649999999999977</v>
      </c>
      <c r="I471">
        <v>53548</v>
      </c>
      <c r="J471">
        <v>25839</v>
      </c>
      <c r="K471">
        <v>176156</v>
      </c>
      <c r="L471">
        <v>15.45</v>
      </c>
      <c r="M471">
        <v>21.3</v>
      </c>
      <c r="N471">
        <v>-10.5</v>
      </c>
      <c r="O471">
        <v>23922.25</v>
      </c>
    </row>
    <row r="472" spans="1:15" hidden="1" x14ac:dyDescent="0.3">
      <c r="A472">
        <v>23300</v>
      </c>
      <c r="B472" t="s">
        <v>59</v>
      </c>
      <c r="C472">
        <v>220</v>
      </c>
      <c r="D472">
        <v>103</v>
      </c>
      <c r="E472">
        <v>423</v>
      </c>
      <c r="F472">
        <v>0</v>
      </c>
      <c r="G472">
        <v>705</v>
      </c>
      <c r="H472">
        <v>17.799999999999955</v>
      </c>
      <c r="I472">
        <v>7030</v>
      </c>
      <c r="J472">
        <v>1746</v>
      </c>
      <c r="K472">
        <v>15707</v>
      </c>
      <c r="L472">
        <v>15.52</v>
      </c>
      <c r="M472">
        <v>58.55</v>
      </c>
      <c r="N472">
        <v>-10.299999999999995</v>
      </c>
      <c r="O472">
        <v>23922.25</v>
      </c>
    </row>
    <row r="473" spans="1:15" hidden="1" x14ac:dyDescent="0.3">
      <c r="A473">
        <v>23300</v>
      </c>
      <c r="B473" t="s">
        <v>60</v>
      </c>
      <c r="C473">
        <v>44</v>
      </c>
      <c r="D473">
        <v>-12</v>
      </c>
      <c r="E473">
        <v>68</v>
      </c>
      <c r="F473">
        <v>12.76</v>
      </c>
      <c r="G473">
        <v>827.3</v>
      </c>
      <c r="H473">
        <v>70.899999999999977</v>
      </c>
      <c r="I473">
        <v>535</v>
      </c>
      <c r="J473">
        <v>135</v>
      </c>
      <c r="K473">
        <v>391</v>
      </c>
      <c r="L473">
        <v>15.76</v>
      </c>
      <c r="M473">
        <v>94.3</v>
      </c>
      <c r="N473">
        <v>-9.5499999999999954</v>
      </c>
      <c r="O473">
        <v>23922.25</v>
      </c>
    </row>
    <row r="474" spans="1:15" hidden="1" x14ac:dyDescent="0.3">
      <c r="A474">
        <v>23300</v>
      </c>
      <c r="B474" t="s">
        <v>26</v>
      </c>
      <c r="C474">
        <v>6953</v>
      </c>
      <c r="D474">
        <v>-494</v>
      </c>
      <c r="E474">
        <v>3088</v>
      </c>
      <c r="F474">
        <v>9.06</v>
      </c>
      <c r="G474">
        <v>825.15</v>
      </c>
      <c r="H474">
        <v>9.2999999999999563</v>
      </c>
      <c r="I474">
        <v>24265</v>
      </c>
      <c r="J474">
        <v>9394</v>
      </c>
      <c r="K474">
        <v>30034</v>
      </c>
      <c r="L474">
        <v>16.16</v>
      </c>
      <c r="M474">
        <v>133.5</v>
      </c>
      <c r="N474">
        <v>-6.9000000000000057</v>
      </c>
      <c r="O474">
        <v>23922.25</v>
      </c>
    </row>
    <row r="475" spans="1:15" hidden="1" x14ac:dyDescent="0.3">
      <c r="A475">
        <v>23300</v>
      </c>
      <c r="B475" t="s">
        <v>62</v>
      </c>
      <c r="I475">
        <v>14</v>
      </c>
      <c r="J475">
        <v>0</v>
      </c>
      <c r="K475">
        <v>0</v>
      </c>
      <c r="L475">
        <v>0</v>
      </c>
      <c r="M475">
        <v>0</v>
      </c>
      <c r="N475">
        <v>0</v>
      </c>
      <c r="O475">
        <v>23922.25</v>
      </c>
    </row>
    <row r="476" spans="1:15" hidden="1" x14ac:dyDescent="0.3">
      <c r="A476">
        <v>23300</v>
      </c>
      <c r="B476" t="s">
        <v>58</v>
      </c>
      <c r="C476">
        <v>458</v>
      </c>
      <c r="D476">
        <v>325</v>
      </c>
      <c r="E476">
        <v>544</v>
      </c>
      <c r="F476">
        <v>9.09</v>
      </c>
      <c r="G476">
        <v>1030.5</v>
      </c>
      <c r="H476">
        <v>20.5</v>
      </c>
      <c r="I476">
        <v>1141</v>
      </c>
      <c r="J476">
        <v>176</v>
      </c>
      <c r="K476">
        <v>1146</v>
      </c>
      <c r="L476">
        <v>16.239999999999998</v>
      </c>
      <c r="M476">
        <v>244.45</v>
      </c>
      <c r="N476">
        <v>-3.75</v>
      </c>
      <c r="O476">
        <v>23922.25</v>
      </c>
    </row>
    <row r="477" spans="1:15" hidden="1" x14ac:dyDescent="0.3">
      <c r="A477">
        <v>23350</v>
      </c>
      <c r="B477" t="s">
        <v>17</v>
      </c>
      <c r="C477">
        <v>21189</v>
      </c>
      <c r="D477">
        <v>-689</v>
      </c>
      <c r="E477">
        <v>6404</v>
      </c>
      <c r="F477">
        <v>0</v>
      </c>
      <c r="G477">
        <v>561.6</v>
      </c>
      <c r="H477">
        <v>42.5</v>
      </c>
      <c r="I477">
        <v>230614</v>
      </c>
      <c r="J477">
        <v>95463</v>
      </c>
      <c r="K477">
        <v>3698540</v>
      </c>
      <c r="L477">
        <v>18.02</v>
      </c>
      <c r="M477">
        <v>0.3</v>
      </c>
      <c r="N477">
        <v>-2.6</v>
      </c>
      <c r="O477">
        <v>23922.25</v>
      </c>
    </row>
    <row r="478" spans="1:15" hidden="1" x14ac:dyDescent="0.3">
      <c r="A478">
        <v>23350</v>
      </c>
      <c r="B478" t="s">
        <v>57</v>
      </c>
      <c r="C478">
        <v>658</v>
      </c>
      <c r="D478">
        <v>24</v>
      </c>
      <c r="E478">
        <v>688</v>
      </c>
      <c r="F478">
        <v>7.87</v>
      </c>
      <c r="G478">
        <v>608.1</v>
      </c>
      <c r="H478">
        <v>18.450000000000045</v>
      </c>
      <c r="I478">
        <v>10052</v>
      </c>
      <c r="J478">
        <v>2957</v>
      </c>
      <c r="K478">
        <v>45064</v>
      </c>
      <c r="L478">
        <v>15.21</v>
      </c>
      <c r="M478">
        <v>25</v>
      </c>
      <c r="N478">
        <v>-12.299999999999995</v>
      </c>
      <c r="O478">
        <v>23922.25</v>
      </c>
    </row>
    <row r="479" spans="1:15" hidden="1" x14ac:dyDescent="0.3">
      <c r="A479">
        <v>23350</v>
      </c>
      <c r="B479" t="s">
        <v>59</v>
      </c>
      <c r="C479">
        <v>48</v>
      </c>
      <c r="D479">
        <v>0</v>
      </c>
      <c r="E479">
        <v>8</v>
      </c>
      <c r="F479">
        <v>10.68</v>
      </c>
      <c r="G479">
        <v>700.05</v>
      </c>
      <c r="H479">
        <v>44.199999999999932</v>
      </c>
      <c r="I479">
        <v>834</v>
      </c>
      <c r="J479">
        <v>253</v>
      </c>
      <c r="K479">
        <v>1362</v>
      </c>
      <c r="L479">
        <v>15.28</v>
      </c>
      <c r="M479">
        <v>65.5</v>
      </c>
      <c r="N479">
        <v>-9.7000000000000046</v>
      </c>
      <c r="O479">
        <v>23922.25</v>
      </c>
    </row>
    <row r="480" spans="1:15" hidden="1" x14ac:dyDescent="0.3">
      <c r="A480">
        <v>23350</v>
      </c>
      <c r="B480" t="s">
        <v>60</v>
      </c>
      <c r="C480">
        <v>25</v>
      </c>
      <c r="D480">
        <v>0</v>
      </c>
      <c r="E480">
        <v>4</v>
      </c>
      <c r="F480">
        <v>0</v>
      </c>
      <c r="G480">
        <v>720</v>
      </c>
      <c r="H480">
        <v>77.399999999999977</v>
      </c>
      <c r="I480">
        <v>210</v>
      </c>
      <c r="J480">
        <v>201</v>
      </c>
      <c r="K480">
        <v>269</v>
      </c>
      <c r="L480">
        <v>15.55</v>
      </c>
      <c r="M480">
        <v>101.5</v>
      </c>
      <c r="N480">
        <v>-113.15</v>
      </c>
      <c r="O480">
        <v>23922.25</v>
      </c>
    </row>
    <row r="481" spans="1:15" hidden="1" x14ac:dyDescent="0.3">
      <c r="A481">
        <v>23350</v>
      </c>
      <c r="B481" t="s">
        <v>26</v>
      </c>
      <c r="C481">
        <v>270</v>
      </c>
      <c r="D481">
        <v>-12</v>
      </c>
      <c r="E481">
        <v>35</v>
      </c>
      <c r="F481">
        <v>10.11</v>
      </c>
      <c r="G481">
        <v>809.65</v>
      </c>
      <c r="H481">
        <v>33</v>
      </c>
      <c r="I481">
        <v>1711</v>
      </c>
      <c r="J481">
        <v>-85</v>
      </c>
      <c r="K481">
        <v>2099</v>
      </c>
      <c r="L481">
        <v>16.170000000000002</v>
      </c>
      <c r="M481">
        <v>145.30000000000001</v>
      </c>
      <c r="N481">
        <v>-6.5</v>
      </c>
      <c r="O481">
        <v>23922.25</v>
      </c>
    </row>
    <row r="482" spans="1:15" hidden="1" x14ac:dyDescent="0.3">
      <c r="A482">
        <v>23350</v>
      </c>
      <c r="B482" t="s">
        <v>62</v>
      </c>
      <c r="I482">
        <v>0</v>
      </c>
      <c r="J482">
        <v>0</v>
      </c>
      <c r="K482">
        <v>0</v>
      </c>
      <c r="L482">
        <v>0</v>
      </c>
      <c r="M482">
        <v>0</v>
      </c>
      <c r="N482">
        <v>0</v>
      </c>
      <c r="O482">
        <v>23922.25</v>
      </c>
    </row>
    <row r="483" spans="1:15" hidden="1" x14ac:dyDescent="0.3">
      <c r="A483">
        <v>23350</v>
      </c>
      <c r="B483" t="s">
        <v>58</v>
      </c>
      <c r="C483">
        <v>23</v>
      </c>
      <c r="D483">
        <v>0</v>
      </c>
      <c r="E483">
        <v>0</v>
      </c>
      <c r="F483">
        <v>0</v>
      </c>
      <c r="G483">
        <v>0</v>
      </c>
      <c r="H483">
        <v>0</v>
      </c>
      <c r="I483">
        <v>77</v>
      </c>
      <c r="J483">
        <v>3</v>
      </c>
      <c r="K483">
        <v>9</v>
      </c>
      <c r="L483">
        <v>15.85</v>
      </c>
      <c r="M483">
        <v>242.9</v>
      </c>
      <c r="N483">
        <v>-13.400000000000006</v>
      </c>
      <c r="O483">
        <v>23922.25</v>
      </c>
    </row>
    <row r="484" spans="1:15" hidden="1" x14ac:dyDescent="0.3">
      <c r="A484">
        <v>23400</v>
      </c>
      <c r="B484" t="s">
        <v>17</v>
      </c>
      <c r="C484">
        <v>71830</v>
      </c>
      <c r="D484">
        <v>-11478</v>
      </c>
      <c r="E484">
        <v>41531</v>
      </c>
      <c r="F484">
        <v>0</v>
      </c>
      <c r="G484">
        <v>513.04999999999995</v>
      </c>
      <c r="H484">
        <v>39.199999999999932</v>
      </c>
      <c r="I484">
        <v>494760</v>
      </c>
      <c r="J484">
        <v>177087</v>
      </c>
      <c r="K484">
        <v>7429630</v>
      </c>
      <c r="L484">
        <v>16.64</v>
      </c>
      <c r="M484">
        <v>0.3</v>
      </c>
      <c r="N484">
        <v>-3.45</v>
      </c>
      <c r="O484">
        <v>23922.25</v>
      </c>
    </row>
    <row r="485" spans="1:15" hidden="1" x14ac:dyDescent="0.3">
      <c r="A485">
        <v>23400</v>
      </c>
      <c r="B485" t="s">
        <v>57</v>
      </c>
      <c r="C485">
        <v>8463</v>
      </c>
      <c r="D485">
        <v>-2482</v>
      </c>
      <c r="E485">
        <v>11784</v>
      </c>
      <c r="F485">
        <v>9.9</v>
      </c>
      <c r="G485">
        <v>564.5</v>
      </c>
      <c r="H485">
        <v>18.549999999999955</v>
      </c>
      <c r="I485">
        <v>57544</v>
      </c>
      <c r="J485">
        <v>13198</v>
      </c>
      <c r="K485">
        <v>201590</v>
      </c>
      <c r="L485">
        <v>15</v>
      </c>
      <c r="M485">
        <v>29.5</v>
      </c>
      <c r="N485">
        <v>-13.450000000000005</v>
      </c>
      <c r="O485">
        <v>23922.25</v>
      </c>
    </row>
    <row r="486" spans="1:15" hidden="1" x14ac:dyDescent="0.3">
      <c r="A486">
        <v>23400</v>
      </c>
      <c r="B486" t="s">
        <v>59</v>
      </c>
      <c r="C486">
        <v>585</v>
      </c>
      <c r="D486">
        <v>35</v>
      </c>
      <c r="E486">
        <v>1150</v>
      </c>
      <c r="F486">
        <v>7.74</v>
      </c>
      <c r="G486">
        <v>630</v>
      </c>
      <c r="H486">
        <v>24.600000000000023</v>
      </c>
      <c r="I486">
        <v>5735</v>
      </c>
      <c r="J486">
        <v>1836</v>
      </c>
      <c r="K486">
        <v>9769</v>
      </c>
      <c r="L486">
        <v>15.17</v>
      </c>
      <c r="M486">
        <v>72.8</v>
      </c>
      <c r="N486">
        <v>-11.900000000000006</v>
      </c>
      <c r="O486">
        <v>23922.25</v>
      </c>
    </row>
    <row r="487" spans="1:15" hidden="1" x14ac:dyDescent="0.3">
      <c r="A487">
        <v>23400</v>
      </c>
      <c r="B487" t="s">
        <v>60</v>
      </c>
      <c r="C487">
        <v>146</v>
      </c>
      <c r="D487">
        <v>17</v>
      </c>
      <c r="E487">
        <v>236</v>
      </c>
      <c r="F487">
        <v>9.2799999999999994</v>
      </c>
      <c r="G487">
        <v>700.6</v>
      </c>
      <c r="H487">
        <v>15.600000000000025</v>
      </c>
      <c r="I487">
        <v>1387</v>
      </c>
      <c r="J487">
        <v>15</v>
      </c>
      <c r="K487">
        <v>609</v>
      </c>
      <c r="L487">
        <v>15.57</v>
      </c>
      <c r="M487">
        <v>117.2</v>
      </c>
      <c r="N487">
        <v>-7.7000000000000028</v>
      </c>
      <c r="O487">
        <v>23922.25</v>
      </c>
    </row>
    <row r="488" spans="1:15" hidden="1" x14ac:dyDescent="0.3">
      <c r="A488">
        <v>23400</v>
      </c>
      <c r="B488" t="s">
        <v>26</v>
      </c>
      <c r="C488">
        <v>9255</v>
      </c>
      <c r="D488">
        <v>411</v>
      </c>
      <c r="E488">
        <v>6836</v>
      </c>
      <c r="F488">
        <v>9.85</v>
      </c>
      <c r="G488">
        <v>746.25</v>
      </c>
      <c r="H488">
        <v>9.5499999999999563</v>
      </c>
      <c r="I488">
        <v>20322</v>
      </c>
      <c r="J488">
        <v>412</v>
      </c>
      <c r="K488">
        <v>24771</v>
      </c>
      <c r="L488">
        <v>16.010000000000002</v>
      </c>
      <c r="M488">
        <v>154.05000000000001</v>
      </c>
      <c r="N488">
        <v>-7.4499999999999886</v>
      </c>
      <c r="O488">
        <v>23922.25</v>
      </c>
    </row>
    <row r="489" spans="1:15" hidden="1" x14ac:dyDescent="0.3">
      <c r="A489">
        <v>23400</v>
      </c>
      <c r="B489" t="s">
        <v>62</v>
      </c>
      <c r="C489">
        <v>2</v>
      </c>
      <c r="D489">
        <v>0</v>
      </c>
      <c r="E489">
        <v>0</v>
      </c>
      <c r="F489">
        <v>0</v>
      </c>
      <c r="G489">
        <v>0</v>
      </c>
      <c r="H489">
        <v>0</v>
      </c>
      <c r="I489">
        <v>56</v>
      </c>
      <c r="J489">
        <v>7</v>
      </c>
      <c r="K489">
        <v>17</v>
      </c>
      <c r="L489">
        <v>16.23</v>
      </c>
      <c r="M489">
        <v>185</v>
      </c>
      <c r="N489">
        <v>-20.199999999999989</v>
      </c>
      <c r="O489">
        <v>23922.25</v>
      </c>
    </row>
    <row r="490" spans="1:15" hidden="1" x14ac:dyDescent="0.3">
      <c r="A490">
        <v>23400</v>
      </c>
      <c r="B490" t="s">
        <v>58</v>
      </c>
      <c r="C490">
        <v>1308</v>
      </c>
      <c r="D490">
        <v>958</v>
      </c>
      <c r="E490">
        <v>1409</v>
      </c>
      <c r="F490">
        <v>7.36</v>
      </c>
      <c r="G490">
        <v>958.4</v>
      </c>
      <c r="H490">
        <v>-1.6000000000000227</v>
      </c>
      <c r="I490">
        <v>1483</v>
      </c>
      <c r="J490">
        <v>560</v>
      </c>
      <c r="K490">
        <v>1769</v>
      </c>
      <c r="L490">
        <v>16.02</v>
      </c>
      <c r="M490">
        <v>268.14999999999998</v>
      </c>
      <c r="N490">
        <v>-4.9500000000000455</v>
      </c>
      <c r="O490">
        <v>23922.25</v>
      </c>
    </row>
    <row r="491" spans="1:15" hidden="1" x14ac:dyDescent="0.3">
      <c r="A491">
        <v>23450</v>
      </c>
      <c r="B491" t="s">
        <v>17</v>
      </c>
      <c r="C491">
        <v>22266</v>
      </c>
      <c r="D491">
        <v>-3062</v>
      </c>
      <c r="E491">
        <v>13678</v>
      </c>
      <c r="F491">
        <v>0</v>
      </c>
      <c r="G491">
        <v>464.4</v>
      </c>
      <c r="H491">
        <v>40.849999999999966</v>
      </c>
      <c r="I491">
        <v>208406</v>
      </c>
      <c r="J491">
        <v>50458</v>
      </c>
      <c r="K491">
        <v>4684619</v>
      </c>
      <c r="L491">
        <v>15.26</v>
      </c>
      <c r="M491">
        <v>0.35</v>
      </c>
      <c r="N491">
        <v>-4.3000000000000007</v>
      </c>
      <c r="O491">
        <v>23922.25</v>
      </c>
    </row>
    <row r="492" spans="1:15" hidden="1" x14ac:dyDescent="0.3">
      <c r="A492">
        <v>23450</v>
      </c>
      <c r="B492" t="s">
        <v>57</v>
      </c>
      <c r="C492">
        <v>1925</v>
      </c>
      <c r="D492">
        <v>-287</v>
      </c>
      <c r="E492">
        <v>2181</v>
      </c>
      <c r="F492">
        <v>11.95</v>
      </c>
      <c r="G492">
        <v>523.45000000000005</v>
      </c>
      <c r="H492">
        <v>26.350000000000023</v>
      </c>
      <c r="I492">
        <v>15080</v>
      </c>
      <c r="J492">
        <v>6536</v>
      </c>
      <c r="K492">
        <v>57495</v>
      </c>
      <c r="L492">
        <v>14.8</v>
      </c>
      <c r="M492">
        <v>34.65</v>
      </c>
      <c r="N492">
        <v>-15.15</v>
      </c>
      <c r="O492">
        <v>23922.25</v>
      </c>
    </row>
    <row r="493" spans="1:15" hidden="1" x14ac:dyDescent="0.3">
      <c r="A493">
        <v>23450</v>
      </c>
      <c r="B493" t="s">
        <v>59</v>
      </c>
      <c r="C493">
        <v>229</v>
      </c>
      <c r="D493">
        <v>64</v>
      </c>
      <c r="E493">
        <v>161</v>
      </c>
      <c r="F493">
        <v>10.25</v>
      </c>
      <c r="G493">
        <v>603.79999999999995</v>
      </c>
      <c r="H493">
        <v>33.199999999999932</v>
      </c>
      <c r="I493">
        <v>860</v>
      </c>
      <c r="J493">
        <v>199</v>
      </c>
      <c r="K493">
        <v>2096</v>
      </c>
      <c r="L493">
        <v>15.1</v>
      </c>
      <c r="M493">
        <v>83</v>
      </c>
      <c r="N493">
        <v>-10.900000000000006</v>
      </c>
      <c r="O493">
        <v>23922.25</v>
      </c>
    </row>
    <row r="494" spans="1:15" hidden="1" x14ac:dyDescent="0.3">
      <c r="A494">
        <v>23450</v>
      </c>
      <c r="B494" t="s">
        <v>60</v>
      </c>
      <c r="C494">
        <v>62</v>
      </c>
      <c r="D494">
        <v>0</v>
      </c>
      <c r="E494">
        <v>1</v>
      </c>
      <c r="F494">
        <v>12.85</v>
      </c>
      <c r="G494">
        <v>705</v>
      </c>
      <c r="H494">
        <v>90</v>
      </c>
      <c r="I494">
        <v>173</v>
      </c>
      <c r="J494">
        <v>106</v>
      </c>
      <c r="K494">
        <v>139</v>
      </c>
      <c r="L494">
        <v>15.38</v>
      </c>
      <c r="M494">
        <v>120.75</v>
      </c>
      <c r="N494">
        <v>-13.349999999999994</v>
      </c>
      <c r="O494">
        <v>23922.25</v>
      </c>
    </row>
    <row r="495" spans="1:15" hidden="1" x14ac:dyDescent="0.3">
      <c r="A495">
        <v>23450</v>
      </c>
      <c r="B495" t="s">
        <v>26</v>
      </c>
      <c r="C495">
        <v>805</v>
      </c>
      <c r="D495">
        <v>-180</v>
      </c>
      <c r="E495">
        <v>348</v>
      </c>
      <c r="F495">
        <v>10.47</v>
      </c>
      <c r="G495">
        <v>730.15</v>
      </c>
      <c r="H495">
        <v>30.449999999999932</v>
      </c>
      <c r="I495">
        <v>1975</v>
      </c>
      <c r="J495">
        <v>-147</v>
      </c>
      <c r="K495">
        <v>1283</v>
      </c>
      <c r="L495">
        <v>15.88</v>
      </c>
      <c r="M495">
        <v>167.5</v>
      </c>
      <c r="N495">
        <v>-6.1999999999999886</v>
      </c>
      <c r="O495">
        <v>23922.25</v>
      </c>
    </row>
    <row r="496" spans="1:15" hidden="1" x14ac:dyDescent="0.3">
      <c r="A496">
        <v>23450</v>
      </c>
      <c r="B496" t="s">
        <v>62</v>
      </c>
      <c r="I496">
        <v>0</v>
      </c>
      <c r="J496">
        <v>0</v>
      </c>
      <c r="K496">
        <v>0</v>
      </c>
      <c r="L496">
        <v>0</v>
      </c>
      <c r="M496">
        <v>0</v>
      </c>
      <c r="N496">
        <v>0</v>
      </c>
      <c r="O496">
        <v>23922.25</v>
      </c>
    </row>
    <row r="497" spans="1:15" hidden="1" x14ac:dyDescent="0.3">
      <c r="A497">
        <v>23450</v>
      </c>
      <c r="B497" t="s">
        <v>58</v>
      </c>
      <c r="C497">
        <v>39</v>
      </c>
      <c r="D497">
        <v>-4</v>
      </c>
      <c r="E497">
        <v>8</v>
      </c>
      <c r="F497">
        <v>8.2200000000000006</v>
      </c>
      <c r="G497">
        <v>946.7</v>
      </c>
      <c r="H497">
        <v>138.65000000000009</v>
      </c>
      <c r="I497">
        <v>167</v>
      </c>
      <c r="J497">
        <v>0</v>
      </c>
      <c r="K497">
        <v>4</v>
      </c>
      <c r="L497">
        <v>15.67</v>
      </c>
      <c r="M497">
        <v>264.64999999999998</v>
      </c>
      <c r="N497">
        <v>-16.950000000000045</v>
      </c>
      <c r="O497">
        <v>23922.25</v>
      </c>
    </row>
    <row r="498" spans="1:15" hidden="1" x14ac:dyDescent="0.3">
      <c r="A498">
        <v>23500</v>
      </c>
      <c r="B498" t="s">
        <v>17</v>
      </c>
      <c r="C498">
        <v>111274</v>
      </c>
      <c r="D498">
        <v>-18516</v>
      </c>
      <c r="E498">
        <v>176439</v>
      </c>
      <c r="F498">
        <v>0</v>
      </c>
      <c r="G498">
        <v>415.55</v>
      </c>
      <c r="H498">
        <v>40.5</v>
      </c>
      <c r="I498">
        <v>572815</v>
      </c>
      <c r="J498">
        <v>141162</v>
      </c>
      <c r="K498">
        <v>10176798</v>
      </c>
      <c r="L498">
        <v>14.62</v>
      </c>
      <c r="M498">
        <v>0.5</v>
      </c>
      <c r="N498">
        <v>-5.7</v>
      </c>
      <c r="O498">
        <v>23922.25</v>
      </c>
    </row>
    <row r="499" spans="1:15" hidden="1" x14ac:dyDescent="0.3">
      <c r="A499">
        <v>23500</v>
      </c>
      <c r="B499" t="s">
        <v>57</v>
      </c>
      <c r="C499">
        <v>23458</v>
      </c>
      <c r="D499">
        <v>-507</v>
      </c>
      <c r="E499">
        <v>54551</v>
      </c>
      <c r="F499">
        <v>10.89</v>
      </c>
      <c r="G499">
        <v>477.85</v>
      </c>
      <c r="H499">
        <v>17.900000000000034</v>
      </c>
      <c r="I499">
        <v>97639</v>
      </c>
      <c r="J499">
        <v>34431</v>
      </c>
      <c r="K499">
        <v>433772</v>
      </c>
      <c r="L499">
        <v>14.6</v>
      </c>
      <c r="M499">
        <v>41.2</v>
      </c>
      <c r="N499">
        <v>-16.5</v>
      </c>
      <c r="O499">
        <v>23922.25</v>
      </c>
    </row>
    <row r="500" spans="1:15" hidden="1" x14ac:dyDescent="0.3">
      <c r="A500">
        <v>23500</v>
      </c>
      <c r="B500" t="s">
        <v>59</v>
      </c>
      <c r="C500">
        <v>3552</v>
      </c>
      <c r="D500">
        <v>476</v>
      </c>
      <c r="E500">
        <v>5015</v>
      </c>
      <c r="F500">
        <v>10.199999999999999</v>
      </c>
      <c r="G500">
        <v>540.54999999999995</v>
      </c>
      <c r="H500">
        <v>13.25</v>
      </c>
      <c r="I500">
        <v>13420</v>
      </c>
      <c r="J500">
        <v>4678</v>
      </c>
      <c r="K500">
        <v>27223</v>
      </c>
      <c r="L500">
        <v>14.98</v>
      </c>
      <c r="M500">
        <v>92.75</v>
      </c>
      <c r="N500">
        <v>-12.549999999999995</v>
      </c>
      <c r="O500">
        <v>23922.25</v>
      </c>
    </row>
    <row r="501" spans="1:15" hidden="1" x14ac:dyDescent="0.3">
      <c r="A501">
        <v>23500</v>
      </c>
      <c r="B501" t="s">
        <v>60</v>
      </c>
      <c r="C501">
        <v>1429</v>
      </c>
      <c r="D501">
        <v>936</v>
      </c>
      <c r="E501">
        <v>1528</v>
      </c>
      <c r="F501">
        <v>9.9</v>
      </c>
      <c r="G501">
        <v>600</v>
      </c>
      <c r="H501">
        <v>11</v>
      </c>
      <c r="I501">
        <v>3303</v>
      </c>
      <c r="J501">
        <v>997</v>
      </c>
      <c r="K501">
        <v>4472</v>
      </c>
      <c r="L501">
        <v>15.63</v>
      </c>
      <c r="M501">
        <v>138.4</v>
      </c>
      <c r="N501">
        <v>-7.5499999999999829</v>
      </c>
      <c r="O501">
        <v>23922.25</v>
      </c>
    </row>
    <row r="502" spans="1:15" hidden="1" x14ac:dyDescent="0.3">
      <c r="A502">
        <v>23500</v>
      </c>
      <c r="B502" t="s">
        <v>26</v>
      </c>
      <c r="C502">
        <v>70722</v>
      </c>
      <c r="D502">
        <v>5345</v>
      </c>
      <c r="E502">
        <v>34296</v>
      </c>
      <c r="F502">
        <v>10.53</v>
      </c>
      <c r="G502">
        <v>671.9</v>
      </c>
      <c r="H502">
        <v>10.899999999999975</v>
      </c>
      <c r="I502">
        <v>121853</v>
      </c>
      <c r="J502">
        <v>12866</v>
      </c>
      <c r="K502">
        <v>115051</v>
      </c>
      <c r="L502">
        <v>15.88</v>
      </c>
      <c r="M502">
        <v>178.55</v>
      </c>
      <c r="N502">
        <v>-5.25</v>
      </c>
      <c r="O502">
        <v>23922.25</v>
      </c>
    </row>
    <row r="503" spans="1:15" hidden="1" x14ac:dyDescent="0.3">
      <c r="A503">
        <v>23500</v>
      </c>
      <c r="B503" t="s">
        <v>62</v>
      </c>
      <c r="C503">
        <v>79</v>
      </c>
      <c r="D503">
        <v>1</v>
      </c>
      <c r="E503">
        <v>27</v>
      </c>
      <c r="F503">
        <v>11.81</v>
      </c>
      <c r="G503">
        <v>724.4</v>
      </c>
      <c r="H503">
        <v>4.0499999999999545</v>
      </c>
      <c r="I503">
        <v>251</v>
      </c>
      <c r="J503">
        <v>20</v>
      </c>
      <c r="K503">
        <v>115</v>
      </c>
      <c r="L503">
        <v>16.190000000000001</v>
      </c>
      <c r="M503">
        <v>212</v>
      </c>
      <c r="N503">
        <v>-8.9000000000000057</v>
      </c>
      <c r="O503">
        <v>23922.25</v>
      </c>
    </row>
    <row r="504" spans="1:15" hidden="1" x14ac:dyDescent="0.3">
      <c r="A504">
        <v>23500</v>
      </c>
      <c r="B504" t="s">
        <v>58</v>
      </c>
      <c r="C504">
        <v>8938</v>
      </c>
      <c r="D504">
        <v>638</v>
      </c>
      <c r="E504">
        <v>2484</v>
      </c>
      <c r="F504">
        <v>7.98</v>
      </c>
      <c r="G504">
        <v>886.45</v>
      </c>
      <c r="H504">
        <v>10.550000000000068</v>
      </c>
      <c r="I504">
        <v>18640</v>
      </c>
      <c r="J504">
        <v>2440</v>
      </c>
      <c r="K504">
        <v>10934</v>
      </c>
      <c r="L504">
        <v>15.95</v>
      </c>
      <c r="M504">
        <v>292.5</v>
      </c>
      <c r="N504">
        <v>-5.8999999999999773</v>
      </c>
      <c r="O504">
        <v>23922.25</v>
      </c>
    </row>
    <row r="505" spans="1:15" hidden="1" x14ac:dyDescent="0.3">
      <c r="A505">
        <v>23550</v>
      </c>
      <c r="B505" t="s">
        <v>17</v>
      </c>
      <c r="C505">
        <v>70315</v>
      </c>
      <c r="D505">
        <v>-3788</v>
      </c>
      <c r="E505">
        <v>57231</v>
      </c>
      <c r="F505">
        <v>0</v>
      </c>
      <c r="G505">
        <v>366</v>
      </c>
      <c r="H505">
        <v>38.75</v>
      </c>
      <c r="I505">
        <v>299244</v>
      </c>
      <c r="J505">
        <v>121628</v>
      </c>
      <c r="K505">
        <v>6748898</v>
      </c>
      <c r="L505">
        <v>13.52</v>
      </c>
      <c r="M505">
        <v>0.6</v>
      </c>
      <c r="N505">
        <v>-7.3000000000000007</v>
      </c>
      <c r="O505">
        <v>23922.25</v>
      </c>
    </row>
    <row r="506" spans="1:15" hidden="1" x14ac:dyDescent="0.3">
      <c r="A506">
        <v>23550</v>
      </c>
      <c r="B506" t="s">
        <v>57</v>
      </c>
      <c r="C506">
        <v>2429</v>
      </c>
      <c r="D506">
        <v>-23</v>
      </c>
      <c r="E506">
        <v>4579</v>
      </c>
      <c r="F506">
        <v>10.5</v>
      </c>
      <c r="G506">
        <v>434.4</v>
      </c>
      <c r="H506">
        <v>17.25</v>
      </c>
      <c r="I506">
        <v>16076</v>
      </c>
      <c r="J506">
        <v>5342</v>
      </c>
      <c r="K506">
        <v>74899</v>
      </c>
      <c r="L506">
        <v>14.46</v>
      </c>
      <c r="M506">
        <v>48.1</v>
      </c>
      <c r="N506">
        <v>-18.899999999999999</v>
      </c>
      <c r="O506">
        <v>23922.25</v>
      </c>
    </row>
    <row r="507" spans="1:15" hidden="1" x14ac:dyDescent="0.3">
      <c r="A507">
        <v>23550</v>
      </c>
      <c r="B507" t="s">
        <v>59</v>
      </c>
      <c r="C507">
        <v>218</v>
      </c>
      <c r="D507">
        <v>117</v>
      </c>
      <c r="E507">
        <v>613</v>
      </c>
      <c r="F507">
        <v>9.82</v>
      </c>
      <c r="G507">
        <v>501.1</v>
      </c>
      <c r="H507">
        <v>9.25</v>
      </c>
      <c r="I507">
        <v>942</v>
      </c>
      <c r="J507">
        <v>233</v>
      </c>
      <c r="K507">
        <v>1823</v>
      </c>
      <c r="L507">
        <v>14.98</v>
      </c>
      <c r="M507">
        <v>102.55</v>
      </c>
      <c r="N507">
        <v>-14.150000000000006</v>
      </c>
      <c r="O507">
        <v>23922.25</v>
      </c>
    </row>
    <row r="508" spans="1:15" hidden="1" x14ac:dyDescent="0.3">
      <c r="A508">
        <v>23550</v>
      </c>
      <c r="B508" t="s">
        <v>60</v>
      </c>
      <c r="C508">
        <v>76</v>
      </c>
      <c r="D508">
        <v>-16</v>
      </c>
      <c r="E508">
        <v>28</v>
      </c>
      <c r="F508">
        <v>10.81</v>
      </c>
      <c r="G508">
        <v>593.35</v>
      </c>
      <c r="H508">
        <v>26.25</v>
      </c>
      <c r="I508">
        <v>345</v>
      </c>
      <c r="J508">
        <v>20</v>
      </c>
      <c r="K508">
        <v>380</v>
      </c>
      <c r="L508">
        <v>15.2</v>
      </c>
      <c r="M508">
        <v>143.19999999999999</v>
      </c>
      <c r="N508">
        <v>-19.800000000000011</v>
      </c>
      <c r="O508">
        <v>23922.25</v>
      </c>
    </row>
    <row r="509" spans="1:15" hidden="1" x14ac:dyDescent="0.3">
      <c r="A509">
        <v>23550</v>
      </c>
      <c r="B509" t="s">
        <v>26</v>
      </c>
      <c r="C509">
        <v>2419</v>
      </c>
      <c r="D509">
        <v>220</v>
      </c>
      <c r="E509">
        <v>1360</v>
      </c>
      <c r="F509">
        <v>10.85</v>
      </c>
      <c r="G509">
        <v>654.6</v>
      </c>
      <c r="H509">
        <v>27.649999999999977</v>
      </c>
      <c r="I509">
        <v>2889</v>
      </c>
      <c r="J509">
        <v>416</v>
      </c>
      <c r="K509">
        <v>3341</v>
      </c>
      <c r="L509">
        <v>15.87</v>
      </c>
      <c r="M509">
        <v>191.9</v>
      </c>
      <c r="N509">
        <v>-6.0999999999999943</v>
      </c>
      <c r="O509">
        <v>23922.25</v>
      </c>
    </row>
    <row r="510" spans="1:15" hidden="1" x14ac:dyDescent="0.3">
      <c r="A510">
        <v>23550</v>
      </c>
      <c r="B510" t="s">
        <v>62</v>
      </c>
      <c r="C510">
        <v>9</v>
      </c>
      <c r="D510">
        <v>0</v>
      </c>
      <c r="E510">
        <v>1</v>
      </c>
      <c r="F510">
        <v>10.58</v>
      </c>
      <c r="G510">
        <v>710.1</v>
      </c>
      <c r="H510">
        <v>-19.649999999999977</v>
      </c>
      <c r="I510">
        <v>0</v>
      </c>
      <c r="J510">
        <v>0</v>
      </c>
      <c r="K510">
        <v>0</v>
      </c>
      <c r="L510">
        <v>0</v>
      </c>
      <c r="M510">
        <v>0</v>
      </c>
      <c r="N510">
        <v>0</v>
      </c>
      <c r="O510">
        <v>23922.25</v>
      </c>
    </row>
    <row r="511" spans="1:15" hidden="1" x14ac:dyDescent="0.3">
      <c r="A511">
        <v>23550</v>
      </c>
      <c r="B511" t="s">
        <v>58</v>
      </c>
      <c r="C511">
        <v>32</v>
      </c>
      <c r="D511">
        <v>-1</v>
      </c>
      <c r="E511">
        <v>7</v>
      </c>
      <c r="F511">
        <v>8.14</v>
      </c>
      <c r="G511">
        <v>861.25</v>
      </c>
      <c r="H511">
        <v>23.950000000000045</v>
      </c>
      <c r="I511">
        <v>222</v>
      </c>
      <c r="J511">
        <v>36</v>
      </c>
      <c r="K511">
        <v>97</v>
      </c>
      <c r="L511">
        <v>16.13</v>
      </c>
      <c r="M511">
        <v>310.10000000000002</v>
      </c>
      <c r="N511">
        <v>-5.3999999999999773</v>
      </c>
      <c r="O511">
        <v>23922.25</v>
      </c>
    </row>
    <row r="512" spans="1:15" hidden="1" x14ac:dyDescent="0.3">
      <c r="A512">
        <v>23600</v>
      </c>
      <c r="B512" t="s">
        <v>17</v>
      </c>
      <c r="C512">
        <v>110261</v>
      </c>
      <c r="D512">
        <v>-15754</v>
      </c>
      <c r="E512">
        <v>312304</v>
      </c>
      <c r="F512">
        <v>0</v>
      </c>
      <c r="G512">
        <v>317.39999999999998</v>
      </c>
      <c r="H512">
        <v>36.349999999999966</v>
      </c>
      <c r="I512">
        <v>420285</v>
      </c>
      <c r="J512">
        <v>74770</v>
      </c>
      <c r="K512">
        <v>11653830</v>
      </c>
      <c r="L512">
        <v>12.3</v>
      </c>
      <c r="M512">
        <v>0.7</v>
      </c>
      <c r="N512">
        <v>-10.3</v>
      </c>
      <c r="O512">
        <v>23922.25</v>
      </c>
    </row>
    <row r="513" spans="1:15" hidden="1" x14ac:dyDescent="0.3">
      <c r="A513">
        <v>23600</v>
      </c>
      <c r="B513" t="s">
        <v>57</v>
      </c>
      <c r="C513">
        <v>14804</v>
      </c>
      <c r="D513">
        <v>-8983</v>
      </c>
      <c r="E513">
        <v>63507</v>
      </c>
      <c r="F513">
        <v>11.49</v>
      </c>
      <c r="G513">
        <v>393.25</v>
      </c>
      <c r="H513">
        <v>14.449999999999989</v>
      </c>
      <c r="I513">
        <v>88099</v>
      </c>
      <c r="J513">
        <v>29417</v>
      </c>
      <c r="K513">
        <v>371962</v>
      </c>
      <c r="L513">
        <v>14.19</v>
      </c>
      <c r="M513">
        <v>56.35</v>
      </c>
      <c r="N513">
        <v>-20.550000000000004</v>
      </c>
      <c r="O513">
        <v>23922.25</v>
      </c>
    </row>
    <row r="514" spans="1:15" hidden="1" x14ac:dyDescent="0.3">
      <c r="A514">
        <v>23600</v>
      </c>
      <c r="B514" t="s">
        <v>59</v>
      </c>
      <c r="C514">
        <v>2304</v>
      </c>
      <c r="D514">
        <v>-47</v>
      </c>
      <c r="E514">
        <v>3632</v>
      </c>
      <c r="F514">
        <v>10.07</v>
      </c>
      <c r="G514">
        <v>464.1</v>
      </c>
      <c r="H514">
        <v>9.8000000000000114</v>
      </c>
      <c r="I514">
        <v>7515</v>
      </c>
      <c r="J514">
        <v>2846</v>
      </c>
      <c r="K514">
        <v>18066</v>
      </c>
      <c r="L514">
        <v>14.7</v>
      </c>
      <c r="M514">
        <v>113.9</v>
      </c>
      <c r="N514">
        <v>-14.949999999999989</v>
      </c>
      <c r="O514">
        <v>23922.25</v>
      </c>
    </row>
    <row r="515" spans="1:15" hidden="1" x14ac:dyDescent="0.3">
      <c r="A515">
        <v>23600</v>
      </c>
      <c r="B515" t="s">
        <v>60</v>
      </c>
      <c r="C515">
        <v>156</v>
      </c>
      <c r="D515">
        <v>-47</v>
      </c>
      <c r="E515">
        <v>343</v>
      </c>
      <c r="F515">
        <v>10.59</v>
      </c>
      <c r="G515">
        <v>550.5</v>
      </c>
      <c r="H515">
        <v>22.549999999999955</v>
      </c>
      <c r="I515">
        <v>833</v>
      </c>
      <c r="J515">
        <v>348</v>
      </c>
      <c r="K515">
        <v>874</v>
      </c>
      <c r="L515">
        <v>15.26</v>
      </c>
      <c r="M515">
        <v>158</v>
      </c>
      <c r="N515">
        <v>-16.300000000000011</v>
      </c>
      <c r="O515">
        <v>23922.25</v>
      </c>
    </row>
    <row r="516" spans="1:15" hidden="1" x14ac:dyDescent="0.3">
      <c r="A516">
        <v>23600</v>
      </c>
      <c r="B516" t="s">
        <v>26</v>
      </c>
      <c r="C516">
        <v>35861</v>
      </c>
      <c r="D516">
        <v>-268</v>
      </c>
      <c r="E516">
        <v>17450</v>
      </c>
      <c r="F516">
        <v>10.97</v>
      </c>
      <c r="G516">
        <v>601.54999999999995</v>
      </c>
      <c r="H516">
        <v>8.9499999999999318</v>
      </c>
      <c r="I516">
        <v>64181</v>
      </c>
      <c r="J516">
        <v>2747</v>
      </c>
      <c r="K516">
        <v>34836</v>
      </c>
      <c r="L516">
        <v>15.75</v>
      </c>
      <c r="M516">
        <v>206.9</v>
      </c>
      <c r="N516">
        <v>-6.9000000000000057</v>
      </c>
      <c r="O516">
        <v>23922.25</v>
      </c>
    </row>
    <row r="517" spans="1:15" hidden="1" x14ac:dyDescent="0.3">
      <c r="A517">
        <v>23600</v>
      </c>
      <c r="B517" t="s">
        <v>62</v>
      </c>
      <c r="C517">
        <v>4</v>
      </c>
      <c r="D517">
        <v>1</v>
      </c>
      <c r="E517">
        <v>2</v>
      </c>
      <c r="F517">
        <v>12.21</v>
      </c>
      <c r="G517">
        <v>709.7</v>
      </c>
      <c r="H517">
        <v>49.050000000000068</v>
      </c>
      <c r="I517">
        <v>73</v>
      </c>
      <c r="J517">
        <v>3</v>
      </c>
      <c r="K517">
        <v>28</v>
      </c>
      <c r="L517">
        <v>15.68</v>
      </c>
      <c r="M517">
        <v>229.35</v>
      </c>
      <c r="N517">
        <v>-22.700000000000017</v>
      </c>
      <c r="O517">
        <v>23922.25</v>
      </c>
    </row>
    <row r="518" spans="1:15" hidden="1" x14ac:dyDescent="0.3">
      <c r="A518">
        <v>23600</v>
      </c>
      <c r="B518" t="s">
        <v>58</v>
      </c>
      <c r="C518">
        <v>1906</v>
      </c>
      <c r="D518">
        <v>32</v>
      </c>
      <c r="E518">
        <v>405</v>
      </c>
      <c r="F518">
        <v>8.7899999999999991</v>
      </c>
      <c r="G518">
        <v>822.5</v>
      </c>
      <c r="H518">
        <v>7.5499999999999554</v>
      </c>
      <c r="I518">
        <v>1340</v>
      </c>
      <c r="J518">
        <v>84</v>
      </c>
      <c r="K518">
        <v>1034</v>
      </c>
      <c r="L518">
        <v>15.94</v>
      </c>
      <c r="M518">
        <v>324.7</v>
      </c>
      <c r="N518">
        <v>-6.5</v>
      </c>
      <c r="O518">
        <v>23922.25</v>
      </c>
    </row>
    <row r="519" spans="1:15" hidden="1" x14ac:dyDescent="0.3">
      <c r="A519">
        <v>23650</v>
      </c>
      <c r="B519" t="s">
        <v>17</v>
      </c>
      <c r="C519">
        <v>24982</v>
      </c>
      <c r="D519">
        <v>-8070</v>
      </c>
      <c r="E519">
        <v>207847</v>
      </c>
      <c r="F519">
        <v>0</v>
      </c>
      <c r="G519">
        <v>267.89999999999998</v>
      </c>
      <c r="H519">
        <v>32.749999999999972</v>
      </c>
      <c r="I519">
        <v>206037</v>
      </c>
      <c r="J519">
        <v>50367</v>
      </c>
      <c r="K519">
        <v>9621309</v>
      </c>
      <c r="L519">
        <v>11.08</v>
      </c>
      <c r="M519">
        <v>0.95</v>
      </c>
      <c r="N519">
        <v>-14.15</v>
      </c>
      <c r="O519">
        <v>23922.25</v>
      </c>
    </row>
    <row r="520" spans="1:15" hidden="1" x14ac:dyDescent="0.3">
      <c r="A520">
        <v>23650</v>
      </c>
      <c r="B520" t="s">
        <v>57</v>
      </c>
      <c r="C520">
        <v>3211</v>
      </c>
      <c r="D520">
        <v>278</v>
      </c>
      <c r="E520">
        <v>11524</v>
      </c>
      <c r="F520">
        <v>11.62</v>
      </c>
      <c r="G520">
        <v>355.15</v>
      </c>
      <c r="H520">
        <v>15.149999999999975</v>
      </c>
      <c r="I520">
        <v>17183</v>
      </c>
      <c r="J520">
        <v>4205</v>
      </c>
      <c r="K520">
        <v>118895</v>
      </c>
      <c r="L520">
        <v>14.1</v>
      </c>
      <c r="M520">
        <v>66.8</v>
      </c>
      <c r="N520">
        <v>-22.450000000000003</v>
      </c>
      <c r="O520">
        <v>23922.25</v>
      </c>
    </row>
    <row r="521" spans="1:15" hidden="1" x14ac:dyDescent="0.3">
      <c r="A521">
        <v>23650</v>
      </c>
      <c r="B521" t="s">
        <v>59</v>
      </c>
      <c r="C521">
        <v>170</v>
      </c>
      <c r="D521">
        <v>49</v>
      </c>
      <c r="E521">
        <v>500</v>
      </c>
      <c r="F521">
        <v>10.35</v>
      </c>
      <c r="G521">
        <v>430</v>
      </c>
      <c r="H521">
        <v>14.600000000000025</v>
      </c>
      <c r="I521">
        <v>1006</v>
      </c>
      <c r="J521">
        <v>192</v>
      </c>
      <c r="K521">
        <v>1613</v>
      </c>
      <c r="L521">
        <v>14.77</v>
      </c>
      <c r="M521">
        <v>130</v>
      </c>
      <c r="N521">
        <v>-13.449999999999989</v>
      </c>
      <c r="O521">
        <v>23922.25</v>
      </c>
    </row>
    <row r="522" spans="1:15" hidden="1" x14ac:dyDescent="0.3">
      <c r="A522">
        <v>23650</v>
      </c>
      <c r="B522" t="s">
        <v>60</v>
      </c>
      <c r="C522">
        <v>58</v>
      </c>
      <c r="D522">
        <v>-1</v>
      </c>
      <c r="E522">
        <v>7</v>
      </c>
      <c r="F522">
        <v>12.62</v>
      </c>
      <c r="G522">
        <v>549.6</v>
      </c>
      <c r="H522">
        <v>69.400000000000034</v>
      </c>
      <c r="I522">
        <v>293</v>
      </c>
      <c r="J522">
        <v>50</v>
      </c>
      <c r="K522">
        <v>480</v>
      </c>
      <c r="L522">
        <v>15.02</v>
      </c>
      <c r="M522">
        <v>169</v>
      </c>
      <c r="N522">
        <v>-13.300000000000011</v>
      </c>
      <c r="O522">
        <v>23922.25</v>
      </c>
    </row>
    <row r="523" spans="1:15" hidden="1" x14ac:dyDescent="0.3">
      <c r="A523">
        <v>23650</v>
      </c>
      <c r="B523" t="s">
        <v>26</v>
      </c>
      <c r="C523">
        <v>918</v>
      </c>
      <c r="D523">
        <v>-34</v>
      </c>
      <c r="E523">
        <v>631</v>
      </c>
      <c r="F523">
        <v>11.49</v>
      </c>
      <c r="G523">
        <v>594.25</v>
      </c>
      <c r="H523">
        <v>40.899999999999977</v>
      </c>
      <c r="I523">
        <v>1385</v>
      </c>
      <c r="J523">
        <v>-25</v>
      </c>
      <c r="K523">
        <v>1980</v>
      </c>
      <c r="L523">
        <v>15.54</v>
      </c>
      <c r="M523">
        <v>222.45</v>
      </c>
      <c r="N523">
        <v>-6.4500000000000171</v>
      </c>
      <c r="O523">
        <v>23922.25</v>
      </c>
    </row>
    <row r="524" spans="1:15" hidden="1" x14ac:dyDescent="0.3">
      <c r="A524">
        <v>23650</v>
      </c>
      <c r="B524" t="s">
        <v>62</v>
      </c>
      <c r="C524">
        <v>0</v>
      </c>
      <c r="D524">
        <v>0</v>
      </c>
      <c r="E524">
        <v>28</v>
      </c>
      <c r="F524">
        <v>10.46</v>
      </c>
      <c r="G524">
        <v>631.75</v>
      </c>
      <c r="H524">
        <v>21.549999999999955</v>
      </c>
      <c r="I524">
        <v>8</v>
      </c>
      <c r="J524">
        <v>4</v>
      </c>
      <c r="K524">
        <v>8</v>
      </c>
      <c r="L524">
        <v>15.84</v>
      </c>
      <c r="M524">
        <v>249.95</v>
      </c>
      <c r="N524">
        <v>-19.5</v>
      </c>
      <c r="O524">
        <v>23922.25</v>
      </c>
    </row>
    <row r="525" spans="1:15" hidden="1" x14ac:dyDescent="0.3">
      <c r="A525">
        <v>23650</v>
      </c>
      <c r="B525" t="s">
        <v>58</v>
      </c>
      <c r="C525">
        <v>99</v>
      </c>
      <c r="D525">
        <v>1</v>
      </c>
      <c r="E525">
        <v>6</v>
      </c>
      <c r="F525">
        <v>9.86</v>
      </c>
      <c r="G525">
        <v>786</v>
      </c>
      <c r="H525">
        <v>22.950000000000045</v>
      </c>
      <c r="I525">
        <v>66</v>
      </c>
      <c r="J525">
        <v>-1</v>
      </c>
      <c r="K525">
        <v>30</v>
      </c>
      <c r="L525">
        <v>15.84</v>
      </c>
      <c r="M525">
        <v>332.5</v>
      </c>
      <c r="N525">
        <v>-6.75</v>
      </c>
      <c r="O525">
        <v>23922.25</v>
      </c>
    </row>
    <row r="526" spans="1:15" hidden="1" x14ac:dyDescent="0.3">
      <c r="A526">
        <v>23700</v>
      </c>
      <c r="B526" t="s">
        <v>17</v>
      </c>
      <c r="C526">
        <v>87072</v>
      </c>
      <c r="D526">
        <v>-50017</v>
      </c>
      <c r="E526">
        <v>1448006</v>
      </c>
      <c r="F526">
        <v>0</v>
      </c>
      <c r="G526">
        <v>216.35</v>
      </c>
      <c r="H526">
        <v>25.549999999999983</v>
      </c>
      <c r="I526">
        <v>523891</v>
      </c>
      <c r="J526">
        <v>171539</v>
      </c>
      <c r="K526">
        <v>18579140</v>
      </c>
      <c r="L526">
        <v>9.8000000000000007</v>
      </c>
      <c r="M526">
        <v>1.25</v>
      </c>
      <c r="N526">
        <v>-20.85</v>
      </c>
      <c r="O526">
        <v>23922.25</v>
      </c>
    </row>
    <row r="527" spans="1:15" hidden="1" x14ac:dyDescent="0.3">
      <c r="A527">
        <v>23700</v>
      </c>
      <c r="B527" t="s">
        <v>57</v>
      </c>
      <c r="C527">
        <v>33798</v>
      </c>
      <c r="D527">
        <v>-535</v>
      </c>
      <c r="E527">
        <v>111030</v>
      </c>
      <c r="F527">
        <v>11.61</v>
      </c>
      <c r="G527">
        <v>315.35000000000002</v>
      </c>
      <c r="H527">
        <v>9.7000000000000437</v>
      </c>
      <c r="I527">
        <v>81217</v>
      </c>
      <c r="J527">
        <v>30098</v>
      </c>
      <c r="K527">
        <v>392622</v>
      </c>
      <c r="L527">
        <v>13.95</v>
      </c>
      <c r="M527">
        <v>78.95</v>
      </c>
      <c r="N527">
        <v>-23.099999999999991</v>
      </c>
      <c r="O527">
        <v>23922.25</v>
      </c>
    </row>
    <row r="528" spans="1:15" hidden="1" x14ac:dyDescent="0.3">
      <c r="A528">
        <v>23700</v>
      </c>
      <c r="B528" t="s">
        <v>59</v>
      </c>
      <c r="C528">
        <v>2807</v>
      </c>
      <c r="D528">
        <v>-314</v>
      </c>
      <c r="E528">
        <v>5397</v>
      </c>
      <c r="F528">
        <v>10.86</v>
      </c>
      <c r="G528">
        <v>395.6</v>
      </c>
      <c r="H528">
        <v>10.450000000000044</v>
      </c>
      <c r="I528">
        <v>4777</v>
      </c>
      <c r="J528">
        <v>1329</v>
      </c>
      <c r="K528">
        <v>16827</v>
      </c>
      <c r="L528">
        <v>14.58</v>
      </c>
      <c r="M528">
        <v>143</v>
      </c>
      <c r="N528">
        <v>-16.75</v>
      </c>
      <c r="O528">
        <v>23922.25</v>
      </c>
    </row>
    <row r="529" spans="1:15" hidden="1" x14ac:dyDescent="0.3">
      <c r="A529">
        <v>23700</v>
      </c>
      <c r="B529" t="s">
        <v>60</v>
      </c>
      <c r="C529">
        <v>159</v>
      </c>
      <c r="D529">
        <v>-65</v>
      </c>
      <c r="E529">
        <v>366</v>
      </c>
      <c r="F529">
        <v>10.46</v>
      </c>
      <c r="G529">
        <v>458.95</v>
      </c>
      <c r="H529">
        <v>9.5999999999999659</v>
      </c>
      <c r="I529">
        <v>900</v>
      </c>
      <c r="J529">
        <v>374</v>
      </c>
      <c r="K529">
        <v>1150</v>
      </c>
      <c r="L529">
        <v>14.95</v>
      </c>
      <c r="M529">
        <v>190.75</v>
      </c>
      <c r="N529">
        <v>-16.449999999999989</v>
      </c>
      <c r="O529">
        <v>23922.25</v>
      </c>
    </row>
    <row r="530" spans="1:15" hidden="1" x14ac:dyDescent="0.3">
      <c r="A530">
        <v>23700</v>
      </c>
      <c r="B530" t="s">
        <v>26</v>
      </c>
      <c r="C530">
        <v>24417</v>
      </c>
      <c r="D530">
        <v>1083</v>
      </c>
      <c r="E530">
        <v>24964</v>
      </c>
      <c r="F530">
        <v>11.14</v>
      </c>
      <c r="G530">
        <v>533.29999999999995</v>
      </c>
      <c r="H530">
        <v>9.5</v>
      </c>
      <c r="I530">
        <v>37697</v>
      </c>
      <c r="J530">
        <v>3722</v>
      </c>
      <c r="K530">
        <v>40781</v>
      </c>
      <c r="L530">
        <v>15.65</v>
      </c>
      <c r="M530">
        <v>236.95</v>
      </c>
      <c r="N530">
        <v>-8.3000000000000114</v>
      </c>
      <c r="O530">
        <v>23922.25</v>
      </c>
    </row>
    <row r="531" spans="1:15" hidden="1" x14ac:dyDescent="0.3">
      <c r="A531">
        <v>23700</v>
      </c>
      <c r="B531" t="s">
        <v>62</v>
      </c>
      <c r="C531">
        <v>1</v>
      </c>
      <c r="D531">
        <v>1</v>
      </c>
      <c r="E531">
        <v>3</v>
      </c>
      <c r="F531">
        <v>12.88</v>
      </c>
      <c r="G531">
        <v>608.70000000000005</v>
      </c>
      <c r="H531">
        <v>23.950000000000045</v>
      </c>
      <c r="I531">
        <v>14</v>
      </c>
      <c r="J531">
        <v>6</v>
      </c>
      <c r="K531">
        <v>8</v>
      </c>
      <c r="L531">
        <v>15.54</v>
      </c>
      <c r="M531">
        <v>258.8</v>
      </c>
      <c r="N531">
        <v>-31.399999999999977</v>
      </c>
      <c r="O531">
        <v>23922.25</v>
      </c>
    </row>
    <row r="532" spans="1:15" hidden="1" x14ac:dyDescent="0.3">
      <c r="A532">
        <v>23700</v>
      </c>
      <c r="B532" t="s">
        <v>58</v>
      </c>
      <c r="C532">
        <v>1524</v>
      </c>
      <c r="D532">
        <v>351</v>
      </c>
      <c r="E532">
        <v>1036</v>
      </c>
      <c r="F532">
        <v>9.1199999999999992</v>
      </c>
      <c r="G532">
        <v>754.8</v>
      </c>
      <c r="H532">
        <v>8.8499999999999091</v>
      </c>
      <c r="I532">
        <v>1280</v>
      </c>
      <c r="J532">
        <v>191</v>
      </c>
      <c r="K532">
        <v>1291</v>
      </c>
      <c r="L532">
        <v>15.89</v>
      </c>
      <c r="M532">
        <v>359.45</v>
      </c>
      <c r="N532">
        <v>-4.4000000000000341</v>
      </c>
      <c r="O532">
        <v>23922.25</v>
      </c>
    </row>
    <row r="533" spans="1:15" hidden="1" x14ac:dyDescent="0.3">
      <c r="A533">
        <v>23750</v>
      </c>
      <c r="B533" t="s">
        <v>17</v>
      </c>
      <c r="C533">
        <v>68884</v>
      </c>
      <c r="D533">
        <v>14660</v>
      </c>
      <c r="E533">
        <v>1599470</v>
      </c>
      <c r="F533">
        <v>0</v>
      </c>
      <c r="G533">
        <v>167.9</v>
      </c>
      <c r="H533">
        <v>16.050000000000011</v>
      </c>
      <c r="I533">
        <v>303897</v>
      </c>
      <c r="J533">
        <v>165261</v>
      </c>
      <c r="K533">
        <v>17159957</v>
      </c>
      <c r="L533">
        <v>8.75</v>
      </c>
      <c r="M533">
        <v>1.95</v>
      </c>
      <c r="N533">
        <v>-30.3</v>
      </c>
      <c r="O533">
        <v>23922.25</v>
      </c>
    </row>
    <row r="534" spans="1:15" hidden="1" x14ac:dyDescent="0.3">
      <c r="A534">
        <v>23750</v>
      </c>
      <c r="B534" t="s">
        <v>57</v>
      </c>
      <c r="C534">
        <v>3979</v>
      </c>
      <c r="D534">
        <v>-127</v>
      </c>
      <c r="E534">
        <v>38572</v>
      </c>
      <c r="F534">
        <v>11.58</v>
      </c>
      <c r="G534">
        <v>279.35000000000002</v>
      </c>
      <c r="H534">
        <v>7.9500000000000446</v>
      </c>
      <c r="I534">
        <v>19425</v>
      </c>
      <c r="J534">
        <v>9865</v>
      </c>
      <c r="K534">
        <v>130324</v>
      </c>
      <c r="L534">
        <v>13.8</v>
      </c>
      <c r="M534">
        <v>92.25</v>
      </c>
      <c r="N534">
        <v>-25.950000000000003</v>
      </c>
      <c r="O534">
        <v>23922.25</v>
      </c>
    </row>
    <row r="535" spans="1:15" hidden="1" x14ac:dyDescent="0.3">
      <c r="A535">
        <v>23750</v>
      </c>
      <c r="B535" t="s">
        <v>59</v>
      </c>
      <c r="C535">
        <v>255</v>
      </c>
      <c r="D535">
        <v>-70</v>
      </c>
      <c r="E535">
        <v>1229</v>
      </c>
      <c r="F535">
        <v>11.14</v>
      </c>
      <c r="G535">
        <v>356.7</v>
      </c>
      <c r="H535">
        <v>5.8999999999999773</v>
      </c>
      <c r="I535">
        <v>987</v>
      </c>
      <c r="J535">
        <v>169</v>
      </c>
      <c r="K535">
        <v>3042</v>
      </c>
      <c r="L535">
        <v>14.76</v>
      </c>
      <c r="M535">
        <v>159.6</v>
      </c>
      <c r="N535">
        <v>-17.300000000000011</v>
      </c>
      <c r="O535">
        <v>23922.25</v>
      </c>
    </row>
    <row r="536" spans="1:15" hidden="1" x14ac:dyDescent="0.3">
      <c r="A536">
        <v>23750</v>
      </c>
      <c r="B536" t="s">
        <v>60</v>
      </c>
      <c r="C536">
        <v>139</v>
      </c>
      <c r="D536">
        <v>-6</v>
      </c>
      <c r="E536">
        <v>152</v>
      </c>
      <c r="F536">
        <v>10.92</v>
      </c>
      <c r="G536">
        <v>446.15</v>
      </c>
      <c r="H536">
        <v>24</v>
      </c>
      <c r="I536">
        <v>139</v>
      </c>
      <c r="J536">
        <v>19</v>
      </c>
      <c r="K536">
        <v>128</v>
      </c>
      <c r="L536">
        <v>14.88</v>
      </c>
      <c r="M536">
        <v>202.65</v>
      </c>
      <c r="N536">
        <v>-18.699999999999989</v>
      </c>
      <c r="O536">
        <v>23922.25</v>
      </c>
    </row>
    <row r="537" spans="1:15" hidden="1" x14ac:dyDescent="0.3">
      <c r="A537">
        <v>23750</v>
      </c>
      <c r="B537" t="s">
        <v>26</v>
      </c>
      <c r="C537">
        <v>1049</v>
      </c>
      <c r="D537">
        <v>59</v>
      </c>
      <c r="E537">
        <v>1326</v>
      </c>
      <c r="F537">
        <v>11.2</v>
      </c>
      <c r="G537">
        <v>500</v>
      </c>
      <c r="H537">
        <v>10.300000000000011</v>
      </c>
      <c r="I537">
        <v>1646</v>
      </c>
      <c r="J537">
        <v>129</v>
      </c>
      <c r="K537">
        <v>2048</v>
      </c>
      <c r="L537">
        <v>15.74</v>
      </c>
      <c r="M537">
        <v>253.9</v>
      </c>
      <c r="N537">
        <v>-7.5499999999999829</v>
      </c>
      <c r="O537">
        <v>23922.25</v>
      </c>
    </row>
    <row r="538" spans="1:15" hidden="1" x14ac:dyDescent="0.3">
      <c r="A538">
        <v>23750</v>
      </c>
      <c r="B538" t="s">
        <v>62</v>
      </c>
      <c r="C538">
        <v>3</v>
      </c>
      <c r="D538">
        <v>1</v>
      </c>
      <c r="E538">
        <v>13</v>
      </c>
      <c r="F538">
        <v>11.83</v>
      </c>
      <c r="G538">
        <v>506.6</v>
      </c>
      <c r="H538">
        <v>-24.399999999999977</v>
      </c>
      <c r="I538">
        <v>10</v>
      </c>
      <c r="J538">
        <v>1</v>
      </c>
      <c r="K538">
        <v>3</v>
      </c>
      <c r="L538">
        <v>15.87</v>
      </c>
      <c r="M538">
        <v>285.75</v>
      </c>
      <c r="N538">
        <v>-182.65</v>
      </c>
      <c r="O538">
        <v>23922.25</v>
      </c>
    </row>
    <row r="539" spans="1:15" hidden="1" x14ac:dyDescent="0.3">
      <c r="A539">
        <v>23750</v>
      </c>
      <c r="B539" t="s">
        <v>58</v>
      </c>
      <c r="C539">
        <v>27</v>
      </c>
      <c r="D539">
        <v>0</v>
      </c>
      <c r="E539">
        <v>0</v>
      </c>
      <c r="F539">
        <v>0</v>
      </c>
      <c r="G539">
        <v>0</v>
      </c>
      <c r="H539">
        <v>0</v>
      </c>
      <c r="I539">
        <v>86</v>
      </c>
      <c r="J539">
        <v>-2</v>
      </c>
      <c r="K539">
        <v>14</v>
      </c>
      <c r="L539">
        <v>15.52</v>
      </c>
      <c r="M539">
        <v>355.1</v>
      </c>
      <c r="N539">
        <v>-17.549999999999955</v>
      </c>
      <c r="O539">
        <v>23922.25</v>
      </c>
    </row>
    <row r="540" spans="1:15" hidden="1" x14ac:dyDescent="0.3">
      <c r="A540">
        <v>23800</v>
      </c>
      <c r="B540" t="s">
        <v>17</v>
      </c>
      <c r="C540">
        <v>175441</v>
      </c>
      <c r="D540">
        <v>1775</v>
      </c>
      <c r="E540">
        <v>7775787</v>
      </c>
      <c r="F540">
        <v>0</v>
      </c>
      <c r="G540">
        <v>120.4</v>
      </c>
      <c r="H540">
        <v>4.9000000000000057</v>
      </c>
      <c r="I540">
        <v>779307</v>
      </c>
      <c r="J540">
        <v>485141</v>
      </c>
      <c r="K540">
        <v>29639528</v>
      </c>
      <c r="L540">
        <v>7.82</v>
      </c>
      <c r="M540">
        <v>3.85</v>
      </c>
      <c r="N540">
        <v>-42.9</v>
      </c>
      <c r="O540">
        <v>23922.25</v>
      </c>
    </row>
    <row r="541" spans="1:15" hidden="1" x14ac:dyDescent="0.3">
      <c r="A541">
        <v>23800</v>
      </c>
      <c r="B541" t="s">
        <v>57</v>
      </c>
      <c r="C541">
        <v>48430</v>
      </c>
      <c r="D541">
        <v>13879</v>
      </c>
      <c r="E541">
        <v>345938</v>
      </c>
      <c r="F541">
        <v>11.71</v>
      </c>
      <c r="G541">
        <v>245.4</v>
      </c>
      <c r="H541">
        <v>6.2000000000000171</v>
      </c>
      <c r="I541">
        <v>91515</v>
      </c>
      <c r="J541">
        <v>53586</v>
      </c>
      <c r="K541">
        <v>609899</v>
      </c>
      <c r="L541">
        <v>13.68</v>
      </c>
      <c r="M541">
        <v>108.5</v>
      </c>
      <c r="N541">
        <v>-27.150000000000009</v>
      </c>
      <c r="O541">
        <v>23922.25</v>
      </c>
    </row>
    <row r="542" spans="1:15" hidden="1" x14ac:dyDescent="0.3">
      <c r="A542">
        <v>23800</v>
      </c>
      <c r="B542" t="s">
        <v>59</v>
      </c>
      <c r="C542">
        <v>4105</v>
      </c>
      <c r="D542">
        <v>1032</v>
      </c>
      <c r="E542">
        <v>13531</v>
      </c>
      <c r="F542">
        <v>10.83</v>
      </c>
      <c r="G542">
        <v>328.2</v>
      </c>
      <c r="H542">
        <v>7.5</v>
      </c>
      <c r="I542">
        <v>6518</v>
      </c>
      <c r="J542">
        <v>3321</v>
      </c>
      <c r="K542">
        <v>22186</v>
      </c>
      <c r="L542">
        <v>14.51</v>
      </c>
      <c r="M542">
        <v>175.5</v>
      </c>
      <c r="N542">
        <v>-18.650000000000009</v>
      </c>
      <c r="O542">
        <v>23922.25</v>
      </c>
    </row>
    <row r="543" spans="1:15" hidden="1" x14ac:dyDescent="0.3">
      <c r="A543">
        <v>23800</v>
      </c>
      <c r="B543" t="s">
        <v>60</v>
      </c>
      <c r="C543">
        <v>671</v>
      </c>
      <c r="D543">
        <v>518</v>
      </c>
      <c r="E543">
        <v>1429</v>
      </c>
      <c r="F543">
        <v>11.15</v>
      </c>
      <c r="G543">
        <v>394.05</v>
      </c>
      <c r="H543">
        <v>5.6500000000000341</v>
      </c>
      <c r="I543">
        <v>1036</v>
      </c>
      <c r="J543">
        <v>583</v>
      </c>
      <c r="K543">
        <v>2592</v>
      </c>
      <c r="L543">
        <v>14.7</v>
      </c>
      <c r="M543">
        <v>230</v>
      </c>
      <c r="N543">
        <v>-14.050000000000011</v>
      </c>
      <c r="O543">
        <v>23922.25</v>
      </c>
    </row>
    <row r="544" spans="1:15" hidden="1" x14ac:dyDescent="0.3">
      <c r="A544">
        <v>23800</v>
      </c>
      <c r="B544" t="s">
        <v>26</v>
      </c>
      <c r="C544">
        <v>39472</v>
      </c>
      <c r="D544">
        <v>7843</v>
      </c>
      <c r="E544">
        <v>51579</v>
      </c>
      <c r="F544">
        <v>11.18</v>
      </c>
      <c r="G544">
        <v>467.35</v>
      </c>
      <c r="H544">
        <v>5.5</v>
      </c>
      <c r="I544">
        <v>64066</v>
      </c>
      <c r="J544">
        <v>10047</v>
      </c>
      <c r="K544">
        <v>65020</v>
      </c>
      <c r="L544">
        <v>15.59</v>
      </c>
      <c r="M544">
        <v>270.8</v>
      </c>
      <c r="N544">
        <v>-11.050000000000011</v>
      </c>
      <c r="O544">
        <v>23922.25</v>
      </c>
    </row>
    <row r="545" spans="1:15" hidden="1" x14ac:dyDescent="0.3">
      <c r="A545">
        <v>23800</v>
      </c>
      <c r="B545" t="s">
        <v>62</v>
      </c>
      <c r="C545">
        <v>9</v>
      </c>
      <c r="D545">
        <v>2</v>
      </c>
      <c r="E545">
        <v>27</v>
      </c>
      <c r="F545">
        <v>12.15</v>
      </c>
      <c r="G545">
        <v>571.04999999999995</v>
      </c>
      <c r="H545">
        <v>47.899999999999977</v>
      </c>
      <c r="I545">
        <v>23</v>
      </c>
      <c r="J545">
        <v>8</v>
      </c>
      <c r="K545">
        <v>26</v>
      </c>
      <c r="L545">
        <v>15.77</v>
      </c>
      <c r="M545">
        <v>301.60000000000002</v>
      </c>
      <c r="N545">
        <v>-16.799999999999955</v>
      </c>
      <c r="O545">
        <v>23922.25</v>
      </c>
    </row>
    <row r="546" spans="1:15" hidden="1" x14ac:dyDescent="0.3">
      <c r="A546">
        <v>23800</v>
      </c>
      <c r="B546" t="s">
        <v>58</v>
      </c>
      <c r="C546">
        <v>903</v>
      </c>
      <c r="D546">
        <v>223</v>
      </c>
      <c r="E546">
        <v>1199</v>
      </c>
      <c r="F546">
        <v>9.33</v>
      </c>
      <c r="G546">
        <v>685.5</v>
      </c>
      <c r="H546">
        <v>1.4500000000000457</v>
      </c>
      <c r="I546">
        <v>1137</v>
      </c>
      <c r="J546">
        <v>416</v>
      </c>
      <c r="K546">
        <v>1593</v>
      </c>
      <c r="L546">
        <v>15.92</v>
      </c>
      <c r="M546">
        <v>392</v>
      </c>
      <c r="N546">
        <v>-5.75</v>
      </c>
      <c r="O546">
        <v>23922.25</v>
      </c>
    </row>
    <row r="547" spans="1:15" hidden="1" x14ac:dyDescent="0.3">
      <c r="A547">
        <v>23850</v>
      </c>
      <c r="B547" t="s">
        <v>17</v>
      </c>
      <c r="C547">
        <v>198082</v>
      </c>
      <c r="D547">
        <v>63582</v>
      </c>
      <c r="E547">
        <v>10176291</v>
      </c>
      <c r="F547">
        <v>0</v>
      </c>
      <c r="G547">
        <v>73.95</v>
      </c>
      <c r="H547">
        <v>-11.849999999999994</v>
      </c>
      <c r="I547">
        <v>544362</v>
      </c>
      <c r="J547">
        <v>360976</v>
      </c>
      <c r="K547">
        <v>25208729</v>
      </c>
      <c r="L547">
        <v>6.97</v>
      </c>
      <c r="M547">
        <v>8.9</v>
      </c>
      <c r="N547">
        <v>-58.55</v>
      </c>
      <c r="O547">
        <v>23922.25</v>
      </c>
    </row>
    <row r="548" spans="1:15" hidden="1" x14ac:dyDescent="0.3">
      <c r="A548">
        <v>23850</v>
      </c>
      <c r="B548" t="s">
        <v>57</v>
      </c>
      <c r="C548">
        <v>18586</v>
      </c>
      <c r="D548">
        <v>6778</v>
      </c>
      <c r="E548">
        <v>176707</v>
      </c>
      <c r="F548">
        <v>11.67</v>
      </c>
      <c r="G548">
        <v>213</v>
      </c>
      <c r="H548">
        <v>4.5</v>
      </c>
      <c r="I548">
        <v>28399</v>
      </c>
      <c r="J548">
        <v>17410</v>
      </c>
      <c r="K548">
        <v>215553</v>
      </c>
      <c r="L548">
        <v>13.65</v>
      </c>
      <c r="M548">
        <v>126.4</v>
      </c>
      <c r="N548">
        <v>-29.699999999999989</v>
      </c>
      <c r="O548">
        <v>23922.25</v>
      </c>
    </row>
    <row r="549" spans="1:15" hidden="1" x14ac:dyDescent="0.3">
      <c r="A549">
        <v>23850</v>
      </c>
      <c r="B549" t="s">
        <v>59</v>
      </c>
      <c r="C549">
        <v>328</v>
      </c>
      <c r="D549">
        <v>-81</v>
      </c>
      <c r="E549">
        <v>2983</v>
      </c>
      <c r="F549">
        <v>10.72</v>
      </c>
      <c r="G549">
        <v>294.8</v>
      </c>
      <c r="H549">
        <v>5.0500000000000114</v>
      </c>
      <c r="I549">
        <v>1299</v>
      </c>
      <c r="J549">
        <v>715</v>
      </c>
      <c r="K549">
        <v>7991</v>
      </c>
      <c r="L549">
        <v>14.42</v>
      </c>
      <c r="M549">
        <v>195.35</v>
      </c>
      <c r="N549">
        <v>-19.900000000000009</v>
      </c>
      <c r="O549">
        <v>23922.25</v>
      </c>
    </row>
    <row r="550" spans="1:15" hidden="1" x14ac:dyDescent="0.3">
      <c r="A550">
        <v>23850</v>
      </c>
      <c r="B550" t="s">
        <v>60</v>
      </c>
      <c r="C550">
        <v>53</v>
      </c>
      <c r="D550">
        <v>15</v>
      </c>
      <c r="E550">
        <v>162</v>
      </c>
      <c r="F550">
        <v>11.28</v>
      </c>
      <c r="G550">
        <v>387.5</v>
      </c>
      <c r="H550">
        <v>32.699999999999989</v>
      </c>
      <c r="I550">
        <v>166</v>
      </c>
      <c r="J550">
        <v>87</v>
      </c>
      <c r="K550">
        <v>273</v>
      </c>
      <c r="L550">
        <v>14.69</v>
      </c>
      <c r="M550">
        <v>233</v>
      </c>
      <c r="N550">
        <v>-27.350000000000023</v>
      </c>
      <c r="O550">
        <v>23922.25</v>
      </c>
    </row>
    <row r="551" spans="1:15" hidden="1" x14ac:dyDescent="0.3">
      <c r="A551">
        <v>23850</v>
      </c>
      <c r="B551" t="s">
        <v>26</v>
      </c>
      <c r="C551">
        <v>2191</v>
      </c>
      <c r="D551">
        <v>-242</v>
      </c>
      <c r="E551">
        <v>4815</v>
      </c>
      <c r="F551">
        <v>10.95</v>
      </c>
      <c r="G551">
        <v>432.05</v>
      </c>
      <c r="H551">
        <v>3.6500000000000341</v>
      </c>
      <c r="I551">
        <v>2263</v>
      </c>
      <c r="J551">
        <v>11</v>
      </c>
      <c r="K551">
        <v>4184</v>
      </c>
      <c r="L551">
        <v>15.65</v>
      </c>
      <c r="M551">
        <v>290.5</v>
      </c>
      <c r="N551">
        <v>-9.0500000000000114</v>
      </c>
      <c r="O551">
        <v>23922.25</v>
      </c>
    </row>
    <row r="552" spans="1:15" hidden="1" x14ac:dyDescent="0.3">
      <c r="A552">
        <v>23850</v>
      </c>
      <c r="B552" t="s">
        <v>62</v>
      </c>
      <c r="C552">
        <v>1</v>
      </c>
      <c r="D552">
        <v>0</v>
      </c>
      <c r="E552">
        <v>1</v>
      </c>
      <c r="F552">
        <v>9.86</v>
      </c>
      <c r="G552">
        <v>476.8</v>
      </c>
      <c r="H552">
        <v>-19.599999999999969</v>
      </c>
      <c r="I552">
        <v>4</v>
      </c>
      <c r="J552">
        <v>2</v>
      </c>
      <c r="K552">
        <v>8</v>
      </c>
      <c r="L552">
        <v>15.81</v>
      </c>
      <c r="M552">
        <v>322</v>
      </c>
      <c r="N552">
        <v>-26.199999999999989</v>
      </c>
      <c r="O552">
        <v>23922.25</v>
      </c>
    </row>
    <row r="553" spans="1:15" hidden="1" x14ac:dyDescent="0.3">
      <c r="A553">
        <v>23850</v>
      </c>
      <c r="B553" t="s">
        <v>58</v>
      </c>
      <c r="C553">
        <v>102</v>
      </c>
      <c r="D553">
        <v>46</v>
      </c>
      <c r="E553">
        <v>115</v>
      </c>
      <c r="F553">
        <v>9.35</v>
      </c>
      <c r="G553">
        <v>670</v>
      </c>
      <c r="H553">
        <v>15.950000000000044</v>
      </c>
      <c r="I553">
        <v>162</v>
      </c>
      <c r="J553">
        <v>-13</v>
      </c>
      <c r="K553">
        <v>104</v>
      </c>
      <c r="L553">
        <v>16.059999999999999</v>
      </c>
      <c r="M553">
        <v>412</v>
      </c>
      <c r="N553">
        <v>-8.1499999999999773</v>
      </c>
      <c r="O553">
        <v>23922.25</v>
      </c>
    </row>
    <row r="554" spans="1:15" hidden="1" x14ac:dyDescent="0.3">
      <c r="A554">
        <v>23900</v>
      </c>
      <c r="B554" t="s">
        <v>17</v>
      </c>
      <c r="C554">
        <v>395126</v>
      </c>
      <c r="D554">
        <v>116779</v>
      </c>
      <c r="E554">
        <v>21675495</v>
      </c>
      <c r="F554">
        <v>5.01</v>
      </c>
      <c r="G554">
        <v>38.35</v>
      </c>
      <c r="H554">
        <v>-23.299999999999997</v>
      </c>
      <c r="I554">
        <v>794610</v>
      </c>
      <c r="J554">
        <v>661620</v>
      </c>
      <c r="K554">
        <v>32769753</v>
      </c>
      <c r="L554">
        <v>6.67</v>
      </c>
      <c r="M554">
        <v>22.4</v>
      </c>
      <c r="N554">
        <v>-70.199999999999989</v>
      </c>
      <c r="O554">
        <v>23922.25</v>
      </c>
    </row>
    <row r="555" spans="1:15" hidden="1" x14ac:dyDescent="0.3">
      <c r="A555">
        <v>23900</v>
      </c>
      <c r="B555" t="s">
        <v>57</v>
      </c>
      <c r="C555">
        <v>54693</v>
      </c>
      <c r="D555">
        <v>19877</v>
      </c>
      <c r="E555">
        <v>661013</v>
      </c>
      <c r="F555">
        <v>11.72</v>
      </c>
      <c r="G555">
        <v>184.55</v>
      </c>
      <c r="H555">
        <v>4.0500000000000114</v>
      </c>
      <c r="I555">
        <v>66422</v>
      </c>
      <c r="J555">
        <v>46173</v>
      </c>
      <c r="K555">
        <v>593958</v>
      </c>
      <c r="L555">
        <v>13.54</v>
      </c>
      <c r="M555">
        <v>146.44999999999999</v>
      </c>
      <c r="N555">
        <v>-31.25</v>
      </c>
      <c r="O555">
        <v>23922.25</v>
      </c>
    </row>
    <row r="556" spans="1:15" hidden="1" x14ac:dyDescent="0.3">
      <c r="A556">
        <v>23900</v>
      </c>
      <c r="B556" t="s">
        <v>59</v>
      </c>
      <c r="C556">
        <v>4822</v>
      </c>
      <c r="D556">
        <v>1823</v>
      </c>
      <c r="E556">
        <v>16274</v>
      </c>
      <c r="F556">
        <v>10.97</v>
      </c>
      <c r="G556">
        <v>267.64999999999998</v>
      </c>
      <c r="H556">
        <v>6.9499999999999886</v>
      </c>
      <c r="I556">
        <v>5473</v>
      </c>
      <c r="J556">
        <v>4055</v>
      </c>
      <c r="K556">
        <v>25137</v>
      </c>
      <c r="L556">
        <v>14.38</v>
      </c>
      <c r="M556">
        <v>214.55</v>
      </c>
      <c r="N556">
        <v>-19.599999999999991</v>
      </c>
      <c r="O556">
        <v>23922.25</v>
      </c>
    </row>
    <row r="557" spans="1:15" hidden="1" x14ac:dyDescent="0.3">
      <c r="A557">
        <v>23900</v>
      </c>
      <c r="B557" t="s">
        <v>60</v>
      </c>
      <c r="C557">
        <v>294</v>
      </c>
      <c r="D557">
        <v>82</v>
      </c>
      <c r="E557">
        <v>623</v>
      </c>
      <c r="F557">
        <v>11.11</v>
      </c>
      <c r="G557">
        <v>328.4</v>
      </c>
      <c r="H557">
        <v>-2.9000000000000341</v>
      </c>
      <c r="I557">
        <v>313</v>
      </c>
      <c r="J557">
        <v>203</v>
      </c>
      <c r="K557">
        <v>863</v>
      </c>
      <c r="L557">
        <v>14.56</v>
      </c>
      <c r="M557">
        <v>269.05</v>
      </c>
      <c r="N557">
        <v>-12.800000000000011</v>
      </c>
      <c r="O557">
        <v>23922.25</v>
      </c>
    </row>
    <row r="558" spans="1:15" hidden="1" x14ac:dyDescent="0.3">
      <c r="A558">
        <v>23900</v>
      </c>
      <c r="B558" t="s">
        <v>26</v>
      </c>
      <c r="C558">
        <v>17617</v>
      </c>
      <c r="D558">
        <v>4428</v>
      </c>
      <c r="E558">
        <v>34183</v>
      </c>
      <c r="F558">
        <v>11.2</v>
      </c>
      <c r="G558">
        <v>405.1</v>
      </c>
      <c r="H558">
        <v>5.5500000000000114</v>
      </c>
      <c r="I558">
        <v>16017</v>
      </c>
      <c r="J558">
        <v>5978</v>
      </c>
      <c r="K558">
        <v>36848</v>
      </c>
      <c r="L558">
        <v>15.35</v>
      </c>
      <c r="M558">
        <v>307.3</v>
      </c>
      <c r="N558">
        <v>-10.899999999999975</v>
      </c>
      <c r="O558">
        <v>23922.25</v>
      </c>
    </row>
    <row r="559" spans="1:15" hidden="1" x14ac:dyDescent="0.3">
      <c r="A559">
        <v>23900</v>
      </c>
      <c r="B559" t="s">
        <v>62</v>
      </c>
      <c r="C559">
        <v>2</v>
      </c>
      <c r="D559">
        <v>1</v>
      </c>
      <c r="E559">
        <v>4</v>
      </c>
      <c r="F559">
        <v>11.68</v>
      </c>
      <c r="G559">
        <v>471.25</v>
      </c>
      <c r="H559">
        <v>-70.850000000000023</v>
      </c>
      <c r="I559">
        <v>9</v>
      </c>
      <c r="J559">
        <v>9</v>
      </c>
      <c r="K559">
        <v>20</v>
      </c>
      <c r="L559">
        <v>15.9</v>
      </c>
      <c r="M559">
        <v>333.15</v>
      </c>
      <c r="N559">
        <v>-289.95000000000005</v>
      </c>
      <c r="O559">
        <v>23922.25</v>
      </c>
    </row>
    <row r="560" spans="1:15" hidden="1" x14ac:dyDescent="0.3">
      <c r="A560">
        <v>23900</v>
      </c>
      <c r="B560" t="s">
        <v>58</v>
      </c>
      <c r="C560">
        <v>1082</v>
      </c>
      <c r="D560">
        <v>89</v>
      </c>
      <c r="E560">
        <v>614</v>
      </c>
      <c r="F560">
        <v>9.58</v>
      </c>
      <c r="G560">
        <v>621.04999999999995</v>
      </c>
      <c r="H560">
        <v>-0.75</v>
      </c>
      <c r="I560">
        <v>534</v>
      </c>
      <c r="J560">
        <v>262</v>
      </c>
      <c r="K560">
        <v>747</v>
      </c>
      <c r="L560">
        <v>15.87</v>
      </c>
      <c r="M560">
        <v>429.55</v>
      </c>
      <c r="N560">
        <v>-6.8499999999999659</v>
      </c>
      <c r="O560">
        <v>23922.25</v>
      </c>
    </row>
    <row r="561" spans="1:15" hidden="1" x14ac:dyDescent="0.3">
      <c r="A561">
        <v>23950</v>
      </c>
      <c r="B561" t="s">
        <v>17</v>
      </c>
      <c r="C561">
        <v>617348</v>
      </c>
      <c r="D561">
        <v>496459</v>
      </c>
      <c r="E561">
        <v>24100826</v>
      </c>
      <c r="F561">
        <v>5.36</v>
      </c>
      <c r="G561">
        <v>15.85</v>
      </c>
      <c r="H561">
        <v>-26.35</v>
      </c>
      <c r="I561">
        <v>573004</v>
      </c>
      <c r="J561">
        <v>542200</v>
      </c>
      <c r="K561">
        <v>22676502</v>
      </c>
      <c r="L561">
        <v>6.61</v>
      </c>
      <c r="M561">
        <v>49.85</v>
      </c>
      <c r="N561">
        <v>-72.75</v>
      </c>
      <c r="O561">
        <v>23922.25</v>
      </c>
    </row>
    <row r="562" spans="1:15" hidden="1" x14ac:dyDescent="0.3">
      <c r="A562">
        <v>23950</v>
      </c>
      <c r="B562" t="s">
        <v>57</v>
      </c>
      <c r="C562">
        <v>25857</v>
      </c>
      <c r="D562">
        <v>19964</v>
      </c>
      <c r="E562">
        <v>261486</v>
      </c>
      <c r="F562">
        <v>11.72</v>
      </c>
      <c r="G562">
        <v>157.4</v>
      </c>
      <c r="H562">
        <v>2.3499999999999943</v>
      </c>
      <c r="I562">
        <v>29316</v>
      </c>
      <c r="J562">
        <v>27243</v>
      </c>
      <c r="K562">
        <v>238661</v>
      </c>
      <c r="L562">
        <v>13.48</v>
      </c>
      <c r="M562">
        <v>168.9</v>
      </c>
      <c r="N562">
        <v>-32.449999999999989</v>
      </c>
      <c r="O562">
        <v>23922.25</v>
      </c>
    </row>
    <row r="563" spans="1:15" hidden="1" x14ac:dyDescent="0.3">
      <c r="A563">
        <v>23950</v>
      </c>
      <c r="B563" t="s">
        <v>59</v>
      </c>
      <c r="C563">
        <v>733</v>
      </c>
      <c r="D563">
        <v>573</v>
      </c>
      <c r="E563">
        <v>5310</v>
      </c>
      <c r="F563">
        <v>11.12</v>
      </c>
      <c r="G563">
        <v>239.85</v>
      </c>
      <c r="H563">
        <v>4.75</v>
      </c>
      <c r="I563">
        <v>1245</v>
      </c>
      <c r="J563">
        <v>1125</v>
      </c>
      <c r="K563">
        <v>5992</v>
      </c>
      <c r="L563">
        <v>14.44</v>
      </c>
      <c r="M563">
        <v>237.65</v>
      </c>
      <c r="N563">
        <v>-20.499999999999972</v>
      </c>
      <c r="O563">
        <v>23922.25</v>
      </c>
    </row>
    <row r="564" spans="1:15" hidden="1" x14ac:dyDescent="0.3">
      <c r="A564">
        <v>23950</v>
      </c>
      <c r="B564" t="s">
        <v>60</v>
      </c>
      <c r="C564">
        <v>97</v>
      </c>
      <c r="D564">
        <v>84</v>
      </c>
      <c r="E564">
        <v>398</v>
      </c>
      <c r="F564">
        <v>11.35</v>
      </c>
      <c r="G564">
        <v>307.95</v>
      </c>
      <c r="H564">
        <v>8.3999999999999773</v>
      </c>
      <c r="I564">
        <v>30</v>
      </c>
      <c r="J564">
        <v>30</v>
      </c>
      <c r="K564">
        <v>47</v>
      </c>
      <c r="L564">
        <v>14.73</v>
      </c>
      <c r="M564">
        <v>276</v>
      </c>
      <c r="N564">
        <v>-448.0499999999999</v>
      </c>
      <c r="O564">
        <v>23922.25</v>
      </c>
    </row>
    <row r="565" spans="1:15" hidden="1" x14ac:dyDescent="0.3">
      <c r="A565">
        <v>23950</v>
      </c>
      <c r="B565" t="s">
        <v>26</v>
      </c>
      <c r="C565">
        <v>1149</v>
      </c>
      <c r="D565">
        <v>436</v>
      </c>
      <c r="E565">
        <v>4087</v>
      </c>
      <c r="F565">
        <v>10.99</v>
      </c>
      <c r="G565">
        <v>375</v>
      </c>
      <c r="H565">
        <v>5.1000000000000227</v>
      </c>
      <c r="I565">
        <v>1596</v>
      </c>
      <c r="J565">
        <v>825</v>
      </c>
      <c r="K565">
        <v>5034</v>
      </c>
      <c r="L565">
        <v>15.34</v>
      </c>
      <c r="M565">
        <v>327.55</v>
      </c>
      <c r="N565">
        <v>-11.349999999999966</v>
      </c>
      <c r="O565">
        <v>23922.25</v>
      </c>
    </row>
    <row r="566" spans="1:15" hidden="1" x14ac:dyDescent="0.3">
      <c r="A566">
        <v>23950</v>
      </c>
      <c r="B566" t="s">
        <v>62</v>
      </c>
      <c r="C566">
        <v>4</v>
      </c>
      <c r="D566">
        <v>4</v>
      </c>
      <c r="E566">
        <v>24</v>
      </c>
      <c r="F566">
        <v>11.89</v>
      </c>
      <c r="G566">
        <v>471.25</v>
      </c>
      <c r="H566">
        <v>3.5</v>
      </c>
      <c r="I566">
        <v>0</v>
      </c>
      <c r="J566">
        <v>0</v>
      </c>
      <c r="K566">
        <v>2</v>
      </c>
      <c r="L566">
        <v>20.21</v>
      </c>
      <c r="M566">
        <v>491.35</v>
      </c>
      <c r="N566">
        <v>-159.35000000000002</v>
      </c>
      <c r="O566">
        <v>23922.25</v>
      </c>
    </row>
    <row r="567" spans="1:15" hidden="1" x14ac:dyDescent="0.3">
      <c r="A567">
        <v>23950</v>
      </c>
      <c r="B567" t="s">
        <v>58</v>
      </c>
      <c r="C567">
        <v>114</v>
      </c>
      <c r="D567">
        <v>65</v>
      </c>
      <c r="E567">
        <v>113</v>
      </c>
      <c r="F567">
        <v>9.42</v>
      </c>
      <c r="G567">
        <v>600</v>
      </c>
      <c r="H567">
        <v>-17.149999999999977</v>
      </c>
      <c r="I567">
        <v>159</v>
      </c>
      <c r="J567">
        <v>139</v>
      </c>
      <c r="K567">
        <v>202</v>
      </c>
      <c r="L567">
        <v>15.47</v>
      </c>
      <c r="M567">
        <v>428.8</v>
      </c>
      <c r="N567">
        <v>-59</v>
      </c>
      <c r="O567">
        <v>23922.25</v>
      </c>
    </row>
    <row r="568" spans="1:15" hidden="1" x14ac:dyDescent="0.3">
      <c r="A568">
        <v>24000</v>
      </c>
      <c r="B568" t="s">
        <v>17</v>
      </c>
      <c r="C568">
        <v>1111584</v>
      </c>
      <c r="D568">
        <v>577248</v>
      </c>
      <c r="E568">
        <v>40057839</v>
      </c>
      <c r="F568">
        <v>6.05</v>
      </c>
      <c r="G568">
        <v>6.1</v>
      </c>
      <c r="H568">
        <v>-21.5</v>
      </c>
      <c r="I568">
        <v>452881</v>
      </c>
      <c r="J568">
        <v>373998</v>
      </c>
      <c r="K568">
        <v>18165414</v>
      </c>
      <c r="L568">
        <v>7.59</v>
      </c>
      <c r="M568">
        <v>89.95</v>
      </c>
      <c r="N568">
        <v>-68.899999999999991</v>
      </c>
      <c r="O568">
        <v>23922.25</v>
      </c>
    </row>
    <row r="569" spans="1:15" hidden="1" x14ac:dyDescent="0.3">
      <c r="A569">
        <v>24000</v>
      </c>
      <c r="B569" t="s">
        <v>57</v>
      </c>
      <c r="C569">
        <v>170323</v>
      </c>
      <c r="D569">
        <v>92023</v>
      </c>
      <c r="E569">
        <v>1277816</v>
      </c>
      <c r="F569">
        <v>11.63</v>
      </c>
      <c r="G569">
        <v>132.55000000000001</v>
      </c>
      <c r="H569">
        <v>1.25</v>
      </c>
      <c r="I569">
        <v>123651</v>
      </c>
      <c r="J569">
        <v>92063</v>
      </c>
      <c r="K569">
        <v>749626</v>
      </c>
      <c r="L569">
        <v>13.45</v>
      </c>
      <c r="M569">
        <v>195</v>
      </c>
      <c r="N569">
        <v>-32.050000000000011</v>
      </c>
      <c r="O569">
        <v>23922.25</v>
      </c>
    </row>
    <row r="570" spans="1:15" hidden="1" x14ac:dyDescent="0.3">
      <c r="A570">
        <v>24000</v>
      </c>
      <c r="B570" t="s">
        <v>59</v>
      </c>
      <c r="C570">
        <v>9787</v>
      </c>
      <c r="D570">
        <v>3592</v>
      </c>
      <c r="E570">
        <v>43684</v>
      </c>
      <c r="F570">
        <v>11.19</v>
      </c>
      <c r="G570">
        <v>213.45</v>
      </c>
      <c r="H570">
        <v>3.6499999999999777</v>
      </c>
      <c r="I570">
        <v>10067</v>
      </c>
      <c r="J570">
        <v>6416</v>
      </c>
      <c r="K570">
        <v>33850</v>
      </c>
      <c r="L570">
        <v>14.29</v>
      </c>
      <c r="M570">
        <v>260.05</v>
      </c>
      <c r="N570">
        <v>-21.75</v>
      </c>
      <c r="O570">
        <v>23922.25</v>
      </c>
    </row>
    <row r="571" spans="1:15" hidden="1" x14ac:dyDescent="0.3">
      <c r="A571">
        <v>24000</v>
      </c>
      <c r="B571" t="s">
        <v>60</v>
      </c>
      <c r="C571">
        <v>1392</v>
      </c>
      <c r="D571">
        <v>151</v>
      </c>
      <c r="E571">
        <v>3599</v>
      </c>
      <c r="F571">
        <v>10.7</v>
      </c>
      <c r="G571">
        <v>280</v>
      </c>
      <c r="H571">
        <v>0.64999999999997726</v>
      </c>
      <c r="I571">
        <v>404</v>
      </c>
      <c r="J571">
        <v>385</v>
      </c>
      <c r="K571">
        <v>1226</v>
      </c>
      <c r="L571">
        <v>15.18</v>
      </c>
      <c r="M571">
        <v>313</v>
      </c>
      <c r="N571">
        <v>-12.350000000000025</v>
      </c>
      <c r="O571">
        <v>23922.25</v>
      </c>
    </row>
    <row r="572" spans="1:15" hidden="1" x14ac:dyDescent="0.3">
      <c r="A572">
        <v>24000</v>
      </c>
      <c r="B572" t="s">
        <v>26</v>
      </c>
      <c r="C572">
        <v>110623</v>
      </c>
      <c r="D572">
        <v>26118</v>
      </c>
      <c r="E572">
        <v>177751</v>
      </c>
      <c r="F572">
        <v>11.1</v>
      </c>
      <c r="G572">
        <v>346</v>
      </c>
      <c r="H572">
        <v>6.1999999999999886</v>
      </c>
      <c r="I572">
        <v>107600</v>
      </c>
      <c r="J572">
        <v>47437</v>
      </c>
      <c r="K572">
        <v>182975</v>
      </c>
      <c r="L572">
        <v>15.22</v>
      </c>
      <c r="M572">
        <v>348.4</v>
      </c>
      <c r="N572">
        <v>-12.200000000000044</v>
      </c>
      <c r="O572">
        <v>23922.25</v>
      </c>
    </row>
    <row r="573" spans="1:15" hidden="1" x14ac:dyDescent="0.3">
      <c r="A573">
        <v>24000</v>
      </c>
      <c r="B573" t="s">
        <v>62</v>
      </c>
      <c r="C573">
        <v>225</v>
      </c>
      <c r="D573">
        <v>76</v>
      </c>
      <c r="E573">
        <v>1303</v>
      </c>
      <c r="F573">
        <v>10.92</v>
      </c>
      <c r="G573">
        <v>405.1</v>
      </c>
      <c r="H573">
        <v>1</v>
      </c>
      <c r="I573">
        <v>213</v>
      </c>
      <c r="J573">
        <v>212</v>
      </c>
      <c r="K573">
        <v>407</v>
      </c>
      <c r="L573">
        <v>15.79</v>
      </c>
      <c r="M573">
        <v>385</v>
      </c>
      <c r="N573">
        <v>-214.65</v>
      </c>
      <c r="O573">
        <v>23922.25</v>
      </c>
    </row>
    <row r="574" spans="1:15" hidden="1" x14ac:dyDescent="0.3">
      <c r="A574">
        <v>24000</v>
      </c>
      <c r="B574" t="s">
        <v>58</v>
      </c>
      <c r="C574">
        <v>14504</v>
      </c>
      <c r="D574">
        <v>2021</v>
      </c>
      <c r="E574">
        <v>11337</v>
      </c>
      <c r="F574">
        <v>9.4700000000000006</v>
      </c>
      <c r="G574">
        <v>566.45000000000005</v>
      </c>
      <c r="H574">
        <v>8.4500000000000455</v>
      </c>
      <c r="I574">
        <v>12958</v>
      </c>
      <c r="J574">
        <v>3556</v>
      </c>
      <c r="K574">
        <v>12683</v>
      </c>
      <c r="L574">
        <v>15.89</v>
      </c>
      <c r="M574">
        <v>468.9</v>
      </c>
      <c r="N574">
        <v>-6.4000000000000341</v>
      </c>
      <c r="O574">
        <v>23922.25</v>
      </c>
    </row>
    <row r="575" spans="1:15" hidden="1" x14ac:dyDescent="0.3">
      <c r="A575">
        <v>24000</v>
      </c>
      <c r="B575" t="s">
        <v>21</v>
      </c>
      <c r="C575">
        <v>15247</v>
      </c>
      <c r="D575">
        <v>365</v>
      </c>
      <c r="E575">
        <v>8587</v>
      </c>
      <c r="F575">
        <v>8.52</v>
      </c>
      <c r="G575">
        <v>713</v>
      </c>
      <c r="H575">
        <v>4.5</v>
      </c>
      <c r="I575">
        <v>10188</v>
      </c>
      <c r="J575">
        <v>606</v>
      </c>
      <c r="K575">
        <v>8774</v>
      </c>
      <c r="L575">
        <v>15.45</v>
      </c>
      <c r="M575">
        <v>501.95</v>
      </c>
      <c r="N575">
        <v>-19.349999999999969</v>
      </c>
      <c r="O575">
        <v>23922.25</v>
      </c>
    </row>
    <row r="576" spans="1:15" hidden="1" x14ac:dyDescent="0.3">
      <c r="A576">
        <v>24000</v>
      </c>
      <c r="B576" t="s">
        <v>18</v>
      </c>
      <c r="C576">
        <v>24786</v>
      </c>
      <c r="D576">
        <v>239</v>
      </c>
      <c r="E576">
        <v>3481</v>
      </c>
      <c r="F576">
        <v>5.72</v>
      </c>
      <c r="G576">
        <v>1155.1500000000001</v>
      </c>
      <c r="H576">
        <v>-4.6499999999998636</v>
      </c>
      <c r="I576">
        <v>29853</v>
      </c>
      <c r="J576">
        <v>1992</v>
      </c>
      <c r="K576">
        <v>8759</v>
      </c>
      <c r="L576">
        <v>16.14</v>
      </c>
      <c r="M576">
        <v>604</v>
      </c>
      <c r="N576">
        <v>4.7000000000000455</v>
      </c>
      <c r="O576">
        <v>23922.25</v>
      </c>
    </row>
    <row r="577" spans="1:15" hidden="1" x14ac:dyDescent="0.3">
      <c r="A577">
        <v>24000</v>
      </c>
      <c r="B577" t="s">
        <v>25</v>
      </c>
      <c r="C577">
        <v>49</v>
      </c>
      <c r="D577">
        <v>36</v>
      </c>
      <c r="E577">
        <v>39</v>
      </c>
      <c r="F577">
        <v>0</v>
      </c>
      <c r="G577">
        <v>1650</v>
      </c>
      <c r="H577">
        <v>-1.0499999999999543</v>
      </c>
      <c r="I577">
        <v>0</v>
      </c>
      <c r="J577">
        <v>0</v>
      </c>
      <c r="K577">
        <v>0</v>
      </c>
      <c r="L577">
        <v>0</v>
      </c>
      <c r="M577">
        <v>0</v>
      </c>
      <c r="N577">
        <v>0</v>
      </c>
      <c r="O577">
        <v>23922.25</v>
      </c>
    </row>
    <row r="578" spans="1:15" hidden="1" x14ac:dyDescent="0.3">
      <c r="A578">
        <v>24000</v>
      </c>
      <c r="B578" t="s">
        <v>19</v>
      </c>
      <c r="C578">
        <v>0</v>
      </c>
      <c r="D578">
        <v>0</v>
      </c>
      <c r="E578">
        <v>1</v>
      </c>
      <c r="F578">
        <v>11.05</v>
      </c>
      <c r="G578">
        <v>2481</v>
      </c>
      <c r="H578">
        <v>1380.15</v>
      </c>
      <c r="I578">
        <v>0</v>
      </c>
      <c r="J578">
        <v>0</v>
      </c>
      <c r="K578">
        <v>1</v>
      </c>
      <c r="L578">
        <v>21.02</v>
      </c>
      <c r="M578">
        <v>999</v>
      </c>
      <c r="N578">
        <v>-4876.1000000000004</v>
      </c>
      <c r="O578">
        <v>23922.25</v>
      </c>
    </row>
    <row r="579" spans="1:15" hidden="1" x14ac:dyDescent="0.3">
      <c r="A579">
        <v>24000</v>
      </c>
      <c r="B579" t="s">
        <v>16</v>
      </c>
      <c r="C579">
        <v>142</v>
      </c>
      <c r="D579">
        <v>7</v>
      </c>
      <c r="E579">
        <v>22</v>
      </c>
      <c r="F579">
        <v>0</v>
      </c>
      <c r="G579">
        <v>2730</v>
      </c>
      <c r="H579">
        <v>-10.050000000000182</v>
      </c>
      <c r="I579">
        <v>700</v>
      </c>
      <c r="J579">
        <v>40</v>
      </c>
      <c r="K579">
        <v>167</v>
      </c>
      <c r="L579">
        <v>19.87</v>
      </c>
      <c r="M579">
        <v>900</v>
      </c>
      <c r="N579">
        <v>12.5</v>
      </c>
      <c r="O579">
        <v>23922.25</v>
      </c>
    </row>
    <row r="580" spans="1:15" hidden="1" x14ac:dyDescent="0.3">
      <c r="A580">
        <v>24000</v>
      </c>
      <c r="B580" t="s">
        <v>14</v>
      </c>
      <c r="I580">
        <v>0</v>
      </c>
      <c r="J580">
        <v>0</v>
      </c>
      <c r="K580">
        <v>0</v>
      </c>
      <c r="L580">
        <v>0</v>
      </c>
      <c r="M580">
        <v>0</v>
      </c>
      <c r="N580">
        <v>0</v>
      </c>
      <c r="O580">
        <v>23922.25</v>
      </c>
    </row>
    <row r="581" spans="1:15" hidden="1" x14ac:dyDescent="0.3">
      <c r="A581">
        <v>24000</v>
      </c>
      <c r="B581" t="s">
        <v>15</v>
      </c>
      <c r="C581">
        <v>0</v>
      </c>
      <c r="D581">
        <v>0</v>
      </c>
      <c r="E581">
        <v>0</v>
      </c>
      <c r="F581">
        <v>0</v>
      </c>
      <c r="G581">
        <v>0</v>
      </c>
      <c r="H581">
        <v>0</v>
      </c>
      <c r="I581">
        <v>11</v>
      </c>
      <c r="J581">
        <v>8</v>
      </c>
      <c r="K581">
        <v>13</v>
      </c>
      <c r="L581">
        <v>21.3</v>
      </c>
      <c r="M581">
        <v>950</v>
      </c>
      <c r="N581">
        <v>49.950000000000045</v>
      </c>
      <c r="O581">
        <v>23922.25</v>
      </c>
    </row>
    <row r="582" spans="1:15" hidden="1" x14ac:dyDescent="0.3">
      <c r="A582">
        <v>24000</v>
      </c>
      <c r="B582" t="s">
        <v>22</v>
      </c>
      <c r="I582">
        <v>0</v>
      </c>
      <c r="J582">
        <v>0</v>
      </c>
      <c r="K582">
        <v>0</v>
      </c>
      <c r="L582">
        <v>0</v>
      </c>
      <c r="M582">
        <v>0</v>
      </c>
      <c r="N582">
        <v>0</v>
      </c>
      <c r="O582">
        <v>23922.25</v>
      </c>
    </row>
    <row r="583" spans="1:15" hidden="1" x14ac:dyDescent="0.3">
      <c r="A583">
        <v>24000</v>
      </c>
      <c r="B583" t="s">
        <v>20</v>
      </c>
      <c r="I583">
        <v>2</v>
      </c>
      <c r="J583">
        <v>0</v>
      </c>
      <c r="K583">
        <v>0</v>
      </c>
      <c r="L583">
        <v>0</v>
      </c>
      <c r="M583">
        <v>0</v>
      </c>
      <c r="N583">
        <v>0</v>
      </c>
      <c r="O583">
        <v>23922.25</v>
      </c>
    </row>
    <row r="584" spans="1:15" hidden="1" x14ac:dyDescent="0.3">
      <c r="A584">
        <v>24000</v>
      </c>
      <c r="B584" t="s">
        <v>24</v>
      </c>
      <c r="I584">
        <v>0</v>
      </c>
      <c r="J584">
        <v>0</v>
      </c>
      <c r="K584">
        <v>0</v>
      </c>
      <c r="L584">
        <v>0</v>
      </c>
      <c r="M584">
        <v>0</v>
      </c>
      <c r="N584">
        <v>0</v>
      </c>
      <c r="O584">
        <v>23922.25</v>
      </c>
    </row>
    <row r="585" spans="1:15" hidden="1" x14ac:dyDescent="0.3">
      <c r="A585">
        <v>24050</v>
      </c>
      <c r="B585" t="s">
        <v>17</v>
      </c>
      <c r="C585">
        <v>597377</v>
      </c>
      <c r="D585">
        <v>406332</v>
      </c>
      <c r="E585">
        <v>22251969</v>
      </c>
      <c r="F585">
        <v>6.38</v>
      </c>
      <c r="G585">
        <v>2.15</v>
      </c>
      <c r="H585">
        <v>-14.4</v>
      </c>
      <c r="I585">
        <v>68632</v>
      </c>
      <c r="J585">
        <v>66849</v>
      </c>
      <c r="K585">
        <v>3569743</v>
      </c>
      <c r="L585">
        <v>8.5500000000000007</v>
      </c>
      <c r="M585">
        <v>136.85</v>
      </c>
      <c r="N585">
        <v>-60.599999999999994</v>
      </c>
      <c r="O585">
        <v>23922.25</v>
      </c>
    </row>
    <row r="586" spans="1:15" hidden="1" x14ac:dyDescent="0.3">
      <c r="A586">
        <v>24050</v>
      </c>
      <c r="B586" t="s">
        <v>57</v>
      </c>
      <c r="C586">
        <v>16013</v>
      </c>
      <c r="D586">
        <v>8100</v>
      </c>
      <c r="E586">
        <v>190046</v>
      </c>
      <c r="F586">
        <v>11.67</v>
      </c>
      <c r="G586">
        <v>110.95</v>
      </c>
      <c r="H586">
        <v>0.35000000000000853</v>
      </c>
      <c r="I586">
        <v>6269</v>
      </c>
      <c r="J586">
        <v>4884</v>
      </c>
      <c r="K586">
        <v>56240</v>
      </c>
      <c r="L586">
        <v>13.45</v>
      </c>
      <c r="M586">
        <v>222.5</v>
      </c>
      <c r="N586">
        <v>-35</v>
      </c>
      <c r="O586">
        <v>23922.25</v>
      </c>
    </row>
    <row r="587" spans="1:15" hidden="1" x14ac:dyDescent="0.3">
      <c r="A587">
        <v>24050</v>
      </c>
      <c r="B587" t="s">
        <v>59</v>
      </c>
      <c r="C587">
        <v>766</v>
      </c>
      <c r="D587">
        <v>191</v>
      </c>
      <c r="E587">
        <v>3178</v>
      </c>
      <c r="F587">
        <v>11.06</v>
      </c>
      <c r="G587">
        <v>190</v>
      </c>
      <c r="H587">
        <v>4.4499999999999886</v>
      </c>
      <c r="I587">
        <v>533</v>
      </c>
      <c r="J587">
        <v>442</v>
      </c>
      <c r="K587">
        <v>1708</v>
      </c>
      <c r="L587">
        <v>14.66</v>
      </c>
      <c r="M587">
        <v>286</v>
      </c>
      <c r="N587">
        <v>-26.350000000000023</v>
      </c>
      <c r="O587">
        <v>23922.25</v>
      </c>
    </row>
    <row r="588" spans="1:15" hidden="1" x14ac:dyDescent="0.3">
      <c r="A588">
        <v>24050</v>
      </c>
      <c r="B588" t="s">
        <v>60</v>
      </c>
      <c r="C588">
        <v>0</v>
      </c>
      <c r="D588">
        <v>0</v>
      </c>
      <c r="E588">
        <v>2</v>
      </c>
      <c r="F588">
        <v>11</v>
      </c>
      <c r="G588">
        <v>267</v>
      </c>
      <c r="H588">
        <v>-37.350000000000023</v>
      </c>
      <c r="I588">
        <v>5</v>
      </c>
      <c r="J588">
        <v>5</v>
      </c>
      <c r="K588">
        <v>8</v>
      </c>
      <c r="L588">
        <v>15.35</v>
      </c>
      <c r="M588">
        <v>336.7</v>
      </c>
      <c r="N588">
        <v>-451.2</v>
      </c>
      <c r="O588">
        <v>23922.25</v>
      </c>
    </row>
    <row r="589" spans="1:15" hidden="1" x14ac:dyDescent="0.3">
      <c r="A589">
        <v>24050</v>
      </c>
      <c r="B589" t="s">
        <v>26</v>
      </c>
      <c r="C589">
        <v>1407</v>
      </c>
      <c r="D589">
        <v>602</v>
      </c>
      <c r="E589">
        <v>3204</v>
      </c>
      <c r="F589">
        <v>11.02</v>
      </c>
      <c r="G589">
        <v>319.7</v>
      </c>
      <c r="H589">
        <v>5.1499999999999773</v>
      </c>
      <c r="I589">
        <v>951</v>
      </c>
      <c r="J589">
        <v>372</v>
      </c>
      <c r="K589">
        <v>2590</v>
      </c>
      <c r="L589">
        <v>15.2</v>
      </c>
      <c r="M589">
        <v>375.45</v>
      </c>
      <c r="N589">
        <v>-10.350000000000025</v>
      </c>
      <c r="O589">
        <v>23922.25</v>
      </c>
    </row>
    <row r="590" spans="1:15" hidden="1" x14ac:dyDescent="0.3">
      <c r="A590">
        <v>24050</v>
      </c>
      <c r="B590" t="s">
        <v>62</v>
      </c>
      <c r="C590">
        <v>0</v>
      </c>
      <c r="D590">
        <v>0</v>
      </c>
      <c r="E590">
        <v>0</v>
      </c>
      <c r="F590">
        <v>0</v>
      </c>
      <c r="G590">
        <v>0</v>
      </c>
      <c r="H590">
        <v>0</v>
      </c>
      <c r="I590">
        <v>1</v>
      </c>
      <c r="J590">
        <v>0</v>
      </c>
      <c r="K590">
        <v>0</v>
      </c>
      <c r="L590">
        <v>0</v>
      </c>
      <c r="M590">
        <v>0</v>
      </c>
      <c r="N590">
        <v>0</v>
      </c>
      <c r="O590">
        <v>23922.25</v>
      </c>
    </row>
    <row r="591" spans="1:15" hidden="1" x14ac:dyDescent="0.3">
      <c r="A591">
        <v>24050</v>
      </c>
      <c r="B591" t="s">
        <v>58</v>
      </c>
      <c r="C591">
        <v>7</v>
      </c>
      <c r="D591">
        <v>2</v>
      </c>
      <c r="E591">
        <v>22</v>
      </c>
      <c r="F591">
        <v>9.89</v>
      </c>
      <c r="G591">
        <v>560.29999999999995</v>
      </c>
      <c r="H591">
        <v>45.349999999999909</v>
      </c>
      <c r="I591">
        <v>20</v>
      </c>
      <c r="J591">
        <v>4</v>
      </c>
      <c r="K591">
        <v>17</v>
      </c>
      <c r="L591">
        <v>15.62</v>
      </c>
      <c r="M591">
        <v>476</v>
      </c>
      <c r="N591">
        <v>-36</v>
      </c>
      <c r="O591">
        <v>23922.25</v>
      </c>
    </row>
    <row r="592" spans="1:15" hidden="1" x14ac:dyDescent="0.3">
      <c r="A592">
        <v>24100</v>
      </c>
      <c r="B592" t="s">
        <v>17</v>
      </c>
      <c r="C592">
        <v>709046</v>
      </c>
      <c r="D592">
        <v>442888</v>
      </c>
      <c r="E592">
        <v>28204632</v>
      </c>
      <c r="F592">
        <v>6.7</v>
      </c>
      <c r="G592">
        <v>0.8</v>
      </c>
      <c r="H592">
        <v>-9</v>
      </c>
      <c r="I592">
        <v>41091</v>
      </c>
      <c r="J592">
        <v>36429</v>
      </c>
      <c r="K592">
        <v>2357579</v>
      </c>
      <c r="L592">
        <v>10.28</v>
      </c>
      <c r="M592">
        <v>184.4</v>
      </c>
      <c r="N592">
        <v>-56.150000000000006</v>
      </c>
      <c r="O592">
        <v>23922.25</v>
      </c>
    </row>
    <row r="593" spans="1:15" hidden="1" x14ac:dyDescent="0.3">
      <c r="A593">
        <v>24100</v>
      </c>
      <c r="B593" t="s">
        <v>57</v>
      </c>
      <c r="C593">
        <v>49238</v>
      </c>
      <c r="D593">
        <v>26632</v>
      </c>
      <c r="E593">
        <v>475984</v>
      </c>
      <c r="F593">
        <v>11.54</v>
      </c>
      <c r="G593">
        <v>91.25</v>
      </c>
      <c r="H593">
        <v>-1.25</v>
      </c>
      <c r="I593">
        <v>14833</v>
      </c>
      <c r="J593">
        <v>12381</v>
      </c>
      <c r="K593">
        <v>112906</v>
      </c>
      <c r="L593">
        <v>13.35</v>
      </c>
      <c r="M593">
        <v>253</v>
      </c>
      <c r="N593">
        <v>-35.850000000000023</v>
      </c>
      <c r="O593">
        <v>23922.25</v>
      </c>
    </row>
    <row r="594" spans="1:15" hidden="1" x14ac:dyDescent="0.3">
      <c r="A594">
        <v>24100</v>
      </c>
      <c r="B594" t="s">
        <v>59</v>
      </c>
      <c r="C594">
        <v>5114</v>
      </c>
      <c r="D594">
        <v>1437</v>
      </c>
      <c r="E594">
        <v>12291</v>
      </c>
      <c r="F594">
        <v>11.22</v>
      </c>
      <c r="G594">
        <v>166.5</v>
      </c>
      <c r="H594">
        <v>1.5999999999999943</v>
      </c>
      <c r="I594">
        <v>751</v>
      </c>
      <c r="J594">
        <v>597</v>
      </c>
      <c r="K594">
        <v>4887</v>
      </c>
      <c r="L594">
        <v>14.37</v>
      </c>
      <c r="M594">
        <v>315.05</v>
      </c>
      <c r="N594">
        <v>-23.849999999999969</v>
      </c>
      <c r="O594">
        <v>23922.25</v>
      </c>
    </row>
    <row r="595" spans="1:15" hidden="1" x14ac:dyDescent="0.3">
      <c r="A595">
        <v>24100</v>
      </c>
      <c r="B595" t="s">
        <v>60</v>
      </c>
      <c r="C595">
        <v>0</v>
      </c>
      <c r="D595">
        <v>0</v>
      </c>
      <c r="E595">
        <v>2</v>
      </c>
      <c r="F595">
        <v>12.74</v>
      </c>
      <c r="G595">
        <v>282</v>
      </c>
      <c r="H595">
        <v>-5.6999999999999886</v>
      </c>
      <c r="I595">
        <v>8</v>
      </c>
      <c r="J595">
        <v>8</v>
      </c>
      <c r="K595">
        <v>23</v>
      </c>
      <c r="L595">
        <v>14.48</v>
      </c>
      <c r="M595">
        <v>341.85</v>
      </c>
      <c r="N595">
        <v>-479.0499999999999</v>
      </c>
      <c r="O595">
        <v>23922.25</v>
      </c>
    </row>
    <row r="596" spans="1:15" hidden="1" x14ac:dyDescent="0.3">
      <c r="A596">
        <v>24100</v>
      </c>
      <c r="B596" t="s">
        <v>26</v>
      </c>
      <c r="C596">
        <v>9670</v>
      </c>
      <c r="D596">
        <v>3544</v>
      </c>
      <c r="E596">
        <v>19778</v>
      </c>
      <c r="F596">
        <v>11.14</v>
      </c>
      <c r="G596">
        <v>296.25</v>
      </c>
      <c r="H596">
        <v>4.8999999999999773</v>
      </c>
      <c r="I596">
        <v>2802</v>
      </c>
      <c r="J596">
        <v>609</v>
      </c>
      <c r="K596">
        <v>6586</v>
      </c>
      <c r="L596">
        <v>15.28</v>
      </c>
      <c r="M596">
        <v>398.55</v>
      </c>
      <c r="N596">
        <v>-10</v>
      </c>
      <c r="O596">
        <v>23922.25</v>
      </c>
    </row>
    <row r="597" spans="1:15" hidden="1" x14ac:dyDescent="0.3">
      <c r="A597">
        <v>24100</v>
      </c>
      <c r="B597" t="s">
        <v>62</v>
      </c>
      <c r="C597">
        <v>0</v>
      </c>
      <c r="D597">
        <v>0</v>
      </c>
      <c r="E597">
        <v>0</v>
      </c>
      <c r="F597">
        <v>0</v>
      </c>
      <c r="G597">
        <v>0</v>
      </c>
      <c r="H597">
        <v>0</v>
      </c>
      <c r="I597">
        <v>0</v>
      </c>
      <c r="J597">
        <v>0</v>
      </c>
      <c r="K597">
        <v>2</v>
      </c>
      <c r="L597">
        <v>20.51</v>
      </c>
      <c r="M597">
        <v>570.29999999999995</v>
      </c>
      <c r="N597">
        <v>-167.40000000000009</v>
      </c>
      <c r="O597">
        <v>23922.25</v>
      </c>
    </row>
    <row r="598" spans="1:15" hidden="1" x14ac:dyDescent="0.3">
      <c r="A598">
        <v>24100</v>
      </c>
      <c r="B598" t="s">
        <v>58</v>
      </c>
      <c r="C598">
        <v>627</v>
      </c>
      <c r="D598">
        <v>344</v>
      </c>
      <c r="E598">
        <v>793</v>
      </c>
      <c r="F598">
        <v>9.64</v>
      </c>
      <c r="G598">
        <v>523.5</v>
      </c>
      <c r="H598">
        <v>16.300000000000011</v>
      </c>
      <c r="I598">
        <v>178</v>
      </c>
      <c r="J598">
        <v>178</v>
      </c>
      <c r="K598">
        <v>270</v>
      </c>
      <c r="L598">
        <v>15.75</v>
      </c>
      <c r="M598">
        <v>514.25</v>
      </c>
      <c r="N598">
        <v>-888.25</v>
      </c>
      <c r="O598">
        <v>23922.25</v>
      </c>
    </row>
    <row r="599" spans="1:15" hidden="1" x14ac:dyDescent="0.3">
      <c r="A599">
        <v>24150</v>
      </c>
      <c r="B599" t="s">
        <v>17</v>
      </c>
      <c r="C599">
        <v>469906</v>
      </c>
      <c r="D599">
        <v>295186</v>
      </c>
      <c r="E599">
        <v>19870235</v>
      </c>
      <c r="F599">
        <v>7.5</v>
      </c>
      <c r="G599">
        <v>0.4</v>
      </c>
      <c r="H599">
        <v>-5.25</v>
      </c>
      <c r="I599">
        <v>11471</v>
      </c>
      <c r="J599">
        <v>10821</v>
      </c>
      <c r="K599">
        <v>404183</v>
      </c>
      <c r="L599">
        <v>11.59</v>
      </c>
      <c r="M599">
        <v>235.55</v>
      </c>
      <c r="N599">
        <v>-50.949999999999989</v>
      </c>
      <c r="O599">
        <v>23922.25</v>
      </c>
    </row>
    <row r="600" spans="1:15" hidden="1" x14ac:dyDescent="0.3">
      <c r="A600">
        <v>24150</v>
      </c>
      <c r="B600" t="s">
        <v>57</v>
      </c>
      <c r="C600">
        <v>12688</v>
      </c>
      <c r="D600">
        <v>5520</v>
      </c>
      <c r="E600">
        <v>166234</v>
      </c>
      <c r="F600">
        <v>11.54</v>
      </c>
      <c r="G600">
        <v>74.25</v>
      </c>
      <c r="H600">
        <v>-2.6500000000000057</v>
      </c>
      <c r="I600">
        <v>1883</v>
      </c>
      <c r="J600">
        <v>1470</v>
      </c>
      <c r="K600">
        <v>11787</v>
      </c>
      <c r="L600">
        <v>13.38</v>
      </c>
      <c r="M600">
        <v>284</v>
      </c>
      <c r="N600">
        <v>-40.449999999999989</v>
      </c>
      <c r="O600">
        <v>23922.25</v>
      </c>
    </row>
    <row r="601" spans="1:15" hidden="1" x14ac:dyDescent="0.3">
      <c r="A601">
        <v>24150</v>
      </c>
      <c r="B601" t="s">
        <v>59</v>
      </c>
      <c r="C601">
        <v>722</v>
      </c>
      <c r="D601">
        <v>370</v>
      </c>
      <c r="E601">
        <v>2753</v>
      </c>
      <c r="F601">
        <v>11.25</v>
      </c>
      <c r="G601">
        <v>145</v>
      </c>
      <c r="H601">
        <v>-0.30000000000001137</v>
      </c>
      <c r="I601">
        <v>71</v>
      </c>
      <c r="J601">
        <v>55</v>
      </c>
      <c r="K601">
        <v>197</v>
      </c>
      <c r="L601">
        <v>14.36</v>
      </c>
      <c r="M601">
        <v>346.05</v>
      </c>
      <c r="N601">
        <v>-142.09999999999997</v>
      </c>
      <c r="O601">
        <v>23922.25</v>
      </c>
    </row>
    <row r="602" spans="1:15" hidden="1" x14ac:dyDescent="0.3">
      <c r="A602">
        <v>24150</v>
      </c>
      <c r="B602" t="s">
        <v>60</v>
      </c>
      <c r="C602">
        <v>28</v>
      </c>
      <c r="D602">
        <v>20</v>
      </c>
      <c r="E602">
        <v>42</v>
      </c>
      <c r="F602">
        <v>11.26</v>
      </c>
      <c r="G602">
        <v>208</v>
      </c>
      <c r="H602">
        <v>-62.199999999999989</v>
      </c>
      <c r="I602">
        <v>0</v>
      </c>
      <c r="J602">
        <v>0</v>
      </c>
      <c r="K602">
        <v>0</v>
      </c>
      <c r="L602">
        <v>0</v>
      </c>
      <c r="M602">
        <v>0</v>
      </c>
      <c r="N602">
        <v>0</v>
      </c>
      <c r="O602">
        <v>23922.25</v>
      </c>
    </row>
    <row r="603" spans="1:15" hidden="1" x14ac:dyDescent="0.3">
      <c r="A603">
        <v>24150</v>
      </c>
      <c r="B603" t="s">
        <v>26</v>
      </c>
      <c r="C603">
        <v>773</v>
      </c>
      <c r="D603">
        <v>-81</v>
      </c>
      <c r="E603">
        <v>2122</v>
      </c>
      <c r="F603">
        <v>11.3</v>
      </c>
      <c r="G603">
        <v>271.64999999999998</v>
      </c>
      <c r="H603">
        <v>4.6999999999999886</v>
      </c>
      <c r="I603">
        <v>277</v>
      </c>
      <c r="J603">
        <v>1</v>
      </c>
      <c r="K603">
        <v>1036</v>
      </c>
      <c r="L603">
        <v>15.21</v>
      </c>
      <c r="M603">
        <v>414.6</v>
      </c>
      <c r="N603">
        <v>-20.449999999999989</v>
      </c>
      <c r="O603">
        <v>23922.25</v>
      </c>
    </row>
    <row r="604" spans="1:15" hidden="1" x14ac:dyDescent="0.3">
      <c r="A604">
        <v>24150</v>
      </c>
      <c r="B604" t="s">
        <v>62</v>
      </c>
      <c r="C604">
        <v>1</v>
      </c>
      <c r="D604">
        <v>0</v>
      </c>
      <c r="E604">
        <v>0</v>
      </c>
      <c r="F604">
        <v>0</v>
      </c>
      <c r="G604">
        <v>0</v>
      </c>
      <c r="H604">
        <v>0</v>
      </c>
    </row>
    <row r="605" spans="1:15" hidden="1" x14ac:dyDescent="0.3">
      <c r="A605">
        <v>24150</v>
      </c>
      <c r="B605" t="s">
        <v>58</v>
      </c>
      <c r="C605">
        <v>6</v>
      </c>
      <c r="D605">
        <v>1</v>
      </c>
      <c r="E605">
        <v>2</v>
      </c>
      <c r="F605">
        <v>10.029999999999999</v>
      </c>
      <c r="G605">
        <v>507.25</v>
      </c>
      <c r="H605">
        <v>83.100000000000023</v>
      </c>
      <c r="I605">
        <v>0</v>
      </c>
      <c r="J605">
        <v>0</v>
      </c>
      <c r="K605">
        <v>0</v>
      </c>
      <c r="L605">
        <v>0</v>
      </c>
      <c r="M605">
        <v>0</v>
      </c>
      <c r="N605">
        <v>0</v>
      </c>
      <c r="O605">
        <v>23922.25</v>
      </c>
    </row>
    <row r="606" spans="1:15" hidden="1" x14ac:dyDescent="0.3">
      <c r="A606">
        <v>24200</v>
      </c>
      <c r="B606" t="s">
        <v>17</v>
      </c>
      <c r="C606">
        <v>649154</v>
      </c>
      <c r="D606">
        <v>332740</v>
      </c>
      <c r="E606">
        <v>23469118</v>
      </c>
      <c r="F606">
        <v>8.3699999999999992</v>
      </c>
      <c r="G606">
        <v>0.3</v>
      </c>
      <c r="H606">
        <v>-3.3000000000000003</v>
      </c>
      <c r="I606">
        <v>15495</v>
      </c>
      <c r="J606">
        <v>13229</v>
      </c>
      <c r="K606">
        <v>459184</v>
      </c>
      <c r="L606">
        <v>14.21</v>
      </c>
      <c r="M606">
        <v>285.45</v>
      </c>
      <c r="N606">
        <v>-49.900000000000034</v>
      </c>
      <c r="O606">
        <v>23922.25</v>
      </c>
    </row>
    <row r="607" spans="1:15" hidden="1" x14ac:dyDescent="0.3">
      <c r="A607">
        <v>24200</v>
      </c>
      <c r="B607" t="s">
        <v>57</v>
      </c>
      <c r="C607">
        <v>74342</v>
      </c>
      <c r="D607">
        <v>26823</v>
      </c>
      <c r="E607">
        <v>576931</v>
      </c>
      <c r="F607">
        <v>11.48</v>
      </c>
      <c r="G607">
        <v>59.8</v>
      </c>
      <c r="H607">
        <v>-3.5</v>
      </c>
      <c r="I607">
        <v>8127</v>
      </c>
      <c r="J607">
        <v>5313</v>
      </c>
      <c r="K607">
        <v>41084</v>
      </c>
      <c r="L607">
        <v>13.38</v>
      </c>
      <c r="M607">
        <v>321.25</v>
      </c>
      <c r="N607">
        <v>-40.649999999999977</v>
      </c>
      <c r="O607">
        <v>23922.25</v>
      </c>
    </row>
    <row r="608" spans="1:15" hidden="1" x14ac:dyDescent="0.3">
      <c r="A608">
        <v>24200</v>
      </c>
      <c r="B608" t="s">
        <v>59</v>
      </c>
      <c r="C608">
        <v>7571</v>
      </c>
      <c r="D608">
        <v>634</v>
      </c>
      <c r="E608">
        <v>19412</v>
      </c>
      <c r="F608">
        <v>11.15</v>
      </c>
      <c r="G608">
        <v>126.1</v>
      </c>
      <c r="H608">
        <v>0.84999999999999432</v>
      </c>
      <c r="I608">
        <v>521</v>
      </c>
      <c r="J608">
        <v>313</v>
      </c>
      <c r="K608">
        <v>2916</v>
      </c>
      <c r="L608">
        <v>14.41</v>
      </c>
      <c r="M608">
        <v>375.5</v>
      </c>
      <c r="N608">
        <v>-24.25</v>
      </c>
      <c r="O608">
        <v>23922.25</v>
      </c>
    </row>
    <row r="609" spans="1:15" hidden="1" x14ac:dyDescent="0.3">
      <c r="A609">
        <v>24200</v>
      </c>
      <c r="B609" t="s">
        <v>60</v>
      </c>
      <c r="C609">
        <v>467</v>
      </c>
      <c r="D609">
        <v>59</v>
      </c>
      <c r="E609">
        <v>519</v>
      </c>
      <c r="F609">
        <v>10.8</v>
      </c>
      <c r="G609">
        <v>188</v>
      </c>
      <c r="H609">
        <v>1.9000000000000057</v>
      </c>
      <c r="I609">
        <v>1</v>
      </c>
      <c r="J609">
        <v>0</v>
      </c>
      <c r="K609">
        <v>1</v>
      </c>
      <c r="L609">
        <v>25.71</v>
      </c>
      <c r="M609">
        <v>652</v>
      </c>
      <c r="N609">
        <v>-1.8500000000000227</v>
      </c>
      <c r="O609">
        <v>23922.25</v>
      </c>
    </row>
    <row r="610" spans="1:15" hidden="1" x14ac:dyDescent="0.3">
      <c r="A610">
        <v>24200</v>
      </c>
      <c r="B610" t="s">
        <v>26</v>
      </c>
      <c r="C610">
        <v>14017</v>
      </c>
      <c r="D610">
        <v>3394</v>
      </c>
      <c r="E610">
        <v>26497</v>
      </c>
      <c r="F610">
        <v>11.13</v>
      </c>
      <c r="G610">
        <v>249.3</v>
      </c>
      <c r="H610">
        <v>3.6000000000000227</v>
      </c>
      <c r="I610">
        <v>8237</v>
      </c>
      <c r="J610">
        <v>6209</v>
      </c>
      <c r="K610">
        <v>15786</v>
      </c>
      <c r="L610">
        <v>15.28</v>
      </c>
      <c r="M610">
        <v>451.5</v>
      </c>
      <c r="N610">
        <v>-10.350000000000025</v>
      </c>
      <c r="O610">
        <v>23922.25</v>
      </c>
    </row>
    <row r="611" spans="1:15" hidden="1" x14ac:dyDescent="0.3">
      <c r="A611">
        <v>24200</v>
      </c>
      <c r="B611" t="s">
        <v>62</v>
      </c>
      <c r="C611">
        <v>0</v>
      </c>
      <c r="D611">
        <v>0</v>
      </c>
      <c r="E611">
        <v>0</v>
      </c>
      <c r="F611">
        <v>0</v>
      </c>
      <c r="G611">
        <v>0</v>
      </c>
      <c r="H611">
        <v>0</v>
      </c>
    </row>
    <row r="612" spans="1:15" hidden="1" x14ac:dyDescent="0.3">
      <c r="A612">
        <v>24200</v>
      </c>
      <c r="B612" t="s">
        <v>58</v>
      </c>
      <c r="C612">
        <v>489</v>
      </c>
      <c r="D612">
        <v>96</v>
      </c>
      <c r="E612">
        <v>686</v>
      </c>
      <c r="F612">
        <v>9.9600000000000009</v>
      </c>
      <c r="G612">
        <v>456</v>
      </c>
      <c r="H612">
        <v>-0.69999999999998863</v>
      </c>
      <c r="I612">
        <v>144</v>
      </c>
      <c r="J612">
        <v>100</v>
      </c>
      <c r="K612">
        <v>339</v>
      </c>
      <c r="L612">
        <v>15.81</v>
      </c>
      <c r="M612">
        <v>552.65</v>
      </c>
      <c r="N612">
        <v>-16.950000000000045</v>
      </c>
      <c r="O612">
        <v>23922.25</v>
      </c>
    </row>
    <row r="613" spans="1:15" hidden="1" x14ac:dyDescent="0.3">
      <c r="A613">
        <v>24250</v>
      </c>
      <c r="B613" t="s">
        <v>17</v>
      </c>
      <c r="C613">
        <v>356708</v>
      </c>
      <c r="D613">
        <v>235031</v>
      </c>
      <c r="E613">
        <v>12663722</v>
      </c>
      <c r="F613">
        <v>9.36</v>
      </c>
      <c r="G613">
        <v>0.3</v>
      </c>
      <c r="H613">
        <v>-1.9</v>
      </c>
      <c r="I613">
        <v>3716</v>
      </c>
      <c r="J613">
        <v>3363</v>
      </c>
      <c r="K613">
        <v>61271</v>
      </c>
      <c r="L613">
        <v>16.559999999999999</v>
      </c>
      <c r="M613">
        <v>334.95</v>
      </c>
      <c r="N613">
        <v>-44.350000000000023</v>
      </c>
      <c r="O613">
        <v>23922.25</v>
      </c>
    </row>
    <row r="614" spans="1:15" hidden="1" x14ac:dyDescent="0.3">
      <c r="A614">
        <v>24250</v>
      </c>
      <c r="B614" t="s">
        <v>57</v>
      </c>
      <c r="C614">
        <v>13526</v>
      </c>
      <c r="D614">
        <v>7215</v>
      </c>
      <c r="E614">
        <v>143602</v>
      </c>
      <c r="F614">
        <v>11.46</v>
      </c>
      <c r="G614">
        <v>47.95</v>
      </c>
      <c r="H614">
        <v>-3.0499999999999972</v>
      </c>
      <c r="I614">
        <v>731</v>
      </c>
      <c r="J614">
        <v>478</v>
      </c>
      <c r="K614">
        <v>7130</v>
      </c>
      <c r="L614">
        <v>13.68</v>
      </c>
      <c r="M614">
        <v>359.8</v>
      </c>
      <c r="N614">
        <v>-39.399999999999977</v>
      </c>
      <c r="O614">
        <v>23922.25</v>
      </c>
    </row>
    <row r="615" spans="1:15" hidden="1" x14ac:dyDescent="0.3">
      <c r="A615">
        <v>24250</v>
      </c>
      <c r="B615" t="s">
        <v>59</v>
      </c>
      <c r="C615">
        <v>479</v>
      </c>
      <c r="D615">
        <v>275</v>
      </c>
      <c r="E615">
        <v>2654</v>
      </c>
      <c r="F615">
        <v>11.2</v>
      </c>
      <c r="G615">
        <v>110</v>
      </c>
      <c r="H615">
        <v>0.5</v>
      </c>
      <c r="I615">
        <v>49</v>
      </c>
      <c r="J615">
        <v>7</v>
      </c>
      <c r="K615">
        <v>10</v>
      </c>
      <c r="L615">
        <v>14.27</v>
      </c>
      <c r="M615">
        <v>389.4</v>
      </c>
      <c r="N615">
        <v>-174.45000000000005</v>
      </c>
      <c r="O615">
        <v>23922.25</v>
      </c>
    </row>
    <row r="616" spans="1:15" hidden="1" x14ac:dyDescent="0.3">
      <c r="A616">
        <v>24250</v>
      </c>
      <c r="B616" t="s">
        <v>60</v>
      </c>
      <c r="C616">
        <v>0</v>
      </c>
      <c r="D616">
        <v>0</v>
      </c>
      <c r="E616">
        <v>0</v>
      </c>
      <c r="F616">
        <v>0</v>
      </c>
      <c r="G616">
        <v>0</v>
      </c>
      <c r="H616">
        <v>0</v>
      </c>
      <c r="I616">
        <v>0</v>
      </c>
      <c r="J616">
        <v>0</v>
      </c>
      <c r="K616">
        <v>0</v>
      </c>
      <c r="L616">
        <v>0</v>
      </c>
      <c r="M616">
        <v>0</v>
      </c>
      <c r="N616">
        <v>0</v>
      </c>
      <c r="O616">
        <v>23922.25</v>
      </c>
    </row>
    <row r="617" spans="1:15" hidden="1" x14ac:dyDescent="0.3">
      <c r="A617">
        <v>24250</v>
      </c>
      <c r="B617" t="s">
        <v>26</v>
      </c>
      <c r="C617">
        <v>745</v>
      </c>
      <c r="D617">
        <v>-80</v>
      </c>
      <c r="E617">
        <v>2157</v>
      </c>
      <c r="F617">
        <v>11.01</v>
      </c>
      <c r="G617">
        <v>228.7</v>
      </c>
      <c r="H617">
        <v>4.3999999999999773</v>
      </c>
      <c r="I617">
        <v>139</v>
      </c>
      <c r="J617">
        <v>22</v>
      </c>
      <c r="K617">
        <v>427</v>
      </c>
      <c r="L617">
        <v>14.94</v>
      </c>
      <c r="M617">
        <v>460.65</v>
      </c>
      <c r="N617">
        <v>-29.700000000000045</v>
      </c>
      <c r="O617">
        <v>23922.25</v>
      </c>
    </row>
    <row r="618" spans="1:15" hidden="1" x14ac:dyDescent="0.3">
      <c r="A618">
        <v>24250</v>
      </c>
      <c r="B618" t="s">
        <v>62</v>
      </c>
      <c r="C618">
        <v>0</v>
      </c>
      <c r="D618">
        <v>0</v>
      </c>
      <c r="E618">
        <v>0</v>
      </c>
      <c r="F618">
        <v>0</v>
      </c>
      <c r="G618">
        <v>0</v>
      </c>
      <c r="H618">
        <v>0</v>
      </c>
    </row>
    <row r="619" spans="1:15" hidden="1" x14ac:dyDescent="0.3">
      <c r="A619">
        <v>24250</v>
      </c>
      <c r="B619" t="s">
        <v>58</v>
      </c>
      <c r="C619">
        <v>8</v>
      </c>
      <c r="D619">
        <v>0</v>
      </c>
      <c r="E619">
        <v>21</v>
      </c>
      <c r="F619">
        <v>8.91</v>
      </c>
      <c r="G619">
        <v>408.85</v>
      </c>
      <c r="H619">
        <v>-20.799999999999955</v>
      </c>
      <c r="I619">
        <v>0</v>
      </c>
      <c r="J619">
        <v>0</v>
      </c>
      <c r="K619">
        <v>0</v>
      </c>
      <c r="L619">
        <v>0</v>
      </c>
      <c r="M619">
        <v>0</v>
      </c>
      <c r="N619">
        <v>0</v>
      </c>
      <c r="O619">
        <v>23922.25</v>
      </c>
    </row>
    <row r="620" spans="1:15" hidden="1" x14ac:dyDescent="0.3">
      <c r="A620">
        <v>24300</v>
      </c>
      <c r="B620" t="s">
        <v>17</v>
      </c>
      <c r="C620">
        <v>589156</v>
      </c>
      <c r="D620">
        <v>375012</v>
      </c>
      <c r="E620">
        <v>13513517</v>
      </c>
      <c r="F620">
        <v>10.4</v>
      </c>
      <c r="G620">
        <v>0.25</v>
      </c>
      <c r="H620">
        <v>-1.25</v>
      </c>
      <c r="I620">
        <v>8320</v>
      </c>
      <c r="J620">
        <v>7153</v>
      </c>
      <c r="K620">
        <v>46488</v>
      </c>
      <c r="L620">
        <v>19.27</v>
      </c>
      <c r="M620">
        <v>383.3</v>
      </c>
      <c r="N620">
        <v>-45.849999999999966</v>
      </c>
      <c r="O620">
        <v>23922.25</v>
      </c>
    </row>
    <row r="621" spans="1:15" hidden="1" x14ac:dyDescent="0.3">
      <c r="A621">
        <v>24300</v>
      </c>
      <c r="B621" t="s">
        <v>57</v>
      </c>
      <c r="C621">
        <v>58520</v>
      </c>
      <c r="D621">
        <v>18633</v>
      </c>
      <c r="E621">
        <v>342879</v>
      </c>
      <c r="F621">
        <v>11.41</v>
      </c>
      <c r="G621">
        <v>37.75</v>
      </c>
      <c r="H621">
        <v>-3.25</v>
      </c>
      <c r="I621">
        <v>2656</v>
      </c>
      <c r="J621">
        <v>1414</v>
      </c>
      <c r="K621">
        <v>13576</v>
      </c>
      <c r="L621">
        <v>13.82</v>
      </c>
      <c r="M621">
        <v>397.5</v>
      </c>
      <c r="N621">
        <v>-38.800000000000011</v>
      </c>
      <c r="O621">
        <v>23922.25</v>
      </c>
    </row>
    <row r="622" spans="1:15" hidden="1" x14ac:dyDescent="0.3">
      <c r="A622">
        <v>24300</v>
      </c>
      <c r="B622" t="s">
        <v>59</v>
      </c>
      <c r="C622">
        <v>8665</v>
      </c>
      <c r="D622">
        <v>980</v>
      </c>
      <c r="E622">
        <v>18589</v>
      </c>
      <c r="F622">
        <v>11.15</v>
      </c>
      <c r="G622">
        <v>94.75</v>
      </c>
      <c r="H622">
        <v>-0.25</v>
      </c>
      <c r="I622">
        <v>120</v>
      </c>
      <c r="J622">
        <v>103</v>
      </c>
      <c r="K622">
        <v>421</v>
      </c>
      <c r="L622">
        <v>14.51</v>
      </c>
      <c r="M622">
        <v>445</v>
      </c>
      <c r="N622">
        <v>-41</v>
      </c>
      <c r="O622">
        <v>23922.25</v>
      </c>
    </row>
    <row r="623" spans="1:15" hidden="1" x14ac:dyDescent="0.3">
      <c r="A623">
        <v>24300</v>
      </c>
      <c r="B623" t="s">
        <v>60</v>
      </c>
      <c r="C623">
        <v>0</v>
      </c>
      <c r="D623">
        <v>0</v>
      </c>
      <c r="E623">
        <v>0</v>
      </c>
      <c r="F623">
        <v>0</v>
      </c>
      <c r="G623">
        <v>0</v>
      </c>
      <c r="H623">
        <v>0</v>
      </c>
      <c r="I623">
        <v>0</v>
      </c>
      <c r="J623">
        <v>0</v>
      </c>
      <c r="K623">
        <v>0</v>
      </c>
      <c r="L623">
        <v>0</v>
      </c>
      <c r="M623">
        <v>0</v>
      </c>
      <c r="N623">
        <v>0</v>
      </c>
      <c r="O623">
        <v>23922.25</v>
      </c>
    </row>
    <row r="624" spans="1:15" hidden="1" x14ac:dyDescent="0.3">
      <c r="A624">
        <v>24300</v>
      </c>
      <c r="B624" t="s">
        <v>26</v>
      </c>
      <c r="C624">
        <v>12116</v>
      </c>
      <c r="D624">
        <v>548</v>
      </c>
      <c r="E624">
        <v>16122</v>
      </c>
      <c r="F624">
        <v>10.99</v>
      </c>
      <c r="G624">
        <v>208</v>
      </c>
      <c r="H624">
        <v>2.4499999999999886</v>
      </c>
      <c r="I624">
        <v>892</v>
      </c>
      <c r="J624">
        <v>254</v>
      </c>
      <c r="K624">
        <v>2486</v>
      </c>
      <c r="L624">
        <v>15.44</v>
      </c>
      <c r="M624">
        <v>508.35</v>
      </c>
      <c r="N624">
        <v>-14.449999999999932</v>
      </c>
      <c r="O624">
        <v>23922.25</v>
      </c>
    </row>
    <row r="625" spans="1:15" hidden="1" x14ac:dyDescent="0.3">
      <c r="A625">
        <v>24300</v>
      </c>
      <c r="B625" t="s">
        <v>62</v>
      </c>
      <c r="C625">
        <v>0</v>
      </c>
      <c r="D625">
        <v>0</v>
      </c>
      <c r="E625">
        <v>0</v>
      </c>
      <c r="F625">
        <v>0</v>
      </c>
      <c r="G625">
        <v>0</v>
      </c>
      <c r="H625">
        <v>0</v>
      </c>
    </row>
    <row r="626" spans="1:15" hidden="1" x14ac:dyDescent="0.3">
      <c r="A626">
        <v>24300</v>
      </c>
      <c r="B626" t="s">
        <v>58</v>
      </c>
      <c r="C626">
        <v>462</v>
      </c>
      <c r="D626">
        <v>18</v>
      </c>
      <c r="E626">
        <v>668</v>
      </c>
      <c r="F626">
        <v>9.77</v>
      </c>
      <c r="G626">
        <v>406.4</v>
      </c>
      <c r="H626">
        <v>0.44999999999998863</v>
      </c>
      <c r="I626">
        <v>22</v>
      </c>
      <c r="J626">
        <v>0</v>
      </c>
      <c r="K626">
        <v>0</v>
      </c>
      <c r="L626">
        <v>0</v>
      </c>
      <c r="M626">
        <v>0</v>
      </c>
      <c r="N626">
        <v>0</v>
      </c>
      <c r="O626">
        <v>23922.25</v>
      </c>
    </row>
    <row r="627" spans="1:15" hidden="1" x14ac:dyDescent="0.3">
      <c r="A627">
        <v>24350</v>
      </c>
      <c r="B627" t="s">
        <v>17</v>
      </c>
      <c r="C627">
        <v>227718</v>
      </c>
      <c r="D627">
        <v>148889</v>
      </c>
      <c r="E627">
        <v>6774873</v>
      </c>
      <c r="F627">
        <v>11.71</v>
      </c>
      <c r="G627">
        <v>0.15</v>
      </c>
      <c r="H627">
        <v>-0.85</v>
      </c>
      <c r="I627">
        <v>434</v>
      </c>
      <c r="J627">
        <v>166</v>
      </c>
      <c r="K627">
        <v>4491</v>
      </c>
      <c r="L627">
        <v>22.32</v>
      </c>
      <c r="M627">
        <v>439.2</v>
      </c>
      <c r="N627">
        <v>-45.449999999999989</v>
      </c>
      <c r="O627">
        <v>23922.25</v>
      </c>
    </row>
    <row r="628" spans="1:15" hidden="1" x14ac:dyDescent="0.3">
      <c r="A628">
        <v>24350</v>
      </c>
      <c r="B628" t="s">
        <v>57</v>
      </c>
      <c r="C628">
        <v>13170</v>
      </c>
      <c r="D628">
        <v>6231</v>
      </c>
      <c r="E628">
        <v>121465</v>
      </c>
      <c r="F628">
        <v>11.42</v>
      </c>
      <c r="G628">
        <v>29.7</v>
      </c>
      <c r="H628">
        <v>-2.7500000000000036</v>
      </c>
      <c r="I628">
        <v>261</v>
      </c>
      <c r="J628">
        <v>108</v>
      </c>
      <c r="K628">
        <v>1179</v>
      </c>
      <c r="L628">
        <v>14.94</v>
      </c>
      <c r="M628">
        <v>439.2</v>
      </c>
      <c r="N628">
        <v>-39.400000000000034</v>
      </c>
      <c r="O628">
        <v>23922.25</v>
      </c>
    </row>
    <row r="629" spans="1:15" hidden="1" x14ac:dyDescent="0.3">
      <c r="A629">
        <v>24350</v>
      </c>
      <c r="B629" t="s">
        <v>59</v>
      </c>
      <c r="C629">
        <v>831</v>
      </c>
      <c r="D629">
        <v>583</v>
      </c>
      <c r="E629">
        <v>3343</v>
      </c>
      <c r="F629">
        <v>11.17</v>
      </c>
      <c r="G629">
        <v>82</v>
      </c>
      <c r="H629">
        <v>0.5</v>
      </c>
      <c r="I629">
        <v>14</v>
      </c>
      <c r="J629">
        <v>0</v>
      </c>
      <c r="K629">
        <v>0</v>
      </c>
      <c r="L629">
        <v>0</v>
      </c>
      <c r="M629">
        <v>0</v>
      </c>
      <c r="N629">
        <v>0</v>
      </c>
      <c r="O629">
        <v>23922.25</v>
      </c>
    </row>
    <row r="630" spans="1:15" hidden="1" x14ac:dyDescent="0.3">
      <c r="A630">
        <v>24350</v>
      </c>
      <c r="B630" t="s">
        <v>60</v>
      </c>
      <c r="C630">
        <v>0</v>
      </c>
      <c r="D630">
        <v>0</v>
      </c>
      <c r="E630">
        <v>0</v>
      </c>
      <c r="F630">
        <v>0</v>
      </c>
      <c r="G630">
        <v>0</v>
      </c>
      <c r="H630">
        <v>0</v>
      </c>
      <c r="I630">
        <v>0</v>
      </c>
      <c r="J630">
        <v>0</v>
      </c>
      <c r="K630">
        <v>0</v>
      </c>
      <c r="L630">
        <v>0</v>
      </c>
      <c r="M630">
        <v>0</v>
      </c>
      <c r="N630">
        <v>0</v>
      </c>
      <c r="O630">
        <v>23922.25</v>
      </c>
    </row>
    <row r="631" spans="1:15" hidden="1" x14ac:dyDescent="0.3">
      <c r="A631">
        <v>24350</v>
      </c>
      <c r="B631" t="s">
        <v>26</v>
      </c>
      <c r="C631">
        <v>1190</v>
      </c>
      <c r="D631">
        <v>287</v>
      </c>
      <c r="E631">
        <v>2934</v>
      </c>
      <c r="F631">
        <v>11.09</v>
      </c>
      <c r="G631">
        <v>187.5</v>
      </c>
      <c r="H631">
        <v>2.3000000000000114</v>
      </c>
      <c r="I631">
        <v>173</v>
      </c>
      <c r="J631">
        <v>12</v>
      </c>
      <c r="K631">
        <v>287</v>
      </c>
      <c r="L631">
        <v>15.1</v>
      </c>
      <c r="M631">
        <v>532.45000000000005</v>
      </c>
      <c r="N631">
        <v>-13.549999999999956</v>
      </c>
      <c r="O631">
        <v>23922.25</v>
      </c>
    </row>
    <row r="632" spans="1:15" hidden="1" x14ac:dyDescent="0.3">
      <c r="A632">
        <v>24350</v>
      </c>
      <c r="B632" t="s">
        <v>62</v>
      </c>
      <c r="C632">
        <v>0</v>
      </c>
      <c r="D632">
        <v>0</v>
      </c>
      <c r="E632">
        <v>0</v>
      </c>
      <c r="F632">
        <v>0</v>
      </c>
      <c r="G632">
        <v>0</v>
      </c>
      <c r="H632">
        <v>0</v>
      </c>
    </row>
    <row r="633" spans="1:15" hidden="1" x14ac:dyDescent="0.3">
      <c r="A633">
        <v>24350</v>
      </c>
      <c r="B633" t="s">
        <v>58</v>
      </c>
      <c r="C633">
        <v>0</v>
      </c>
      <c r="D633">
        <v>0</v>
      </c>
      <c r="E633">
        <v>0</v>
      </c>
      <c r="F633">
        <v>0</v>
      </c>
      <c r="G633">
        <v>0</v>
      </c>
      <c r="H633">
        <v>0</v>
      </c>
      <c r="I633">
        <v>1</v>
      </c>
      <c r="J633">
        <v>0</v>
      </c>
      <c r="K633">
        <v>0</v>
      </c>
      <c r="L633">
        <v>0</v>
      </c>
      <c r="M633">
        <v>0</v>
      </c>
      <c r="N633">
        <v>0</v>
      </c>
      <c r="O633">
        <v>23922.25</v>
      </c>
    </row>
    <row r="634" spans="1:15" hidden="1" x14ac:dyDescent="0.3">
      <c r="A634">
        <v>24400</v>
      </c>
      <c r="B634" t="s">
        <v>17</v>
      </c>
      <c r="C634">
        <v>368042</v>
      </c>
      <c r="D634">
        <v>247783</v>
      </c>
      <c r="E634">
        <v>5348121</v>
      </c>
      <c r="F634">
        <v>13</v>
      </c>
      <c r="G634">
        <v>0.1</v>
      </c>
      <c r="H634">
        <v>-0.8</v>
      </c>
      <c r="I634">
        <v>3748</v>
      </c>
      <c r="J634">
        <v>3568</v>
      </c>
      <c r="K634">
        <v>11773</v>
      </c>
      <c r="L634">
        <v>24.49</v>
      </c>
      <c r="M634">
        <v>486.05</v>
      </c>
      <c r="N634">
        <v>-43.900000000000034</v>
      </c>
      <c r="O634">
        <v>23922.25</v>
      </c>
    </row>
    <row r="635" spans="1:15" hidden="1" x14ac:dyDescent="0.3">
      <c r="A635">
        <v>24400</v>
      </c>
      <c r="B635" t="s">
        <v>57</v>
      </c>
      <c r="C635">
        <v>45956</v>
      </c>
      <c r="D635">
        <v>19532</v>
      </c>
      <c r="E635">
        <v>264252</v>
      </c>
      <c r="F635">
        <v>11.45</v>
      </c>
      <c r="G635">
        <v>23.4</v>
      </c>
      <c r="H635">
        <v>-2.8000000000000007</v>
      </c>
      <c r="I635">
        <v>858</v>
      </c>
      <c r="J635">
        <v>600</v>
      </c>
      <c r="K635">
        <v>4155</v>
      </c>
      <c r="L635">
        <v>14.2</v>
      </c>
      <c r="M635">
        <v>483.3</v>
      </c>
      <c r="N635">
        <v>-40.949999999999989</v>
      </c>
      <c r="O635">
        <v>23922.25</v>
      </c>
    </row>
    <row r="636" spans="1:15" hidden="1" x14ac:dyDescent="0.3">
      <c r="A636">
        <v>24400</v>
      </c>
      <c r="B636" t="s">
        <v>59</v>
      </c>
      <c r="C636">
        <v>3661</v>
      </c>
      <c r="D636">
        <v>548</v>
      </c>
      <c r="E636">
        <v>10001</v>
      </c>
      <c r="F636">
        <v>11.12</v>
      </c>
      <c r="G636">
        <v>68.5</v>
      </c>
      <c r="H636">
        <v>-1.5</v>
      </c>
      <c r="I636">
        <v>82</v>
      </c>
      <c r="J636">
        <v>45</v>
      </c>
      <c r="K636">
        <v>502</v>
      </c>
      <c r="L636">
        <v>14.84</v>
      </c>
      <c r="M636">
        <v>518</v>
      </c>
      <c r="N636">
        <v>-29.5</v>
      </c>
      <c r="O636">
        <v>23922.25</v>
      </c>
    </row>
    <row r="637" spans="1:15" hidden="1" x14ac:dyDescent="0.3">
      <c r="A637">
        <v>24400</v>
      </c>
      <c r="B637" t="s">
        <v>60</v>
      </c>
      <c r="C637">
        <v>90</v>
      </c>
      <c r="D637">
        <v>90</v>
      </c>
      <c r="E637">
        <v>95</v>
      </c>
      <c r="F637">
        <v>11.18</v>
      </c>
      <c r="G637">
        <v>120.25</v>
      </c>
      <c r="H637">
        <v>-82.449999999999989</v>
      </c>
      <c r="I637">
        <v>0</v>
      </c>
      <c r="J637">
        <v>0</v>
      </c>
      <c r="K637">
        <v>0</v>
      </c>
      <c r="L637">
        <v>0</v>
      </c>
      <c r="M637">
        <v>0</v>
      </c>
      <c r="N637">
        <v>0</v>
      </c>
      <c r="O637">
        <v>23922.25</v>
      </c>
    </row>
    <row r="638" spans="1:15" hidden="1" x14ac:dyDescent="0.3">
      <c r="A638">
        <v>24400</v>
      </c>
      <c r="B638" t="s">
        <v>26</v>
      </c>
      <c r="C638">
        <v>15000</v>
      </c>
      <c r="D638">
        <v>-1086</v>
      </c>
      <c r="E638">
        <v>11524</v>
      </c>
      <c r="F638">
        <v>11.08</v>
      </c>
      <c r="G638">
        <v>168.9</v>
      </c>
      <c r="H638">
        <v>9.9999999999994316E-2</v>
      </c>
      <c r="I638">
        <v>1372</v>
      </c>
      <c r="J638">
        <v>179</v>
      </c>
      <c r="K638">
        <v>1055</v>
      </c>
      <c r="L638">
        <v>15.37</v>
      </c>
      <c r="M638">
        <v>567.70000000000005</v>
      </c>
      <c r="N638">
        <v>-16.349999999999909</v>
      </c>
      <c r="O638">
        <v>23922.25</v>
      </c>
    </row>
    <row r="639" spans="1:15" hidden="1" x14ac:dyDescent="0.3">
      <c r="A639">
        <v>24400</v>
      </c>
      <c r="B639" t="s">
        <v>62</v>
      </c>
      <c r="C639">
        <v>0</v>
      </c>
      <c r="D639">
        <v>0</v>
      </c>
      <c r="E639">
        <v>0</v>
      </c>
      <c r="F639">
        <v>0</v>
      </c>
      <c r="G639">
        <v>0</v>
      </c>
      <c r="H639">
        <v>0</v>
      </c>
    </row>
    <row r="640" spans="1:15" hidden="1" x14ac:dyDescent="0.3">
      <c r="A640">
        <v>24400</v>
      </c>
      <c r="B640" t="s">
        <v>58</v>
      </c>
      <c r="C640">
        <v>98</v>
      </c>
      <c r="D640">
        <v>98</v>
      </c>
      <c r="E640">
        <v>137</v>
      </c>
      <c r="F640">
        <v>9.92</v>
      </c>
      <c r="G640">
        <v>374.1</v>
      </c>
      <c r="H640">
        <v>207.65000000000003</v>
      </c>
      <c r="I640">
        <v>0</v>
      </c>
      <c r="J640">
        <v>0</v>
      </c>
      <c r="K640">
        <v>0</v>
      </c>
      <c r="L640">
        <v>0</v>
      </c>
      <c r="M640">
        <v>0</v>
      </c>
      <c r="N640">
        <v>0</v>
      </c>
      <c r="O640">
        <v>23922.25</v>
      </c>
    </row>
    <row r="641" spans="1:15" hidden="1" x14ac:dyDescent="0.3">
      <c r="A641">
        <v>24450</v>
      </c>
      <c r="B641" t="s">
        <v>17</v>
      </c>
      <c r="C641">
        <v>159847</v>
      </c>
      <c r="D641">
        <v>123598</v>
      </c>
      <c r="E641">
        <v>2756859</v>
      </c>
      <c r="F641">
        <v>13.74</v>
      </c>
      <c r="G641">
        <v>0.15</v>
      </c>
      <c r="H641">
        <v>-0.6</v>
      </c>
      <c r="I641">
        <v>342</v>
      </c>
      <c r="J641">
        <v>185</v>
      </c>
      <c r="K641">
        <v>2141</v>
      </c>
      <c r="L641">
        <v>29.02</v>
      </c>
      <c r="M641">
        <v>535</v>
      </c>
      <c r="N641">
        <v>-53.299999999999955</v>
      </c>
      <c r="O641">
        <v>23922.25</v>
      </c>
    </row>
    <row r="642" spans="1:15" hidden="1" x14ac:dyDescent="0.3">
      <c r="A642">
        <v>24450</v>
      </c>
      <c r="B642" t="s">
        <v>57</v>
      </c>
      <c r="C642">
        <v>9949</v>
      </c>
      <c r="D642">
        <v>3770</v>
      </c>
      <c r="E642">
        <v>111375</v>
      </c>
      <c r="F642">
        <v>11.42</v>
      </c>
      <c r="G642">
        <v>17.7</v>
      </c>
      <c r="H642">
        <v>-3</v>
      </c>
      <c r="I642">
        <v>307</v>
      </c>
      <c r="J642">
        <v>233</v>
      </c>
      <c r="K642">
        <v>735</v>
      </c>
      <c r="L642">
        <v>15.01</v>
      </c>
      <c r="M642">
        <v>529.20000000000005</v>
      </c>
      <c r="N642">
        <v>-40.149999999999977</v>
      </c>
      <c r="O642">
        <v>23922.25</v>
      </c>
    </row>
    <row r="643" spans="1:15" hidden="1" x14ac:dyDescent="0.3">
      <c r="A643">
        <v>24450</v>
      </c>
      <c r="B643" t="s">
        <v>59</v>
      </c>
      <c r="C643">
        <v>320</v>
      </c>
      <c r="D643">
        <v>97</v>
      </c>
      <c r="E643">
        <v>2122</v>
      </c>
      <c r="F643">
        <v>11.21</v>
      </c>
      <c r="G643">
        <v>58.95</v>
      </c>
      <c r="H643">
        <v>0.85000000000000142</v>
      </c>
      <c r="I643">
        <v>12</v>
      </c>
      <c r="J643">
        <v>0</v>
      </c>
      <c r="K643">
        <v>0</v>
      </c>
      <c r="L643">
        <v>0</v>
      </c>
      <c r="M643">
        <v>0</v>
      </c>
      <c r="N643">
        <v>0</v>
      </c>
      <c r="O643">
        <v>23922.25</v>
      </c>
    </row>
    <row r="644" spans="1:15" hidden="1" x14ac:dyDescent="0.3">
      <c r="A644">
        <v>24450</v>
      </c>
      <c r="B644" t="s">
        <v>60</v>
      </c>
      <c r="C644">
        <v>0</v>
      </c>
      <c r="D644">
        <v>0</v>
      </c>
      <c r="E644">
        <v>0</v>
      </c>
      <c r="F644">
        <v>0</v>
      </c>
      <c r="G644">
        <v>0</v>
      </c>
      <c r="H644">
        <v>0</v>
      </c>
    </row>
    <row r="645" spans="1:15" hidden="1" x14ac:dyDescent="0.3">
      <c r="A645">
        <v>24450</v>
      </c>
      <c r="B645" t="s">
        <v>26</v>
      </c>
      <c r="C645">
        <v>820</v>
      </c>
      <c r="D645">
        <v>134</v>
      </c>
      <c r="E645">
        <v>1433</v>
      </c>
      <c r="F645">
        <v>10.99</v>
      </c>
      <c r="G645">
        <v>151.15</v>
      </c>
      <c r="H645">
        <v>-4.9999999999982947E-2</v>
      </c>
      <c r="I645">
        <v>98</v>
      </c>
      <c r="J645">
        <v>67</v>
      </c>
      <c r="K645">
        <v>273</v>
      </c>
      <c r="L645">
        <v>15.45</v>
      </c>
      <c r="M645">
        <v>591.95000000000005</v>
      </c>
      <c r="N645">
        <v>-25.049999999999955</v>
      </c>
      <c r="O645">
        <v>23922.25</v>
      </c>
    </row>
    <row r="646" spans="1:15" hidden="1" x14ac:dyDescent="0.3">
      <c r="A646">
        <v>24450</v>
      </c>
      <c r="B646" t="s">
        <v>62</v>
      </c>
      <c r="C646">
        <v>0</v>
      </c>
      <c r="D646">
        <v>0</v>
      </c>
      <c r="E646">
        <v>0</v>
      </c>
      <c r="F646">
        <v>0</v>
      </c>
      <c r="G646">
        <v>0</v>
      </c>
      <c r="H646">
        <v>0</v>
      </c>
    </row>
    <row r="647" spans="1:15" hidden="1" x14ac:dyDescent="0.3">
      <c r="A647">
        <v>24450</v>
      </c>
      <c r="B647" t="s">
        <v>58</v>
      </c>
      <c r="C647">
        <v>4</v>
      </c>
      <c r="D647">
        <v>4</v>
      </c>
      <c r="E647">
        <v>6</v>
      </c>
      <c r="F647">
        <v>10.57</v>
      </c>
      <c r="G647">
        <v>376.95</v>
      </c>
      <c r="H647">
        <v>218.95</v>
      </c>
      <c r="I647">
        <v>6</v>
      </c>
      <c r="J647">
        <v>0</v>
      </c>
      <c r="K647">
        <v>0</v>
      </c>
      <c r="L647">
        <v>0</v>
      </c>
      <c r="M647">
        <v>0</v>
      </c>
      <c r="N647">
        <v>0</v>
      </c>
      <c r="O647">
        <v>23922.25</v>
      </c>
    </row>
    <row r="648" spans="1:15" hidden="1" x14ac:dyDescent="0.3">
      <c r="A648">
        <v>24500</v>
      </c>
      <c r="B648" t="s">
        <v>17</v>
      </c>
      <c r="C648">
        <v>500521</v>
      </c>
      <c r="D648">
        <v>161686</v>
      </c>
      <c r="E648">
        <v>3895138</v>
      </c>
      <c r="F648">
        <v>15.54</v>
      </c>
      <c r="G648">
        <v>0.15</v>
      </c>
      <c r="H648">
        <v>-0.5</v>
      </c>
      <c r="I648">
        <v>4916</v>
      </c>
      <c r="J648">
        <v>1618</v>
      </c>
      <c r="K648">
        <v>21846</v>
      </c>
      <c r="L648">
        <v>28.31</v>
      </c>
      <c r="M648">
        <v>580.54999999999995</v>
      </c>
      <c r="N648">
        <v>-51.650000000000091</v>
      </c>
      <c r="O648">
        <v>23922.25</v>
      </c>
    </row>
    <row r="649" spans="1:15" hidden="1" x14ac:dyDescent="0.3">
      <c r="A649">
        <v>24500</v>
      </c>
      <c r="B649" t="s">
        <v>57</v>
      </c>
      <c r="C649">
        <v>79893</v>
      </c>
      <c r="D649">
        <v>39351</v>
      </c>
      <c r="E649">
        <v>472514</v>
      </c>
      <c r="F649">
        <v>11.46</v>
      </c>
      <c r="G649">
        <v>14.1</v>
      </c>
      <c r="H649">
        <v>-2.1500000000000004</v>
      </c>
      <c r="I649">
        <v>3684</v>
      </c>
      <c r="J649">
        <v>2902</v>
      </c>
      <c r="K649">
        <v>14042</v>
      </c>
      <c r="L649">
        <v>15.15</v>
      </c>
      <c r="M649">
        <v>572</v>
      </c>
      <c r="N649">
        <v>-43</v>
      </c>
      <c r="O649">
        <v>23922.25</v>
      </c>
    </row>
    <row r="650" spans="1:15" hidden="1" x14ac:dyDescent="0.3">
      <c r="A650">
        <v>24500</v>
      </c>
      <c r="B650" t="s">
        <v>59</v>
      </c>
      <c r="C650">
        <v>9886</v>
      </c>
      <c r="D650">
        <v>2520</v>
      </c>
      <c r="E650">
        <v>38960</v>
      </c>
      <c r="F650">
        <v>11.16</v>
      </c>
      <c r="G650">
        <v>49.9</v>
      </c>
      <c r="H650">
        <v>-0.55000000000000426</v>
      </c>
      <c r="I650">
        <v>366</v>
      </c>
      <c r="J650">
        <v>208</v>
      </c>
      <c r="K650">
        <v>946</v>
      </c>
      <c r="L650">
        <v>15.08</v>
      </c>
      <c r="M650">
        <v>598.65</v>
      </c>
      <c r="N650">
        <v>-25.450000000000045</v>
      </c>
      <c r="O650">
        <v>23922.25</v>
      </c>
    </row>
    <row r="651" spans="1:15" hidden="1" x14ac:dyDescent="0.3">
      <c r="A651">
        <v>24500</v>
      </c>
      <c r="B651" t="s">
        <v>60</v>
      </c>
      <c r="C651">
        <v>1783</v>
      </c>
      <c r="D651">
        <v>437</v>
      </c>
      <c r="E651">
        <v>2556</v>
      </c>
      <c r="F651">
        <v>10.8</v>
      </c>
      <c r="G651">
        <v>88</v>
      </c>
      <c r="H651">
        <v>-1.8499999999999943</v>
      </c>
      <c r="I651">
        <v>87</v>
      </c>
      <c r="J651">
        <v>-3</v>
      </c>
      <c r="K651">
        <v>7</v>
      </c>
      <c r="L651">
        <v>17.59</v>
      </c>
      <c r="M651">
        <v>649</v>
      </c>
      <c r="N651">
        <v>6.6499999999999773</v>
      </c>
      <c r="O651">
        <v>23922.25</v>
      </c>
    </row>
    <row r="652" spans="1:15" hidden="1" x14ac:dyDescent="0.3">
      <c r="A652">
        <v>24500</v>
      </c>
      <c r="B652" t="s">
        <v>26</v>
      </c>
      <c r="C652">
        <v>71659</v>
      </c>
      <c r="D652">
        <v>7824</v>
      </c>
      <c r="E652">
        <v>96744</v>
      </c>
      <c r="F652">
        <v>11.03</v>
      </c>
      <c r="G652">
        <v>136.5</v>
      </c>
      <c r="H652">
        <v>0.40000000000000568</v>
      </c>
      <c r="I652">
        <v>10418</v>
      </c>
      <c r="J652">
        <v>2721</v>
      </c>
      <c r="K652">
        <v>13211</v>
      </c>
      <c r="L652">
        <v>15.49</v>
      </c>
      <c r="M652">
        <v>636</v>
      </c>
      <c r="N652">
        <v>-18.350000000000023</v>
      </c>
      <c r="O652">
        <v>23922.25</v>
      </c>
    </row>
    <row r="653" spans="1:15" hidden="1" x14ac:dyDescent="0.3">
      <c r="A653">
        <v>24500</v>
      </c>
      <c r="B653" t="s">
        <v>62</v>
      </c>
      <c r="C653">
        <v>69</v>
      </c>
      <c r="D653">
        <v>18</v>
      </c>
      <c r="E653">
        <v>185</v>
      </c>
      <c r="F653">
        <v>11.03</v>
      </c>
      <c r="G653">
        <v>185</v>
      </c>
      <c r="H653">
        <v>1.1999999999999886</v>
      </c>
    </row>
    <row r="654" spans="1:15" hidden="1" x14ac:dyDescent="0.3">
      <c r="A654">
        <v>24500</v>
      </c>
      <c r="B654" t="s">
        <v>58</v>
      </c>
      <c r="C654">
        <v>9974</v>
      </c>
      <c r="D654">
        <v>376</v>
      </c>
      <c r="E654">
        <v>8606</v>
      </c>
      <c r="F654">
        <v>9.9700000000000006</v>
      </c>
      <c r="G654">
        <v>318.45</v>
      </c>
      <c r="H654">
        <v>2.8999999999999773</v>
      </c>
      <c r="I654">
        <v>2964</v>
      </c>
      <c r="J654">
        <v>525</v>
      </c>
      <c r="K654">
        <v>1267</v>
      </c>
      <c r="L654">
        <v>16.04</v>
      </c>
      <c r="M654">
        <v>719.85</v>
      </c>
      <c r="N654">
        <v>-4.9999999999954525E-2</v>
      </c>
      <c r="O654">
        <v>23922.25</v>
      </c>
    </row>
    <row r="655" spans="1:15" hidden="1" x14ac:dyDescent="0.3">
      <c r="A655">
        <v>24550</v>
      </c>
      <c r="B655" t="s">
        <v>17</v>
      </c>
      <c r="C655">
        <v>57250</v>
      </c>
      <c r="D655">
        <v>30432</v>
      </c>
      <c r="E655">
        <v>856472</v>
      </c>
      <c r="F655">
        <v>15.25</v>
      </c>
      <c r="G655">
        <v>0.1</v>
      </c>
      <c r="H655">
        <v>-0.45000000000000007</v>
      </c>
      <c r="I655">
        <v>146</v>
      </c>
      <c r="J655">
        <v>27</v>
      </c>
      <c r="K655">
        <v>343</v>
      </c>
      <c r="L655">
        <v>33.42</v>
      </c>
      <c r="M655">
        <v>632.95000000000005</v>
      </c>
      <c r="N655">
        <v>-43.899999999999977</v>
      </c>
      <c r="O655">
        <v>23922.25</v>
      </c>
    </row>
    <row r="656" spans="1:15" hidden="1" x14ac:dyDescent="0.3">
      <c r="A656">
        <v>24550</v>
      </c>
      <c r="B656" t="s">
        <v>57</v>
      </c>
      <c r="C656">
        <v>14050</v>
      </c>
      <c r="D656">
        <v>7278</v>
      </c>
      <c r="E656">
        <v>113574</v>
      </c>
      <c r="F656">
        <v>11.5</v>
      </c>
      <c r="G656">
        <v>10.6</v>
      </c>
      <c r="H656">
        <v>-1.75</v>
      </c>
      <c r="I656">
        <v>137</v>
      </c>
      <c r="J656">
        <v>43</v>
      </c>
      <c r="K656">
        <v>56</v>
      </c>
      <c r="L656">
        <v>15.26</v>
      </c>
      <c r="M656">
        <v>596.6</v>
      </c>
      <c r="N656">
        <v>-65.799999999999955</v>
      </c>
      <c r="O656">
        <v>23922.25</v>
      </c>
    </row>
    <row r="657" spans="1:15" hidden="1" x14ac:dyDescent="0.3">
      <c r="A657">
        <v>24550</v>
      </c>
      <c r="B657" t="s">
        <v>59</v>
      </c>
      <c r="C657">
        <v>904</v>
      </c>
      <c r="D657">
        <v>296</v>
      </c>
      <c r="E657">
        <v>2285</v>
      </c>
      <c r="F657">
        <v>11.21</v>
      </c>
      <c r="G657">
        <v>43.35</v>
      </c>
      <c r="H657">
        <v>0.70000000000000284</v>
      </c>
      <c r="I657">
        <v>3</v>
      </c>
      <c r="J657">
        <v>0</v>
      </c>
      <c r="K657">
        <v>0</v>
      </c>
      <c r="L657">
        <v>0</v>
      </c>
      <c r="M657">
        <v>0</v>
      </c>
      <c r="N657">
        <v>0</v>
      </c>
      <c r="O657">
        <v>23922.25</v>
      </c>
    </row>
    <row r="658" spans="1:15" hidden="1" x14ac:dyDescent="0.3">
      <c r="A658">
        <v>24550</v>
      </c>
      <c r="B658" t="s">
        <v>60</v>
      </c>
      <c r="C658">
        <v>0</v>
      </c>
      <c r="D658">
        <v>0</v>
      </c>
      <c r="E658">
        <v>0</v>
      </c>
      <c r="F658">
        <v>0</v>
      </c>
      <c r="G658">
        <v>0</v>
      </c>
      <c r="H658">
        <v>0</v>
      </c>
      <c r="I658">
        <v>0</v>
      </c>
      <c r="J658">
        <v>0</v>
      </c>
      <c r="K658">
        <v>0</v>
      </c>
      <c r="L658">
        <v>0</v>
      </c>
      <c r="M658">
        <v>0</v>
      </c>
      <c r="N658">
        <v>0</v>
      </c>
      <c r="O658">
        <v>23922.25</v>
      </c>
    </row>
    <row r="659" spans="1:15" hidden="1" x14ac:dyDescent="0.3">
      <c r="A659">
        <v>24550</v>
      </c>
      <c r="B659" t="s">
        <v>26</v>
      </c>
      <c r="C659">
        <v>2361</v>
      </c>
      <c r="D659">
        <v>203</v>
      </c>
      <c r="E659">
        <v>2765</v>
      </c>
      <c r="F659">
        <v>11.03</v>
      </c>
      <c r="G659">
        <v>123.25</v>
      </c>
      <c r="H659">
        <v>0.34999999999999432</v>
      </c>
      <c r="I659">
        <v>30</v>
      </c>
      <c r="J659">
        <v>1</v>
      </c>
      <c r="K659">
        <v>2</v>
      </c>
      <c r="L659">
        <v>16.079999999999998</v>
      </c>
      <c r="M659">
        <v>671.8</v>
      </c>
      <c r="N659">
        <v>-12.050000000000068</v>
      </c>
      <c r="O659">
        <v>23922.25</v>
      </c>
    </row>
    <row r="660" spans="1:15" hidden="1" x14ac:dyDescent="0.3">
      <c r="A660">
        <v>24550</v>
      </c>
      <c r="B660" t="s">
        <v>62</v>
      </c>
      <c r="C660">
        <v>0</v>
      </c>
      <c r="D660">
        <v>0</v>
      </c>
      <c r="E660">
        <v>0</v>
      </c>
      <c r="F660">
        <v>0</v>
      </c>
      <c r="G660">
        <v>0</v>
      </c>
      <c r="H660">
        <v>0</v>
      </c>
    </row>
    <row r="661" spans="1:15" hidden="1" x14ac:dyDescent="0.3">
      <c r="A661">
        <v>24550</v>
      </c>
      <c r="B661" t="s">
        <v>58</v>
      </c>
      <c r="C661">
        <v>3</v>
      </c>
      <c r="D661">
        <v>1</v>
      </c>
      <c r="E661">
        <v>36</v>
      </c>
      <c r="F661">
        <v>10.36</v>
      </c>
      <c r="G661">
        <v>325.60000000000002</v>
      </c>
      <c r="H661">
        <v>-130.09999999999997</v>
      </c>
      <c r="I661">
        <v>6</v>
      </c>
      <c r="J661">
        <v>0</v>
      </c>
      <c r="K661">
        <v>0</v>
      </c>
      <c r="L661">
        <v>0</v>
      </c>
      <c r="M661">
        <v>0</v>
      </c>
      <c r="N661">
        <v>0</v>
      </c>
      <c r="O661">
        <v>23922.25</v>
      </c>
    </row>
    <row r="662" spans="1:15" hidden="1" x14ac:dyDescent="0.3">
      <c r="A662">
        <v>24600</v>
      </c>
      <c r="B662" t="s">
        <v>17</v>
      </c>
      <c r="C662">
        <v>146033</v>
      </c>
      <c r="D662">
        <v>29462</v>
      </c>
      <c r="E662">
        <v>994093</v>
      </c>
      <c r="F662">
        <v>17.38</v>
      </c>
      <c r="G662">
        <v>0.1</v>
      </c>
      <c r="H662">
        <v>-0.55000000000000004</v>
      </c>
      <c r="I662">
        <v>320</v>
      </c>
      <c r="J662">
        <v>105</v>
      </c>
      <c r="K662">
        <v>707</v>
      </c>
      <c r="L662">
        <v>39.76</v>
      </c>
      <c r="M662">
        <v>690</v>
      </c>
      <c r="N662">
        <v>-41.600000000000023</v>
      </c>
      <c r="O662">
        <v>23922.25</v>
      </c>
    </row>
    <row r="663" spans="1:15" hidden="1" x14ac:dyDescent="0.3">
      <c r="A663">
        <v>24600</v>
      </c>
      <c r="B663" t="s">
        <v>57</v>
      </c>
      <c r="C663">
        <v>65040</v>
      </c>
      <c r="D663">
        <v>38427</v>
      </c>
      <c r="E663">
        <v>264183</v>
      </c>
      <c r="F663">
        <v>11.51</v>
      </c>
      <c r="G663">
        <v>8</v>
      </c>
      <c r="H663">
        <v>-1.9000000000000004</v>
      </c>
      <c r="I663">
        <v>333</v>
      </c>
      <c r="J663">
        <v>206</v>
      </c>
      <c r="K663">
        <v>479</v>
      </c>
      <c r="L663">
        <v>16.93</v>
      </c>
      <c r="M663">
        <v>670</v>
      </c>
      <c r="N663">
        <v>-38.399999999999977</v>
      </c>
      <c r="O663">
        <v>23922.25</v>
      </c>
    </row>
    <row r="664" spans="1:15" hidden="1" x14ac:dyDescent="0.3">
      <c r="A664">
        <v>24600</v>
      </c>
      <c r="B664" t="s">
        <v>59</v>
      </c>
      <c r="C664">
        <v>5674</v>
      </c>
      <c r="D664">
        <v>2811</v>
      </c>
      <c r="E664">
        <v>18508</v>
      </c>
      <c r="F664">
        <v>11.12</v>
      </c>
      <c r="G664">
        <v>35.15</v>
      </c>
      <c r="H664">
        <v>0.10000000000000142</v>
      </c>
      <c r="I664">
        <v>8</v>
      </c>
      <c r="J664">
        <v>5</v>
      </c>
      <c r="K664">
        <v>24</v>
      </c>
      <c r="L664">
        <v>15.96</v>
      </c>
      <c r="M664">
        <v>664.2</v>
      </c>
      <c r="N664">
        <v>-191.75</v>
      </c>
      <c r="O664">
        <v>23922.25</v>
      </c>
    </row>
    <row r="665" spans="1:15" hidden="1" x14ac:dyDescent="0.3">
      <c r="A665">
        <v>24600</v>
      </c>
      <c r="B665" t="s">
        <v>60</v>
      </c>
      <c r="C665">
        <v>0</v>
      </c>
      <c r="D665">
        <v>0</v>
      </c>
      <c r="E665">
        <v>0</v>
      </c>
      <c r="F665">
        <v>0</v>
      </c>
      <c r="G665">
        <v>0</v>
      </c>
      <c r="H665">
        <v>0</v>
      </c>
    </row>
    <row r="666" spans="1:15" hidden="1" x14ac:dyDescent="0.3">
      <c r="A666">
        <v>24600</v>
      </c>
      <c r="B666" t="s">
        <v>26</v>
      </c>
      <c r="C666">
        <v>15732</v>
      </c>
      <c r="D666">
        <v>4613</v>
      </c>
      <c r="E666">
        <v>18260</v>
      </c>
      <c r="F666">
        <v>10.95</v>
      </c>
      <c r="G666">
        <v>108.5</v>
      </c>
      <c r="H666">
        <v>-1.1500000000000057</v>
      </c>
      <c r="I666">
        <v>310</v>
      </c>
      <c r="J666">
        <v>44</v>
      </c>
      <c r="K666">
        <v>268</v>
      </c>
      <c r="L666">
        <v>15.54</v>
      </c>
      <c r="M666">
        <v>709.15</v>
      </c>
      <c r="N666">
        <v>-17.100000000000023</v>
      </c>
      <c r="O666">
        <v>23922.25</v>
      </c>
    </row>
    <row r="667" spans="1:15" hidden="1" x14ac:dyDescent="0.3">
      <c r="A667">
        <v>24600</v>
      </c>
      <c r="B667" t="s">
        <v>62</v>
      </c>
      <c r="C667">
        <v>0</v>
      </c>
      <c r="D667">
        <v>0</v>
      </c>
      <c r="E667">
        <v>0</v>
      </c>
      <c r="F667">
        <v>0</v>
      </c>
      <c r="G667">
        <v>0</v>
      </c>
      <c r="H667">
        <v>0</v>
      </c>
    </row>
    <row r="668" spans="1:15" hidden="1" x14ac:dyDescent="0.3">
      <c r="A668">
        <v>24600</v>
      </c>
      <c r="B668" t="s">
        <v>58</v>
      </c>
      <c r="C668">
        <v>166</v>
      </c>
      <c r="D668">
        <v>28</v>
      </c>
      <c r="E668">
        <v>77</v>
      </c>
      <c r="F668">
        <v>9.98</v>
      </c>
      <c r="G668">
        <v>290.39999999999998</v>
      </c>
      <c r="H668">
        <v>9.5999999999999659</v>
      </c>
      <c r="I668">
        <v>6</v>
      </c>
      <c r="J668">
        <v>0</v>
      </c>
      <c r="K668">
        <v>0</v>
      </c>
      <c r="L668">
        <v>0</v>
      </c>
      <c r="M668">
        <v>0</v>
      </c>
      <c r="N668">
        <v>0</v>
      </c>
      <c r="O668">
        <v>23922.25</v>
      </c>
    </row>
    <row r="669" spans="1:15" hidden="1" x14ac:dyDescent="0.3">
      <c r="A669">
        <v>24650</v>
      </c>
      <c r="B669" t="s">
        <v>17</v>
      </c>
      <c r="C669">
        <v>23771</v>
      </c>
      <c r="D669">
        <v>13992</v>
      </c>
      <c r="E669">
        <v>279223</v>
      </c>
      <c r="F669">
        <v>18.57</v>
      </c>
      <c r="G669">
        <v>0.1</v>
      </c>
      <c r="H669">
        <v>-0.4</v>
      </c>
      <c r="I669">
        <v>131</v>
      </c>
      <c r="J669">
        <v>16</v>
      </c>
      <c r="K669">
        <v>205</v>
      </c>
      <c r="L669">
        <v>38.840000000000003</v>
      </c>
      <c r="M669">
        <v>718.8</v>
      </c>
      <c r="N669">
        <v>-60.75</v>
      </c>
      <c r="O669">
        <v>23922.25</v>
      </c>
    </row>
    <row r="670" spans="1:15" hidden="1" x14ac:dyDescent="0.3">
      <c r="A670">
        <v>24650</v>
      </c>
      <c r="B670" t="s">
        <v>57</v>
      </c>
      <c r="C670">
        <v>13361</v>
      </c>
      <c r="D670">
        <v>5102</v>
      </c>
      <c r="E670">
        <v>86685</v>
      </c>
      <c r="F670">
        <v>11.67</v>
      </c>
      <c r="G670">
        <v>6.3</v>
      </c>
      <c r="H670">
        <v>-1.5</v>
      </c>
      <c r="I670">
        <v>77</v>
      </c>
      <c r="J670">
        <v>0</v>
      </c>
      <c r="K670">
        <v>0</v>
      </c>
      <c r="L670">
        <v>0</v>
      </c>
      <c r="M670">
        <v>0</v>
      </c>
      <c r="N670">
        <v>0</v>
      </c>
      <c r="O670">
        <v>23922.25</v>
      </c>
    </row>
    <row r="671" spans="1:15" hidden="1" x14ac:dyDescent="0.3">
      <c r="A671">
        <v>24650</v>
      </c>
      <c r="B671" t="s">
        <v>59</v>
      </c>
      <c r="C671">
        <v>312</v>
      </c>
      <c r="D671">
        <v>86</v>
      </c>
      <c r="E671">
        <v>408</v>
      </c>
      <c r="F671">
        <v>11.22</v>
      </c>
      <c r="G671">
        <v>29.75</v>
      </c>
      <c r="H671">
        <v>-5.0000000000000711E-2</v>
      </c>
      <c r="I671">
        <v>3</v>
      </c>
      <c r="J671">
        <v>0</v>
      </c>
      <c r="K671">
        <v>0</v>
      </c>
      <c r="L671">
        <v>0</v>
      </c>
      <c r="M671">
        <v>0</v>
      </c>
      <c r="N671">
        <v>0</v>
      </c>
      <c r="O671">
        <v>23922.25</v>
      </c>
    </row>
    <row r="672" spans="1:15" hidden="1" x14ac:dyDescent="0.3">
      <c r="A672">
        <v>24650</v>
      </c>
      <c r="B672" t="s">
        <v>60</v>
      </c>
      <c r="C672">
        <v>0</v>
      </c>
      <c r="D672">
        <v>0</v>
      </c>
      <c r="E672">
        <v>0</v>
      </c>
      <c r="F672">
        <v>0</v>
      </c>
      <c r="G672">
        <v>0</v>
      </c>
      <c r="H672">
        <v>0</v>
      </c>
    </row>
    <row r="673" spans="1:15" hidden="1" x14ac:dyDescent="0.3">
      <c r="A673">
        <v>24650</v>
      </c>
      <c r="B673" t="s">
        <v>26</v>
      </c>
      <c r="C673">
        <v>1227</v>
      </c>
      <c r="D673">
        <v>-18</v>
      </c>
      <c r="E673">
        <v>2758</v>
      </c>
      <c r="F673">
        <v>10.93</v>
      </c>
      <c r="G673">
        <v>97.85</v>
      </c>
      <c r="H673">
        <v>-0.5</v>
      </c>
      <c r="I673">
        <v>123</v>
      </c>
      <c r="J673">
        <v>0</v>
      </c>
      <c r="K673">
        <v>0</v>
      </c>
      <c r="L673">
        <v>0</v>
      </c>
      <c r="M673">
        <v>0</v>
      </c>
      <c r="N673">
        <v>0</v>
      </c>
      <c r="O673">
        <v>23922.25</v>
      </c>
    </row>
    <row r="674" spans="1:15" hidden="1" x14ac:dyDescent="0.3">
      <c r="A674">
        <v>24650</v>
      </c>
      <c r="B674" t="s">
        <v>62</v>
      </c>
      <c r="C674">
        <v>0</v>
      </c>
      <c r="D674">
        <v>0</v>
      </c>
      <c r="E674">
        <v>0</v>
      </c>
      <c r="F674">
        <v>0</v>
      </c>
      <c r="G674">
        <v>0</v>
      </c>
      <c r="H674">
        <v>0</v>
      </c>
    </row>
    <row r="675" spans="1:15" hidden="1" x14ac:dyDescent="0.3">
      <c r="A675">
        <v>24650</v>
      </c>
      <c r="B675" t="s">
        <v>58</v>
      </c>
      <c r="C675">
        <v>55</v>
      </c>
      <c r="D675">
        <v>0</v>
      </c>
      <c r="E675">
        <v>0</v>
      </c>
      <c r="F675">
        <v>0</v>
      </c>
      <c r="G675">
        <v>0</v>
      </c>
      <c r="H675">
        <v>0</v>
      </c>
    </row>
    <row r="676" spans="1:15" hidden="1" x14ac:dyDescent="0.3">
      <c r="A676">
        <v>24700</v>
      </c>
      <c r="B676" t="s">
        <v>17</v>
      </c>
      <c r="C676">
        <v>56653</v>
      </c>
      <c r="D676">
        <v>28299</v>
      </c>
      <c r="E676">
        <v>392033</v>
      </c>
      <c r="F676">
        <v>19.760000000000002</v>
      </c>
      <c r="G676">
        <v>0.05</v>
      </c>
      <c r="H676">
        <v>-0.4</v>
      </c>
      <c r="I676">
        <v>339</v>
      </c>
      <c r="J676">
        <v>220</v>
      </c>
      <c r="K676">
        <v>1422</v>
      </c>
      <c r="L676">
        <v>33.44</v>
      </c>
      <c r="M676">
        <v>758.1</v>
      </c>
      <c r="N676">
        <v>-85.949999999999932</v>
      </c>
      <c r="O676">
        <v>23922.25</v>
      </c>
    </row>
    <row r="677" spans="1:15" hidden="1" x14ac:dyDescent="0.3">
      <c r="A677">
        <v>24700</v>
      </c>
      <c r="B677" t="s">
        <v>57</v>
      </c>
      <c r="C677">
        <v>47605</v>
      </c>
      <c r="D677">
        <v>26680</v>
      </c>
      <c r="E677">
        <v>213165</v>
      </c>
      <c r="F677">
        <v>11.78</v>
      </c>
      <c r="G677">
        <v>4.75</v>
      </c>
      <c r="H677">
        <v>-1.5499999999999998</v>
      </c>
      <c r="I677">
        <v>198</v>
      </c>
      <c r="J677">
        <v>126</v>
      </c>
      <c r="K677">
        <v>183</v>
      </c>
      <c r="L677">
        <v>18.62</v>
      </c>
      <c r="M677">
        <v>769</v>
      </c>
      <c r="N677">
        <v>-25.200000000000045</v>
      </c>
      <c r="O677">
        <v>23922.25</v>
      </c>
    </row>
    <row r="678" spans="1:15" hidden="1" x14ac:dyDescent="0.3">
      <c r="A678">
        <v>24700</v>
      </c>
      <c r="B678" t="s">
        <v>59</v>
      </c>
      <c r="C678">
        <v>4825</v>
      </c>
      <c r="D678">
        <v>1284</v>
      </c>
      <c r="E678">
        <v>16683</v>
      </c>
      <c r="F678">
        <v>11.12</v>
      </c>
      <c r="G678">
        <v>24.15</v>
      </c>
      <c r="H678">
        <v>0</v>
      </c>
      <c r="I678">
        <v>11</v>
      </c>
      <c r="J678">
        <v>8</v>
      </c>
      <c r="K678">
        <v>9</v>
      </c>
      <c r="L678">
        <v>14.56</v>
      </c>
      <c r="M678">
        <v>726</v>
      </c>
      <c r="N678">
        <v>-222.29999999999995</v>
      </c>
      <c r="O678">
        <v>23922.25</v>
      </c>
    </row>
    <row r="679" spans="1:15" hidden="1" x14ac:dyDescent="0.3">
      <c r="A679">
        <v>24700</v>
      </c>
      <c r="B679" t="s">
        <v>60</v>
      </c>
      <c r="C679">
        <v>392</v>
      </c>
      <c r="D679">
        <v>53</v>
      </c>
      <c r="E679">
        <v>485</v>
      </c>
      <c r="F679">
        <v>11.02</v>
      </c>
      <c r="G679">
        <v>53.6</v>
      </c>
      <c r="H679">
        <v>0.39999999999999858</v>
      </c>
    </row>
    <row r="680" spans="1:15" hidden="1" x14ac:dyDescent="0.3">
      <c r="A680">
        <v>24700</v>
      </c>
      <c r="B680" t="s">
        <v>26</v>
      </c>
      <c r="C680">
        <v>18179</v>
      </c>
      <c r="D680">
        <v>2786</v>
      </c>
      <c r="E680">
        <v>15557</v>
      </c>
      <c r="F680">
        <v>10.95</v>
      </c>
      <c r="G680">
        <v>86.75</v>
      </c>
      <c r="H680">
        <v>-0.75</v>
      </c>
      <c r="I680">
        <v>54</v>
      </c>
      <c r="J680">
        <v>18</v>
      </c>
      <c r="K680">
        <v>109</v>
      </c>
      <c r="L680">
        <v>15.7</v>
      </c>
      <c r="M680">
        <v>765</v>
      </c>
      <c r="N680">
        <v>-36.200000000000045</v>
      </c>
      <c r="O680">
        <v>23922.25</v>
      </c>
    </row>
    <row r="681" spans="1:15" hidden="1" x14ac:dyDescent="0.3">
      <c r="A681">
        <v>24700</v>
      </c>
      <c r="B681" t="s">
        <v>62</v>
      </c>
      <c r="C681">
        <v>0</v>
      </c>
      <c r="D681">
        <v>0</v>
      </c>
      <c r="E681">
        <v>0</v>
      </c>
      <c r="F681">
        <v>0</v>
      </c>
      <c r="G681">
        <v>0</v>
      </c>
      <c r="H681">
        <v>0</v>
      </c>
    </row>
    <row r="682" spans="1:15" hidden="1" x14ac:dyDescent="0.3">
      <c r="A682">
        <v>24700</v>
      </c>
      <c r="B682" t="s">
        <v>58</v>
      </c>
      <c r="C682">
        <v>1291</v>
      </c>
      <c r="D682">
        <v>135</v>
      </c>
      <c r="E682">
        <v>822</v>
      </c>
      <c r="F682">
        <v>9.91</v>
      </c>
      <c r="G682">
        <v>250.55</v>
      </c>
      <c r="H682">
        <v>8.9000000000000057</v>
      </c>
      <c r="I682">
        <v>3</v>
      </c>
      <c r="J682">
        <v>1</v>
      </c>
      <c r="K682">
        <v>2</v>
      </c>
      <c r="L682">
        <v>15.75</v>
      </c>
      <c r="M682">
        <v>811.25</v>
      </c>
      <c r="N682">
        <v>-151.60000000000002</v>
      </c>
      <c r="O682">
        <v>23922.25</v>
      </c>
    </row>
    <row r="683" spans="1:15" hidden="1" x14ac:dyDescent="0.3">
      <c r="A683">
        <v>24750</v>
      </c>
      <c r="B683" t="s">
        <v>17</v>
      </c>
      <c r="C683">
        <v>35145</v>
      </c>
      <c r="D683">
        <v>19769</v>
      </c>
      <c r="E683">
        <v>207369</v>
      </c>
      <c r="F683">
        <v>20.93</v>
      </c>
      <c r="G683">
        <v>0.1</v>
      </c>
      <c r="H683">
        <v>-0.35</v>
      </c>
      <c r="I683">
        <v>135</v>
      </c>
      <c r="J683">
        <v>15</v>
      </c>
      <c r="K683">
        <v>53</v>
      </c>
      <c r="L683">
        <v>0</v>
      </c>
      <c r="M683">
        <v>793.95</v>
      </c>
      <c r="N683">
        <v>-80.599999999999909</v>
      </c>
      <c r="O683">
        <v>23922.25</v>
      </c>
    </row>
    <row r="684" spans="1:15" hidden="1" x14ac:dyDescent="0.3">
      <c r="A684">
        <v>24750</v>
      </c>
      <c r="B684" t="s">
        <v>57</v>
      </c>
      <c r="C684">
        <v>11443</v>
      </c>
      <c r="D684">
        <v>4395</v>
      </c>
      <c r="E684">
        <v>62238</v>
      </c>
      <c r="F684">
        <v>12.08</v>
      </c>
      <c r="G684">
        <v>4.05</v>
      </c>
      <c r="H684">
        <v>-0.79999999999999982</v>
      </c>
      <c r="I684">
        <v>35</v>
      </c>
      <c r="J684">
        <v>0</v>
      </c>
      <c r="K684">
        <v>0</v>
      </c>
      <c r="L684">
        <v>0</v>
      </c>
      <c r="M684">
        <v>0</v>
      </c>
      <c r="N684">
        <v>0</v>
      </c>
      <c r="O684">
        <v>23922.25</v>
      </c>
    </row>
    <row r="685" spans="1:15" hidden="1" x14ac:dyDescent="0.3">
      <c r="A685">
        <v>24750</v>
      </c>
      <c r="B685" t="s">
        <v>59</v>
      </c>
      <c r="C685">
        <v>407</v>
      </c>
      <c r="D685">
        <v>74</v>
      </c>
      <c r="E685">
        <v>702</v>
      </c>
      <c r="F685">
        <v>11.23</v>
      </c>
      <c r="G685">
        <v>21.3</v>
      </c>
      <c r="H685">
        <v>0.60000000000000142</v>
      </c>
      <c r="I685">
        <v>3</v>
      </c>
      <c r="J685">
        <v>0</v>
      </c>
      <c r="K685">
        <v>0</v>
      </c>
      <c r="L685">
        <v>0</v>
      </c>
      <c r="M685">
        <v>0</v>
      </c>
      <c r="N685">
        <v>0</v>
      </c>
      <c r="O685">
        <v>23922.25</v>
      </c>
    </row>
    <row r="686" spans="1:15" hidden="1" x14ac:dyDescent="0.3">
      <c r="A686">
        <v>24750</v>
      </c>
      <c r="B686" t="s">
        <v>60</v>
      </c>
      <c r="C686">
        <v>0</v>
      </c>
      <c r="D686">
        <v>0</v>
      </c>
      <c r="E686">
        <v>0</v>
      </c>
      <c r="F686">
        <v>0</v>
      </c>
      <c r="G686">
        <v>0</v>
      </c>
      <c r="H686">
        <v>0</v>
      </c>
    </row>
    <row r="687" spans="1:15" hidden="1" x14ac:dyDescent="0.3">
      <c r="A687">
        <v>24750</v>
      </c>
      <c r="B687" t="s">
        <v>26</v>
      </c>
      <c r="C687">
        <v>1281</v>
      </c>
      <c r="D687">
        <v>1033</v>
      </c>
      <c r="E687">
        <v>2094</v>
      </c>
      <c r="F687">
        <v>10.95</v>
      </c>
      <c r="G687">
        <v>77.25</v>
      </c>
      <c r="H687">
        <v>-0.65000000000000568</v>
      </c>
      <c r="I687">
        <v>40</v>
      </c>
      <c r="J687">
        <v>0</v>
      </c>
      <c r="K687">
        <v>0</v>
      </c>
      <c r="L687">
        <v>0</v>
      </c>
      <c r="M687">
        <v>0</v>
      </c>
      <c r="N687">
        <v>0</v>
      </c>
      <c r="O687">
        <v>23922.25</v>
      </c>
    </row>
    <row r="688" spans="1:15" hidden="1" x14ac:dyDescent="0.3">
      <c r="A688">
        <v>24750</v>
      </c>
      <c r="B688" t="s">
        <v>62</v>
      </c>
      <c r="C688">
        <v>0</v>
      </c>
      <c r="D688">
        <v>0</v>
      </c>
      <c r="E688">
        <v>0</v>
      </c>
      <c r="F688">
        <v>0</v>
      </c>
      <c r="G688">
        <v>0</v>
      </c>
      <c r="H688">
        <v>0</v>
      </c>
    </row>
    <row r="689" spans="1:15" hidden="1" x14ac:dyDescent="0.3">
      <c r="A689">
        <v>24750</v>
      </c>
      <c r="B689" t="s">
        <v>58</v>
      </c>
      <c r="C689">
        <v>4</v>
      </c>
      <c r="D689">
        <v>0</v>
      </c>
      <c r="E689">
        <v>0</v>
      </c>
      <c r="F689">
        <v>0</v>
      </c>
      <c r="G689">
        <v>0</v>
      </c>
      <c r="H689">
        <v>0</v>
      </c>
      <c r="I689">
        <v>10</v>
      </c>
      <c r="J689">
        <v>3</v>
      </c>
      <c r="K689">
        <v>5</v>
      </c>
      <c r="L689">
        <v>15.08</v>
      </c>
      <c r="M689">
        <v>815</v>
      </c>
      <c r="N689">
        <v>-283.90000000000009</v>
      </c>
      <c r="O689">
        <v>23922.25</v>
      </c>
    </row>
    <row r="690" spans="1:15" hidden="1" x14ac:dyDescent="0.3">
      <c r="A690">
        <v>24800</v>
      </c>
      <c r="B690" t="s">
        <v>17</v>
      </c>
      <c r="C690">
        <v>55849</v>
      </c>
      <c r="D690">
        <v>20624</v>
      </c>
      <c r="E690">
        <v>210035</v>
      </c>
      <c r="F690">
        <v>20.89</v>
      </c>
      <c r="G690">
        <v>0.1</v>
      </c>
      <c r="H690">
        <v>-0.24999999999999997</v>
      </c>
      <c r="I690">
        <v>151</v>
      </c>
      <c r="J690">
        <v>10</v>
      </c>
      <c r="K690">
        <v>138</v>
      </c>
      <c r="L690">
        <v>0</v>
      </c>
      <c r="M690">
        <v>830.2</v>
      </c>
      <c r="N690">
        <v>-98.899999999999977</v>
      </c>
      <c r="O690">
        <v>23922.25</v>
      </c>
    </row>
    <row r="691" spans="1:15" hidden="1" x14ac:dyDescent="0.3">
      <c r="A691">
        <v>24800</v>
      </c>
      <c r="B691" t="s">
        <v>57</v>
      </c>
      <c r="C691">
        <v>30628</v>
      </c>
      <c r="D691">
        <v>18194</v>
      </c>
      <c r="E691">
        <v>156140</v>
      </c>
      <c r="F691">
        <v>12.29</v>
      </c>
      <c r="G691">
        <v>3.4</v>
      </c>
      <c r="H691">
        <v>-0.75000000000000044</v>
      </c>
      <c r="I691">
        <v>90</v>
      </c>
      <c r="J691">
        <v>33</v>
      </c>
      <c r="K691">
        <v>79</v>
      </c>
      <c r="L691">
        <v>13.26</v>
      </c>
      <c r="M691">
        <v>816.9</v>
      </c>
      <c r="N691">
        <v>-70.700000000000045</v>
      </c>
      <c r="O691">
        <v>23922.25</v>
      </c>
    </row>
    <row r="692" spans="1:15" hidden="1" x14ac:dyDescent="0.3">
      <c r="A692">
        <v>24800</v>
      </c>
      <c r="B692" t="s">
        <v>59</v>
      </c>
      <c r="C692">
        <v>2261</v>
      </c>
      <c r="D692">
        <v>1355</v>
      </c>
      <c r="E692">
        <v>8507</v>
      </c>
      <c r="F692">
        <v>11.28</v>
      </c>
      <c r="G692">
        <v>17.3</v>
      </c>
      <c r="H692">
        <v>0.10000000000000142</v>
      </c>
      <c r="I692">
        <v>3</v>
      </c>
      <c r="J692">
        <v>0</v>
      </c>
      <c r="K692">
        <v>0</v>
      </c>
      <c r="L692">
        <v>0</v>
      </c>
      <c r="M692">
        <v>0</v>
      </c>
      <c r="N692">
        <v>0</v>
      </c>
      <c r="O692">
        <v>23922.25</v>
      </c>
    </row>
    <row r="693" spans="1:15" hidden="1" x14ac:dyDescent="0.3">
      <c r="A693">
        <v>24800</v>
      </c>
      <c r="B693" t="s">
        <v>60</v>
      </c>
      <c r="C693">
        <v>0</v>
      </c>
      <c r="D693">
        <v>0</v>
      </c>
      <c r="E693">
        <v>0</v>
      </c>
      <c r="F693">
        <v>0</v>
      </c>
      <c r="G693">
        <v>0</v>
      </c>
      <c r="H693">
        <v>0</v>
      </c>
    </row>
    <row r="694" spans="1:15" hidden="1" x14ac:dyDescent="0.3">
      <c r="A694">
        <v>24800</v>
      </c>
      <c r="B694" t="s">
        <v>26</v>
      </c>
      <c r="C694">
        <v>18935</v>
      </c>
      <c r="D694">
        <v>1597</v>
      </c>
      <c r="E694">
        <v>25722</v>
      </c>
      <c r="F694">
        <v>10.94</v>
      </c>
      <c r="G694">
        <v>67.599999999999994</v>
      </c>
      <c r="H694">
        <v>-1.1500000000000057</v>
      </c>
      <c r="I694">
        <v>1847</v>
      </c>
      <c r="J694">
        <v>14</v>
      </c>
      <c r="K694">
        <v>84</v>
      </c>
      <c r="L694">
        <v>15.58</v>
      </c>
      <c r="M694">
        <v>834.65</v>
      </c>
      <c r="N694">
        <v>-46</v>
      </c>
      <c r="O694">
        <v>23922.25</v>
      </c>
    </row>
    <row r="695" spans="1:15" hidden="1" x14ac:dyDescent="0.3">
      <c r="A695">
        <v>24800</v>
      </c>
      <c r="B695" t="s">
        <v>62</v>
      </c>
      <c r="C695">
        <v>0</v>
      </c>
      <c r="D695">
        <v>0</v>
      </c>
      <c r="E695">
        <v>0</v>
      </c>
      <c r="F695">
        <v>0</v>
      </c>
      <c r="G695">
        <v>0</v>
      </c>
      <c r="H695">
        <v>0</v>
      </c>
    </row>
    <row r="696" spans="1:15" hidden="1" x14ac:dyDescent="0.3">
      <c r="A696">
        <v>24800</v>
      </c>
      <c r="B696" t="s">
        <v>58</v>
      </c>
      <c r="C696">
        <v>5</v>
      </c>
      <c r="D696">
        <v>0</v>
      </c>
      <c r="E696">
        <v>0</v>
      </c>
      <c r="F696">
        <v>0</v>
      </c>
      <c r="G696">
        <v>0</v>
      </c>
      <c r="H696">
        <v>0</v>
      </c>
      <c r="I696">
        <v>0</v>
      </c>
      <c r="J696">
        <v>0</v>
      </c>
      <c r="K696">
        <v>0</v>
      </c>
      <c r="L696">
        <v>0</v>
      </c>
      <c r="M696">
        <v>0</v>
      </c>
      <c r="N696">
        <v>0</v>
      </c>
      <c r="O696">
        <v>23922.25</v>
      </c>
    </row>
    <row r="697" spans="1:15" hidden="1" x14ac:dyDescent="0.3">
      <c r="A697">
        <v>24850</v>
      </c>
      <c r="B697" t="s">
        <v>17</v>
      </c>
      <c r="C697">
        <v>16049</v>
      </c>
      <c r="D697">
        <v>10730</v>
      </c>
      <c r="E697">
        <v>91286</v>
      </c>
      <c r="F697">
        <v>23.26</v>
      </c>
      <c r="G697">
        <v>0.05</v>
      </c>
      <c r="H697">
        <v>-0.35000000000000003</v>
      </c>
      <c r="I697">
        <v>83</v>
      </c>
      <c r="J697">
        <v>0</v>
      </c>
      <c r="K697">
        <v>18</v>
      </c>
      <c r="L697">
        <v>0</v>
      </c>
      <c r="M697">
        <v>882.1</v>
      </c>
      <c r="N697">
        <v>-82.899999999999977</v>
      </c>
      <c r="O697">
        <v>23922.25</v>
      </c>
    </row>
    <row r="698" spans="1:15" hidden="1" x14ac:dyDescent="0.3">
      <c r="A698">
        <v>24850</v>
      </c>
      <c r="B698" t="s">
        <v>57</v>
      </c>
      <c r="C698">
        <v>5129</v>
      </c>
      <c r="D698">
        <v>2465</v>
      </c>
      <c r="E698">
        <v>36864</v>
      </c>
      <c r="F698">
        <v>12.58</v>
      </c>
      <c r="G698">
        <v>2.8</v>
      </c>
      <c r="H698">
        <v>-0.85000000000000009</v>
      </c>
      <c r="I698">
        <v>49</v>
      </c>
      <c r="J698">
        <v>0</v>
      </c>
      <c r="K698">
        <v>0</v>
      </c>
      <c r="L698">
        <v>0</v>
      </c>
      <c r="M698">
        <v>0</v>
      </c>
      <c r="N698">
        <v>0</v>
      </c>
      <c r="O698">
        <v>23922.25</v>
      </c>
    </row>
    <row r="699" spans="1:15" hidden="1" x14ac:dyDescent="0.3">
      <c r="A699">
        <v>24850</v>
      </c>
      <c r="B699" t="s">
        <v>59</v>
      </c>
      <c r="C699">
        <v>496</v>
      </c>
      <c r="D699">
        <v>152</v>
      </c>
      <c r="E699">
        <v>921</v>
      </c>
      <c r="F699">
        <v>11.4</v>
      </c>
      <c r="G699">
        <v>15.15</v>
      </c>
      <c r="H699">
        <v>0.34999999999999964</v>
      </c>
      <c r="I699">
        <v>4</v>
      </c>
      <c r="J699">
        <v>0</v>
      </c>
      <c r="K699">
        <v>0</v>
      </c>
      <c r="L699">
        <v>0</v>
      </c>
      <c r="M699">
        <v>0</v>
      </c>
      <c r="N699">
        <v>0</v>
      </c>
      <c r="O699">
        <v>23922.25</v>
      </c>
    </row>
    <row r="700" spans="1:15" hidden="1" x14ac:dyDescent="0.3">
      <c r="A700">
        <v>24850</v>
      </c>
      <c r="B700" t="s">
        <v>60</v>
      </c>
      <c r="C700">
        <v>0</v>
      </c>
      <c r="D700">
        <v>0</v>
      </c>
      <c r="E700">
        <v>0</v>
      </c>
      <c r="F700">
        <v>0</v>
      </c>
      <c r="G700">
        <v>0</v>
      </c>
      <c r="H700">
        <v>0</v>
      </c>
    </row>
    <row r="701" spans="1:15" hidden="1" x14ac:dyDescent="0.3">
      <c r="A701">
        <v>24850</v>
      </c>
      <c r="B701" t="s">
        <v>26</v>
      </c>
      <c r="C701">
        <v>664</v>
      </c>
      <c r="D701">
        <v>514</v>
      </c>
      <c r="E701">
        <v>1341</v>
      </c>
      <c r="F701">
        <v>10.98</v>
      </c>
      <c r="G701">
        <v>62.25</v>
      </c>
      <c r="H701">
        <v>0.4500000000000029</v>
      </c>
      <c r="I701">
        <v>92</v>
      </c>
      <c r="J701">
        <v>0</v>
      </c>
      <c r="K701">
        <v>0</v>
      </c>
      <c r="L701">
        <v>0</v>
      </c>
      <c r="M701">
        <v>0</v>
      </c>
      <c r="N701">
        <v>0</v>
      </c>
      <c r="O701">
        <v>23922.25</v>
      </c>
    </row>
    <row r="702" spans="1:15" hidden="1" x14ac:dyDescent="0.3">
      <c r="A702">
        <v>24850</v>
      </c>
      <c r="B702" t="s">
        <v>62</v>
      </c>
      <c r="C702">
        <v>2</v>
      </c>
      <c r="D702">
        <v>0</v>
      </c>
      <c r="E702">
        <v>0</v>
      </c>
      <c r="F702">
        <v>0</v>
      </c>
      <c r="G702">
        <v>0</v>
      </c>
      <c r="H702">
        <v>0</v>
      </c>
    </row>
    <row r="703" spans="1:15" hidden="1" x14ac:dyDescent="0.3">
      <c r="A703">
        <v>24850</v>
      </c>
      <c r="B703" t="s">
        <v>58</v>
      </c>
      <c r="C703">
        <v>2</v>
      </c>
      <c r="D703">
        <v>0</v>
      </c>
      <c r="E703">
        <v>0</v>
      </c>
      <c r="F703">
        <v>0</v>
      </c>
      <c r="G703">
        <v>0</v>
      </c>
      <c r="H703">
        <v>0</v>
      </c>
      <c r="I703">
        <v>0</v>
      </c>
      <c r="J703">
        <v>0</v>
      </c>
      <c r="K703">
        <v>0</v>
      </c>
      <c r="L703">
        <v>0</v>
      </c>
      <c r="M703">
        <v>0</v>
      </c>
      <c r="N703">
        <v>0</v>
      </c>
      <c r="O703">
        <v>23922.25</v>
      </c>
    </row>
    <row r="704" spans="1:15" hidden="1" x14ac:dyDescent="0.3">
      <c r="A704">
        <v>24900</v>
      </c>
      <c r="B704" t="s">
        <v>17</v>
      </c>
      <c r="C704">
        <v>34358</v>
      </c>
      <c r="D704">
        <v>12217</v>
      </c>
      <c r="E704">
        <v>175026</v>
      </c>
      <c r="F704">
        <v>23.09</v>
      </c>
      <c r="G704">
        <v>0.05</v>
      </c>
      <c r="H704">
        <v>-0.3</v>
      </c>
      <c r="I704">
        <v>137</v>
      </c>
      <c r="J704">
        <v>10</v>
      </c>
      <c r="K704">
        <v>152</v>
      </c>
      <c r="L704">
        <v>0</v>
      </c>
      <c r="M704">
        <v>986.4</v>
      </c>
      <c r="N704">
        <v>-13.649999999999975</v>
      </c>
      <c r="O704">
        <v>23922.25</v>
      </c>
    </row>
    <row r="705" spans="1:15" hidden="1" x14ac:dyDescent="0.3">
      <c r="A705">
        <v>24900</v>
      </c>
      <c r="B705" t="s">
        <v>57</v>
      </c>
      <c r="C705">
        <v>27934</v>
      </c>
      <c r="D705">
        <v>19350</v>
      </c>
      <c r="E705">
        <v>101419</v>
      </c>
      <c r="F705">
        <v>12.96</v>
      </c>
      <c r="G705">
        <v>2.5499999999999998</v>
      </c>
      <c r="H705">
        <v>-0.60000000000000009</v>
      </c>
      <c r="I705">
        <v>47</v>
      </c>
      <c r="J705">
        <v>10</v>
      </c>
      <c r="K705">
        <v>27</v>
      </c>
      <c r="L705">
        <v>17.89</v>
      </c>
      <c r="M705">
        <v>959.3</v>
      </c>
      <c r="N705">
        <v>-173.79999999999995</v>
      </c>
      <c r="O705">
        <v>23922.25</v>
      </c>
    </row>
    <row r="706" spans="1:15" hidden="1" x14ac:dyDescent="0.3">
      <c r="A706">
        <v>24900</v>
      </c>
      <c r="B706" t="s">
        <v>59</v>
      </c>
      <c r="C706">
        <v>2385</v>
      </c>
      <c r="D706">
        <v>1656</v>
      </c>
      <c r="E706">
        <v>8111</v>
      </c>
      <c r="F706">
        <v>11.59</v>
      </c>
      <c r="G706">
        <v>12.7</v>
      </c>
      <c r="H706">
        <v>0.64999999999999858</v>
      </c>
      <c r="I706">
        <v>4</v>
      </c>
      <c r="J706">
        <v>0</v>
      </c>
      <c r="K706">
        <v>0</v>
      </c>
      <c r="L706">
        <v>0</v>
      </c>
      <c r="M706">
        <v>0</v>
      </c>
      <c r="N706">
        <v>0</v>
      </c>
      <c r="O706">
        <v>23922.25</v>
      </c>
    </row>
    <row r="707" spans="1:15" hidden="1" x14ac:dyDescent="0.3">
      <c r="A707">
        <v>24900</v>
      </c>
      <c r="B707" t="s">
        <v>60</v>
      </c>
      <c r="C707">
        <v>0</v>
      </c>
      <c r="D707">
        <v>0</v>
      </c>
      <c r="E707">
        <v>0</v>
      </c>
      <c r="F707">
        <v>0</v>
      </c>
      <c r="G707">
        <v>0</v>
      </c>
      <c r="H707">
        <v>0</v>
      </c>
    </row>
    <row r="708" spans="1:15" hidden="1" x14ac:dyDescent="0.3">
      <c r="A708">
        <v>24900</v>
      </c>
      <c r="B708" t="s">
        <v>26</v>
      </c>
      <c r="C708">
        <v>6582</v>
      </c>
      <c r="D708">
        <v>991</v>
      </c>
      <c r="E708">
        <v>12838</v>
      </c>
      <c r="F708">
        <v>11.01</v>
      </c>
      <c r="G708">
        <v>53.9</v>
      </c>
      <c r="H708">
        <v>-0.4500000000000029</v>
      </c>
      <c r="I708">
        <v>87</v>
      </c>
      <c r="J708">
        <v>-8</v>
      </c>
      <c r="K708">
        <v>67</v>
      </c>
      <c r="L708">
        <v>15.54</v>
      </c>
      <c r="M708">
        <v>957.5</v>
      </c>
      <c r="N708">
        <v>-164.70000000000005</v>
      </c>
      <c r="O708">
        <v>23922.25</v>
      </c>
    </row>
    <row r="709" spans="1:15" hidden="1" x14ac:dyDescent="0.3">
      <c r="A709">
        <v>24900</v>
      </c>
      <c r="B709" t="s">
        <v>62</v>
      </c>
      <c r="C709">
        <v>0</v>
      </c>
      <c r="D709">
        <v>0</v>
      </c>
      <c r="E709">
        <v>0</v>
      </c>
      <c r="F709">
        <v>0</v>
      </c>
      <c r="G709">
        <v>0</v>
      </c>
      <c r="H709">
        <v>0</v>
      </c>
    </row>
    <row r="710" spans="1:15" hidden="1" x14ac:dyDescent="0.3">
      <c r="A710">
        <v>24900</v>
      </c>
      <c r="B710" t="s">
        <v>58</v>
      </c>
      <c r="C710">
        <v>81</v>
      </c>
      <c r="D710">
        <v>81</v>
      </c>
      <c r="E710">
        <v>91</v>
      </c>
      <c r="F710">
        <v>10.99</v>
      </c>
      <c r="G710">
        <v>225</v>
      </c>
      <c r="H710">
        <v>128.30000000000001</v>
      </c>
      <c r="I710">
        <v>0</v>
      </c>
      <c r="J710">
        <v>0</v>
      </c>
      <c r="K710">
        <v>0</v>
      </c>
      <c r="L710">
        <v>0</v>
      </c>
      <c r="M710">
        <v>0</v>
      </c>
      <c r="N710">
        <v>0</v>
      </c>
      <c r="O710">
        <v>23922.25</v>
      </c>
    </row>
    <row r="711" spans="1:15" hidden="1" x14ac:dyDescent="0.3">
      <c r="A711">
        <v>24950</v>
      </c>
      <c r="B711" t="s">
        <v>17</v>
      </c>
      <c r="C711">
        <v>26601</v>
      </c>
      <c r="D711">
        <v>1415</v>
      </c>
      <c r="E711">
        <v>154190</v>
      </c>
      <c r="F711">
        <v>25.56</v>
      </c>
      <c r="G711">
        <v>0.1</v>
      </c>
      <c r="H711">
        <v>-0.24999999999999997</v>
      </c>
      <c r="I711">
        <v>109</v>
      </c>
      <c r="J711">
        <v>1</v>
      </c>
      <c r="K711">
        <v>17</v>
      </c>
      <c r="L711">
        <v>0</v>
      </c>
      <c r="M711">
        <v>971.45</v>
      </c>
      <c r="N711">
        <v>-104.64999999999986</v>
      </c>
      <c r="O711">
        <v>23922.25</v>
      </c>
    </row>
    <row r="712" spans="1:15" hidden="1" x14ac:dyDescent="0.3">
      <c r="A712">
        <v>24950</v>
      </c>
      <c r="B712" t="s">
        <v>57</v>
      </c>
      <c r="C712">
        <v>8519</v>
      </c>
      <c r="D712">
        <v>4481</v>
      </c>
      <c r="E712">
        <v>21762</v>
      </c>
      <c r="F712">
        <v>13.35</v>
      </c>
      <c r="G712">
        <v>2.25</v>
      </c>
      <c r="H712">
        <v>-0.45000000000000018</v>
      </c>
      <c r="I712">
        <v>37</v>
      </c>
      <c r="J712">
        <v>0</v>
      </c>
      <c r="K712">
        <v>0</v>
      </c>
      <c r="L712">
        <v>0</v>
      </c>
      <c r="M712">
        <v>0</v>
      </c>
      <c r="N712">
        <v>0</v>
      </c>
      <c r="O712">
        <v>23922.25</v>
      </c>
    </row>
    <row r="713" spans="1:15" hidden="1" x14ac:dyDescent="0.3">
      <c r="A713">
        <v>24950</v>
      </c>
      <c r="B713" t="s">
        <v>59</v>
      </c>
      <c r="C713">
        <v>290</v>
      </c>
      <c r="D713">
        <v>-15</v>
      </c>
      <c r="E713">
        <v>502</v>
      </c>
      <c r="F713">
        <v>11.89</v>
      </c>
      <c r="G713">
        <v>9.6999999999999993</v>
      </c>
      <c r="H713">
        <v>-1.2000000000000011</v>
      </c>
      <c r="I713">
        <v>4</v>
      </c>
      <c r="J713">
        <v>0</v>
      </c>
      <c r="K713">
        <v>0</v>
      </c>
      <c r="L713">
        <v>0</v>
      </c>
      <c r="M713">
        <v>0</v>
      </c>
      <c r="N713">
        <v>0</v>
      </c>
      <c r="O713">
        <v>23922.25</v>
      </c>
    </row>
    <row r="714" spans="1:15" hidden="1" x14ac:dyDescent="0.3">
      <c r="A714">
        <v>24950</v>
      </c>
      <c r="B714" t="s">
        <v>60</v>
      </c>
      <c r="C714">
        <v>64</v>
      </c>
      <c r="D714">
        <v>26</v>
      </c>
      <c r="E714">
        <v>98</v>
      </c>
      <c r="F714">
        <v>11.43</v>
      </c>
      <c r="G714">
        <v>30.8</v>
      </c>
      <c r="H714">
        <v>15.85</v>
      </c>
    </row>
    <row r="715" spans="1:15" hidden="1" x14ac:dyDescent="0.3">
      <c r="A715">
        <v>24950</v>
      </c>
      <c r="B715" t="s">
        <v>26</v>
      </c>
      <c r="C715">
        <v>1140</v>
      </c>
      <c r="D715">
        <v>814</v>
      </c>
      <c r="E715">
        <v>1961</v>
      </c>
      <c r="F715">
        <v>11.12</v>
      </c>
      <c r="G715">
        <v>47.3</v>
      </c>
      <c r="H715">
        <v>-1.1000000000000014</v>
      </c>
      <c r="I715">
        <v>99</v>
      </c>
      <c r="J715">
        <v>0</v>
      </c>
      <c r="K715">
        <v>2</v>
      </c>
      <c r="L715">
        <v>16.41</v>
      </c>
      <c r="M715">
        <v>965.5</v>
      </c>
      <c r="N715">
        <v>-166.54999999999995</v>
      </c>
      <c r="O715">
        <v>23922.25</v>
      </c>
    </row>
    <row r="716" spans="1:15" hidden="1" x14ac:dyDescent="0.3">
      <c r="A716">
        <v>24950</v>
      </c>
      <c r="B716" t="s">
        <v>62</v>
      </c>
      <c r="C716">
        <v>0</v>
      </c>
      <c r="D716">
        <v>0</v>
      </c>
      <c r="E716">
        <v>0</v>
      </c>
      <c r="F716">
        <v>0</v>
      </c>
      <c r="G716">
        <v>0</v>
      </c>
      <c r="H716">
        <v>0</v>
      </c>
    </row>
    <row r="717" spans="1:15" hidden="1" x14ac:dyDescent="0.3">
      <c r="A717">
        <v>24950</v>
      </c>
      <c r="B717" t="s">
        <v>58</v>
      </c>
      <c r="C717">
        <v>5</v>
      </c>
      <c r="D717">
        <v>0</v>
      </c>
      <c r="E717">
        <v>0</v>
      </c>
      <c r="F717">
        <v>0</v>
      </c>
      <c r="G717">
        <v>0</v>
      </c>
      <c r="H717">
        <v>0</v>
      </c>
      <c r="I717">
        <v>16</v>
      </c>
      <c r="J717">
        <v>0</v>
      </c>
      <c r="K717">
        <v>0</v>
      </c>
      <c r="L717">
        <v>0</v>
      </c>
      <c r="M717">
        <v>0</v>
      </c>
      <c r="N717">
        <v>0</v>
      </c>
      <c r="O717">
        <v>23922.25</v>
      </c>
    </row>
    <row r="718" spans="1:15" hidden="1" x14ac:dyDescent="0.3">
      <c r="A718">
        <v>25000</v>
      </c>
      <c r="B718" t="s">
        <v>17</v>
      </c>
      <c r="C718">
        <v>360811</v>
      </c>
      <c r="D718">
        <v>46130</v>
      </c>
      <c r="E718">
        <v>928648</v>
      </c>
      <c r="F718">
        <v>25.28</v>
      </c>
      <c r="G718">
        <v>0.05</v>
      </c>
      <c r="H718">
        <v>-0.2</v>
      </c>
      <c r="I718">
        <v>15361</v>
      </c>
      <c r="J718">
        <v>-3599</v>
      </c>
      <c r="K718">
        <v>16332</v>
      </c>
      <c r="L718">
        <v>51.48</v>
      </c>
      <c r="M718">
        <v>1088</v>
      </c>
      <c r="N718">
        <v>-46.549999999999955</v>
      </c>
      <c r="O718">
        <v>23922.25</v>
      </c>
    </row>
    <row r="719" spans="1:15" hidden="1" x14ac:dyDescent="0.3">
      <c r="A719">
        <v>25000</v>
      </c>
      <c r="B719" t="s">
        <v>57</v>
      </c>
      <c r="C719">
        <v>188913</v>
      </c>
      <c r="D719">
        <v>136608</v>
      </c>
      <c r="E719">
        <v>408532</v>
      </c>
      <c r="F719">
        <v>13.77</v>
      </c>
      <c r="G719">
        <v>2.2000000000000002</v>
      </c>
      <c r="H719">
        <v>-0.5</v>
      </c>
      <c r="I719">
        <v>137</v>
      </c>
      <c r="J719">
        <v>62</v>
      </c>
      <c r="K719">
        <v>208</v>
      </c>
      <c r="L719">
        <v>23.68</v>
      </c>
      <c r="M719">
        <v>1061.3499999999999</v>
      </c>
      <c r="N719">
        <v>-28.800000000000185</v>
      </c>
      <c r="O719">
        <v>23922.25</v>
      </c>
    </row>
    <row r="720" spans="1:15" hidden="1" x14ac:dyDescent="0.3">
      <c r="A720">
        <v>25000</v>
      </c>
      <c r="B720" t="s">
        <v>59</v>
      </c>
      <c r="C720">
        <v>15950</v>
      </c>
      <c r="D720">
        <v>6153</v>
      </c>
      <c r="E720">
        <v>27921</v>
      </c>
      <c r="F720">
        <v>11.6</v>
      </c>
      <c r="G720">
        <v>8.5500000000000007</v>
      </c>
      <c r="H720">
        <v>-0.64999999999999858</v>
      </c>
      <c r="I720">
        <v>30</v>
      </c>
      <c r="J720">
        <v>14</v>
      </c>
      <c r="K720">
        <v>38</v>
      </c>
      <c r="L720">
        <v>18.53</v>
      </c>
      <c r="M720">
        <v>1025</v>
      </c>
      <c r="N720">
        <v>-51</v>
      </c>
      <c r="O720">
        <v>23922.25</v>
      </c>
    </row>
    <row r="721" spans="1:15" hidden="1" x14ac:dyDescent="0.3">
      <c r="A721">
        <v>25000</v>
      </c>
      <c r="B721" t="s">
        <v>60</v>
      </c>
      <c r="C721">
        <v>1710</v>
      </c>
      <c r="D721">
        <v>392</v>
      </c>
      <c r="E721">
        <v>3739</v>
      </c>
      <c r="F721">
        <v>11.13</v>
      </c>
      <c r="G721">
        <v>22.5</v>
      </c>
      <c r="H721">
        <v>0.89999999999999858</v>
      </c>
    </row>
    <row r="722" spans="1:15" hidden="1" x14ac:dyDescent="0.3">
      <c r="A722">
        <v>25000</v>
      </c>
      <c r="B722" t="s">
        <v>26</v>
      </c>
      <c r="C722">
        <v>77655</v>
      </c>
      <c r="D722">
        <v>10605</v>
      </c>
      <c r="E722">
        <v>87060</v>
      </c>
      <c r="F722">
        <v>11.11</v>
      </c>
      <c r="G722">
        <v>43.25</v>
      </c>
      <c r="H722">
        <v>-0.60000000000000142</v>
      </c>
      <c r="I722">
        <v>31673</v>
      </c>
      <c r="J722">
        <v>6816</v>
      </c>
      <c r="K722">
        <v>21859</v>
      </c>
      <c r="L722">
        <v>17.38</v>
      </c>
      <c r="M722">
        <v>1044.4000000000001</v>
      </c>
      <c r="N722">
        <v>-15.5</v>
      </c>
      <c r="O722">
        <v>23922.25</v>
      </c>
    </row>
    <row r="723" spans="1:15" hidden="1" x14ac:dyDescent="0.3">
      <c r="A723">
        <v>25000</v>
      </c>
      <c r="B723" t="s">
        <v>62</v>
      </c>
      <c r="C723">
        <v>487</v>
      </c>
      <c r="D723">
        <v>58</v>
      </c>
      <c r="E723">
        <v>448</v>
      </c>
      <c r="F723">
        <v>10.69</v>
      </c>
      <c r="G723">
        <v>65.05</v>
      </c>
      <c r="H723">
        <v>-2.3500000000000085</v>
      </c>
    </row>
    <row r="724" spans="1:15" hidden="1" x14ac:dyDescent="0.3">
      <c r="A724">
        <v>25000</v>
      </c>
      <c r="B724" t="s">
        <v>58</v>
      </c>
      <c r="C724">
        <v>22399</v>
      </c>
      <c r="D724">
        <v>2662</v>
      </c>
      <c r="E724">
        <v>11029</v>
      </c>
      <c r="F724">
        <v>9.94</v>
      </c>
      <c r="G724">
        <v>155.05000000000001</v>
      </c>
      <c r="H724">
        <v>4.0500000000000114</v>
      </c>
      <c r="I724">
        <v>3679</v>
      </c>
      <c r="J724">
        <v>1030</v>
      </c>
      <c r="K724">
        <v>2074</v>
      </c>
      <c r="L724">
        <v>16.47</v>
      </c>
      <c r="M724">
        <v>1045.75</v>
      </c>
      <c r="N724">
        <v>-8.2000000000000455</v>
      </c>
      <c r="O724">
        <v>23922.25</v>
      </c>
    </row>
    <row r="725" spans="1:15" hidden="1" x14ac:dyDescent="0.3">
      <c r="A725">
        <v>25000</v>
      </c>
      <c r="B725" t="s">
        <v>21</v>
      </c>
      <c r="C725">
        <v>30455</v>
      </c>
      <c r="D725">
        <v>-222</v>
      </c>
      <c r="E725">
        <v>6004</v>
      </c>
      <c r="F725">
        <v>9.2899999999999991</v>
      </c>
      <c r="G725">
        <v>255</v>
      </c>
      <c r="H725">
        <v>-7.1000000000000227</v>
      </c>
      <c r="I725">
        <v>1487</v>
      </c>
      <c r="J725">
        <v>380</v>
      </c>
      <c r="K725">
        <v>1091</v>
      </c>
      <c r="L725">
        <v>15.54</v>
      </c>
      <c r="M725">
        <v>1017.35</v>
      </c>
      <c r="N725">
        <v>-26.999999999999886</v>
      </c>
      <c r="O725">
        <v>23922.25</v>
      </c>
    </row>
    <row r="726" spans="1:15" hidden="1" x14ac:dyDescent="0.3">
      <c r="A726">
        <v>25000</v>
      </c>
      <c r="B726" t="s">
        <v>18</v>
      </c>
      <c r="C726">
        <v>38103</v>
      </c>
      <c r="D726">
        <v>959</v>
      </c>
      <c r="E726">
        <v>4289</v>
      </c>
      <c r="F726">
        <v>7.86</v>
      </c>
      <c r="G726">
        <v>602</v>
      </c>
      <c r="H726">
        <v>-10.350000000000025</v>
      </c>
      <c r="I726">
        <v>14663</v>
      </c>
      <c r="J726">
        <v>745</v>
      </c>
      <c r="K726">
        <v>3426</v>
      </c>
      <c r="L726">
        <v>16.100000000000001</v>
      </c>
      <c r="M726">
        <v>1005</v>
      </c>
      <c r="N726">
        <v>-8.7000000000000455</v>
      </c>
      <c r="O726">
        <v>23922.25</v>
      </c>
    </row>
    <row r="727" spans="1:15" hidden="1" x14ac:dyDescent="0.3">
      <c r="A727">
        <v>25000</v>
      </c>
      <c r="B727" t="s">
        <v>25</v>
      </c>
      <c r="C727">
        <v>0</v>
      </c>
      <c r="D727">
        <v>0</v>
      </c>
      <c r="E727">
        <v>0</v>
      </c>
      <c r="F727">
        <v>0</v>
      </c>
      <c r="G727">
        <v>0</v>
      </c>
      <c r="H727">
        <v>0</v>
      </c>
      <c r="I727">
        <v>9</v>
      </c>
      <c r="J727">
        <v>0</v>
      </c>
      <c r="K727">
        <v>0</v>
      </c>
      <c r="L727">
        <v>0</v>
      </c>
      <c r="M727">
        <v>0</v>
      </c>
      <c r="N727">
        <v>0</v>
      </c>
      <c r="O727">
        <v>23922.25</v>
      </c>
    </row>
    <row r="728" spans="1:15" hidden="1" x14ac:dyDescent="0.3">
      <c r="A728">
        <v>25000</v>
      </c>
      <c r="B728" t="s">
        <v>19</v>
      </c>
      <c r="C728">
        <v>12</v>
      </c>
      <c r="D728">
        <v>0</v>
      </c>
      <c r="E728">
        <v>0</v>
      </c>
      <c r="F728">
        <v>0</v>
      </c>
      <c r="G728">
        <v>0</v>
      </c>
      <c r="H728">
        <v>0</v>
      </c>
      <c r="I728">
        <v>0</v>
      </c>
      <c r="J728">
        <v>0</v>
      </c>
      <c r="K728">
        <v>0</v>
      </c>
      <c r="L728">
        <v>0</v>
      </c>
      <c r="M728">
        <v>0</v>
      </c>
      <c r="N728">
        <v>0</v>
      </c>
      <c r="O728">
        <v>23922.25</v>
      </c>
    </row>
    <row r="729" spans="1:15" hidden="1" x14ac:dyDescent="0.3">
      <c r="A729">
        <v>25000</v>
      </c>
      <c r="B729" t="s">
        <v>16</v>
      </c>
      <c r="C729">
        <v>216</v>
      </c>
      <c r="D729">
        <v>8</v>
      </c>
      <c r="E729">
        <v>26</v>
      </c>
      <c r="F729">
        <v>0</v>
      </c>
      <c r="G729">
        <v>2200</v>
      </c>
      <c r="H729">
        <v>-45</v>
      </c>
      <c r="I729">
        <v>405</v>
      </c>
      <c r="J729">
        <v>49</v>
      </c>
      <c r="K729">
        <v>65</v>
      </c>
      <c r="L729">
        <v>19.93</v>
      </c>
      <c r="M729">
        <v>1203.9000000000001</v>
      </c>
      <c r="N729">
        <v>-9.9999999999909037E-2</v>
      </c>
      <c r="O729">
        <v>23922.25</v>
      </c>
    </row>
    <row r="730" spans="1:15" hidden="1" x14ac:dyDescent="0.3">
      <c r="A730">
        <v>25000</v>
      </c>
      <c r="B730" t="s">
        <v>14</v>
      </c>
      <c r="I730">
        <v>0</v>
      </c>
      <c r="J730">
        <v>0</v>
      </c>
      <c r="K730">
        <v>0</v>
      </c>
      <c r="L730">
        <v>0</v>
      </c>
      <c r="M730">
        <v>0</v>
      </c>
      <c r="N730">
        <v>0</v>
      </c>
      <c r="O730">
        <v>23922.25</v>
      </c>
    </row>
    <row r="731" spans="1:15" hidden="1" x14ac:dyDescent="0.3">
      <c r="A731">
        <v>25000</v>
      </c>
      <c r="B731" t="s">
        <v>15</v>
      </c>
      <c r="C731">
        <v>0</v>
      </c>
      <c r="D731">
        <v>0</v>
      </c>
      <c r="E731">
        <v>0</v>
      </c>
      <c r="F731">
        <v>0</v>
      </c>
      <c r="G731">
        <v>0</v>
      </c>
      <c r="H731">
        <v>0</v>
      </c>
      <c r="I731">
        <v>0</v>
      </c>
      <c r="J731">
        <v>0</v>
      </c>
      <c r="K731">
        <v>0</v>
      </c>
      <c r="L731">
        <v>0</v>
      </c>
      <c r="M731">
        <v>0</v>
      </c>
      <c r="N731">
        <v>0</v>
      </c>
      <c r="O731">
        <v>23922.25</v>
      </c>
    </row>
    <row r="732" spans="1:15" hidden="1" x14ac:dyDescent="0.3">
      <c r="A732">
        <v>25000</v>
      </c>
      <c r="B732" t="s">
        <v>22</v>
      </c>
      <c r="I732">
        <v>0</v>
      </c>
      <c r="J732">
        <v>0</v>
      </c>
      <c r="K732">
        <v>0</v>
      </c>
      <c r="L732">
        <v>0</v>
      </c>
      <c r="M732">
        <v>0</v>
      </c>
      <c r="N732">
        <v>0</v>
      </c>
      <c r="O732">
        <v>23922.25</v>
      </c>
    </row>
    <row r="733" spans="1:15" hidden="1" x14ac:dyDescent="0.3">
      <c r="A733">
        <v>25000</v>
      </c>
      <c r="B733" t="s">
        <v>20</v>
      </c>
      <c r="I733">
        <v>0</v>
      </c>
      <c r="J733">
        <v>0</v>
      </c>
      <c r="K733">
        <v>0</v>
      </c>
      <c r="L733">
        <v>0</v>
      </c>
      <c r="M733">
        <v>0</v>
      </c>
      <c r="N733">
        <v>0</v>
      </c>
      <c r="O733">
        <v>23922.25</v>
      </c>
    </row>
    <row r="734" spans="1:15" hidden="1" x14ac:dyDescent="0.3">
      <c r="A734">
        <v>25000</v>
      </c>
      <c r="B734" t="s">
        <v>24</v>
      </c>
      <c r="I734">
        <v>4</v>
      </c>
      <c r="J734">
        <v>0</v>
      </c>
      <c r="K734">
        <v>0</v>
      </c>
      <c r="L734">
        <v>0</v>
      </c>
      <c r="M734">
        <v>0</v>
      </c>
      <c r="N734">
        <v>0</v>
      </c>
      <c r="O734">
        <v>23922.25</v>
      </c>
    </row>
    <row r="735" spans="1:15" hidden="1" x14ac:dyDescent="0.3">
      <c r="A735">
        <v>25050</v>
      </c>
      <c r="B735" t="s">
        <v>17</v>
      </c>
      <c r="C735">
        <v>17520</v>
      </c>
      <c r="D735">
        <v>13049</v>
      </c>
      <c r="E735">
        <v>128276</v>
      </c>
      <c r="F735">
        <v>26.36</v>
      </c>
      <c r="G735">
        <v>0.05</v>
      </c>
      <c r="H735">
        <v>-0.2</v>
      </c>
      <c r="I735">
        <v>42</v>
      </c>
      <c r="J735">
        <v>5</v>
      </c>
      <c r="K735">
        <v>16</v>
      </c>
      <c r="L735">
        <v>0</v>
      </c>
      <c r="M735">
        <v>1140</v>
      </c>
      <c r="N735">
        <v>-329.09999999999991</v>
      </c>
      <c r="O735">
        <v>23922.25</v>
      </c>
    </row>
    <row r="736" spans="1:15" hidden="1" x14ac:dyDescent="0.3">
      <c r="A736">
        <v>25050</v>
      </c>
      <c r="B736" t="s">
        <v>57</v>
      </c>
      <c r="C736">
        <v>9399</v>
      </c>
      <c r="D736">
        <v>8514</v>
      </c>
      <c r="E736">
        <v>20193</v>
      </c>
      <c r="F736">
        <v>13.82</v>
      </c>
      <c r="G736">
        <v>1.65</v>
      </c>
      <c r="H736">
        <v>-0.75</v>
      </c>
      <c r="I736">
        <v>33</v>
      </c>
      <c r="J736">
        <v>0</v>
      </c>
      <c r="K736">
        <v>0</v>
      </c>
      <c r="L736">
        <v>0</v>
      </c>
      <c r="M736">
        <v>0</v>
      </c>
      <c r="N736">
        <v>0</v>
      </c>
      <c r="O736">
        <v>23922.25</v>
      </c>
    </row>
    <row r="737" spans="1:15" hidden="1" x14ac:dyDescent="0.3">
      <c r="A737">
        <v>25050</v>
      </c>
      <c r="B737" t="s">
        <v>59</v>
      </c>
      <c r="C737">
        <v>609</v>
      </c>
      <c r="D737">
        <v>200</v>
      </c>
      <c r="E737">
        <v>1034</v>
      </c>
      <c r="F737">
        <v>11.91</v>
      </c>
      <c r="G737">
        <v>8.0500000000000007</v>
      </c>
      <c r="H737">
        <v>-1.0499999999999989</v>
      </c>
      <c r="I737">
        <v>0</v>
      </c>
      <c r="J737">
        <v>0</v>
      </c>
      <c r="K737">
        <v>0</v>
      </c>
      <c r="L737">
        <v>0</v>
      </c>
      <c r="M737">
        <v>0</v>
      </c>
      <c r="N737">
        <v>0</v>
      </c>
      <c r="O737">
        <v>23922.25</v>
      </c>
    </row>
    <row r="738" spans="1:15" hidden="1" x14ac:dyDescent="0.3">
      <c r="A738">
        <v>25050</v>
      </c>
      <c r="B738" t="s">
        <v>60</v>
      </c>
      <c r="C738">
        <v>0</v>
      </c>
      <c r="D738">
        <v>0</v>
      </c>
      <c r="E738">
        <v>0</v>
      </c>
      <c r="F738">
        <v>0</v>
      </c>
      <c r="G738">
        <v>0</v>
      </c>
      <c r="H738">
        <v>0</v>
      </c>
    </row>
    <row r="739" spans="1:15" hidden="1" x14ac:dyDescent="0.3">
      <c r="A739">
        <v>25050</v>
      </c>
      <c r="B739" t="s">
        <v>26</v>
      </c>
      <c r="C739">
        <v>739</v>
      </c>
      <c r="D739">
        <v>162</v>
      </c>
      <c r="E739">
        <v>1108</v>
      </c>
      <c r="F739">
        <v>11.18</v>
      </c>
      <c r="G739">
        <v>37.4</v>
      </c>
      <c r="H739">
        <v>-0.30000000000000426</v>
      </c>
      <c r="I739">
        <v>66</v>
      </c>
      <c r="J739">
        <v>0</v>
      </c>
      <c r="K739">
        <v>0</v>
      </c>
      <c r="L739">
        <v>0</v>
      </c>
      <c r="M739">
        <v>0</v>
      </c>
      <c r="N739">
        <v>0</v>
      </c>
      <c r="O739">
        <v>23922.25</v>
      </c>
    </row>
    <row r="740" spans="1:15" hidden="1" x14ac:dyDescent="0.3">
      <c r="A740">
        <v>25050</v>
      </c>
      <c r="B740" t="s">
        <v>62</v>
      </c>
      <c r="C740">
        <v>0</v>
      </c>
      <c r="D740">
        <v>0</v>
      </c>
      <c r="E740">
        <v>0</v>
      </c>
      <c r="F740">
        <v>0</v>
      </c>
      <c r="G740">
        <v>0</v>
      </c>
      <c r="H740">
        <v>0</v>
      </c>
    </row>
    <row r="741" spans="1:15" hidden="1" x14ac:dyDescent="0.3">
      <c r="A741">
        <v>25050</v>
      </c>
      <c r="B741" t="s">
        <v>58</v>
      </c>
      <c r="C741">
        <v>23</v>
      </c>
      <c r="D741">
        <v>0</v>
      </c>
      <c r="E741">
        <v>0</v>
      </c>
      <c r="F741">
        <v>0</v>
      </c>
      <c r="G741">
        <v>0</v>
      </c>
      <c r="H741">
        <v>0</v>
      </c>
      <c r="I741">
        <v>0</v>
      </c>
      <c r="J741">
        <v>0</v>
      </c>
      <c r="K741">
        <v>0</v>
      </c>
      <c r="L741">
        <v>0</v>
      </c>
      <c r="M741">
        <v>0</v>
      </c>
      <c r="N741">
        <v>0</v>
      </c>
      <c r="O741">
        <v>23922.25</v>
      </c>
    </row>
    <row r="742" spans="1:15" hidden="1" x14ac:dyDescent="0.3">
      <c r="A742">
        <v>25100</v>
      </c>
      <c r="B742" t="s">
        <v>17</v>
      </c>
      <c r="C742">
        <v>35668</v>
      </c>
      <c r="D742">
        <v>-1437</v>
      </c>
      <c r="E742">
        <v>257584</v>
      </c>
      <c r="F742">
        <v>27.44</v>
      </c>
      <c r="G742">
        <v>0.05</v>
      </c>
      <c r="H742">
        <v>-0.15000000000000002</v>
      </c>
      <c r="I742">
        <v>22</v>
      </c>
      <c r="J742">
        <v>-2</v>
      </c>
      <c r="K742">
        <v>10</v>
      </c>
      <c r="L742">
        <v>0</v>
      </c>
      <c r="M742">
        <v>1082.95</v>
      </c>
      <c r="N742">
        <v>-671.55</v>
      </c>
      <c r="O742">
        <v>23922.25</v>
      </c>
    </row>
    <row r="743" spans="1:15" hidden="1" x14ac:dyDescent="0.3">
      <c r="A743">
        <v>25100</v>
      </c>
      <c r="B743" t="s">
        <v>57</v>
      </c>
      <c r="C743">
        <v>22575</v>
      </c>
      <c r="D743">
        <v>21167</v>
      </c>
      <c r="E743">
        <v>56420</v>
      </c>
      <c r="F743">
        <v>14.16</v>
      </c>
      <c r="G743">
        <v>1.5</v>
      </c>
      <c r="H743">
        <v>-0.70000000000000018</v>
      </c>
      <c r="I743">
        <v>29</v>
      </c>
      <c r="J743">
        <v>0</v>
      </c>
      <c r="K743">
        <v>3</v>
      </c>
      <c r="L743">
        <v>23.17</v>
      </c>
      <c r="M743">
        <v>1138.2</v>
      </c>
      <c r="N743">
        <v>-188.45000000000005</v>
      </c>
      <c r="O743">
        <v>23922.25</v>
      </c>
    </row>
    <row r="744" spans="1:15" hidden="1" x14ac:dyDescent="0.3">
      <c r="A744">
        <v>25100</v>
      </c>
      <c r="B744" t="s">
        <v>59</v>
      </c>
      <c r="C744">
        <v>969</v>
      </c>
      <c r="D744">
        <v>568</v>
      </c>
      <c r="E744">
        <v>2672</v>
      </c>
      <c r="F744">
        <v>12</v>
      </c>
      <c r="G744">
        <v>6.85</v>
      </c>
      <c r="H744">
        <v>-0.5</v>
      </c>
      <c r="I744">
        <v>0</v>
      </c>
      <c r="J744">
        <v>0</v>
      </c>
      <c r="K744">
        <v>0</v>
      </c>
      <c r="L744">
        <v>0</v>
      </c>
      <c r="M744">
        <v>0</v>
      </c>
      <c r="N744">
        <v>0</v>
      </c>
      <c r="O744">
        <v>23922.25</v>
      </c>
    </row>
    <row r="745" spans="1:15" hidden="1" x14ac:dyDescent="0.3">
      <c r="A745">
        <v>25100</v>
      </c>
      <c r="B745" t="s">
        <v>60</v>
      </c>
      <c r="C745">
        <v>0</v>
      </c>
      <c r="D745">
        <v>0</v>
      </c>
      <c r="E745">
        <v>0</v>
      </c>
      <c r="F745">
        <v>0</v>
      </c>
      <c r="G745">
        <v>0</v>
      </c>
      <c r="H745">
        <v>0</v>
      </c>
    </row>
    <row r="746" spans="1:15" hidden="1" x14ac:dyDescent="0.3">
      <c r="A746">
        <v>25100</v>
      </c>
      <c r="B746" t="s">
        <v>26</v>
      </c>
      <c r="C746">
        <v>5667</v>
      </c>
      <c r="D746">
        <v>1668</v>
      </c>
      <c r="E746">
        <v>10241</v>
      </c>
      <c r="F746">
        <v>11.11</v>
      </c>
      <c r="G746">
        <v>33</v>
      </c>
      <c r="H746">
        <v>-0.10000000000000142</v>
      </c>
      <c r="I746">
        <v>32</v>
      </c>
      <c r="J746">
        <v>-10</v>
      </c>
      <c r="K746">
        <v>19</v>
      </c>
      <c r="L746">
        <v>17.05</v>
      </c>
      <c r="M746">
        <v>1096</v>
      </c>
      <c r="N746">
        <v>-63</v>
      </c>
      <c r="O746">
        <v>23922.25</v>
      </c>
    </row>
    <row r="747" spans="1:15" hidden="1" x14ac:dyDescent="0.3">
      <c r="A747">
        <v>25100</v>
      </c>
      <c r="B747" t="s">
        <v>62</v>
      </c>
      <c r="C747">
        <v>94</v>
      </c>
      <c r="D747">
        <v>37</v>
      </c>
      <c r="E747">
        <v>89</v>
      </c>
      <c r="F747">
        <v>11.11</v>
      </c>
      <c r="G747">
        <v>54</v>
      </c>
      <c r="H747">
        <v>24.75</v>
      </c>
    </row>
    <row r="748" spans="1:15" hidden="1" x14ac:dyDescent="0.3">
      <c r="A748">
        <v>25100</v>
      </c>
      <c r="B748" t="s">
        <v>58</v>
      </c>
      <c r="C748">
        <v>0</v>
      </c>
      <c r="D748">
        <v>0</v>
      </c>
      <c r="E748">
        <v>0</v>
      </c>
      <c r="F748">
        <v>0</v>
      </c>
      <c r="G748">
        <v>0</v>
      </c>
      <c r="H748">
        <v>0</v>
      </c>
      <c r="I748">
        <v>0</v>
      </c>
      <c r="J748">
        <v>0</v>
      </c>
      <c r="K748">
        <v>0</v>
      </c>
      <c r="L748">
        <v>0</v>
      </c>
      <c r="M748">
        <v>0</v>
      </c>
      <c r="N748">
        <v>0</v>
      </c>
      <c r="O748">
        <v>23922.25</v>
      </c>
    </row>
    <row r="749" spans="1:15" hidden="1" x14ac:dyDescent="0.3">
      <c r="A749">
        <v>25150</v>
      </c>
      <c r="B749" t="s">
        <v>17</v>
      </c>
      <c r="C749">
        <v>11492</v>
      </c>
      <c r="D749">
        <v>2903</v>
      </c>
      <c r="E749">
        <v>78871</v>
      </c>
      <c r="F749">
        <v>28.51</v>
      </c>
      <c r="G749">
        <v>0.1</v>
      </c>
      <c r="H749">
        <v>-0.1</v>
      </c>
      <c r="I749">
        <v>30</v>
      </c>
      <c r="J749">
        <v>0</v>
      </c>
      <c r="K749">
        <v>1</v>
      </c>
      <c r="L749">
        <v>0</v>
      </c>
      <c r="M749">
        <v>1165.3</v>
      </c>
      <c r="N749">
        <v>-156.70000000000005</v>
      </c>
      <c r="O749">
        <v>23922.25</v>
      </c>
    </row>
    <row r="750" spans="1:15" hidden="1" x14ac:dyDescent="0.3">
      <c r="A750">
        <v>25150</v>
      </c>
      <c r="B750" t="s">
        <v>57</v>
      </c>
      <c r="C750">
        <v>1407</v>
      </c>
      <c r="D750">
        <v>828</v>
      </c>
      <c r="E750">
        <v>4606</v>
      </c>
      <c r="F750">
        <v>14.7</v>
      </c>
      <c r="G750">
        <v>1.45</v>
      </c>
      <c r="H750">
        <v>-0.84999999999999987</v>
      </c>
      <c r="I750">
        <v>30</v>
      </c>
      <c r="J750">
        <v>0</v>
      </c>
      <c r="K750">
        <v>0</v>
      </c>
      <c r="L750">
        <v>0</v>
      </c>
      <c r="M750">
        <v>0</v>
      </c>
      <c r="N750">
        <v>0</v>
      </c>
      <c r="O750">
        <v>23922.25</v>
      </c>
    </row>
    <row r="751" spans="1:15" hidden="1" x14ac:dyDescent="0.3">
      <c r="A751">
        <v>25150</v>
      </c>
      <c r="B751" t="s">
        <v>59</v>
      </c>
      <c r="C751">
        <v>324</v>
      </c>
      <c r="D751">
        <v>165</v>
      </c>
      <c r="E751">
        <v>343</v>
      </c>
      <c r="F751">
        <v>12.32</v>
      </c>
      <c r="G751">
        <v>6.05</v>
      </c>
      <c r="H751">
        <v>-1.5499999999999998</v>
      </c>
      <c r="I751">
        <v>0</v>
      </c>
      <c r="J751">
        <v>0</v>
      </c>
      <c r="K751">
        <v>0</v>
      </c>
      <c r="L751">
        <v>0</v>
      </c>
      <c r="M751">
        <v>0</v>
      </c>
      <c r="N751">
        <v>0</v>
      </c>
      <c r="O751">
        <v>23922.25</v>
      </c>
    </row>
    <row r="752" spans="1:15" hidden="1" x14ac:dyDescent="0.3">
      <c r="A752">
        <v>25150</v>
      </c>
      <c r="B752" t="s">
        <v>60</v>
      </c>
      <c r="C752">
        <v>106</v>
      </c>
      <c r="D752">
        <v>-39</v>
      </c>
      <c r="E752">
        <v>111</v>
      </c>
      <c r="F752">
        <v>11.98</v>
      </c>
      <c r="G752">
        <v>15.9</v>
      </c>
      <c r="H752">
        <v>4.9000000000000004</v>
      </c>
    </row>
    <row r="753" spans="1:15" hidden="1" x14ac:dyDescent="0.3">
      <c r="A753">
        <v>25150</v>
      </c>
      <c r="B753" t="s">
        <v>26</v>
      </c>
      <c r="C753">
        <v>1166</v>
      </c>
      <c r="D753">
        <v>84</v>
      </c>
      <c r="E753">
        <v>836</v>
      </c>
      <c r="F753">
        <v>11.26</v>
      </c>
      <c r="G753">
        <v>29.8</v>
      </c>
      <c r="H753">
        <v>0.65000000000000213</v>
      </c>
      <c r="I753">
        <v>23</v>
      </c>
      <c r="J753">
        <v>0</v>
      </c>
      <c r="K753">
        <v>0</v>
      </c>
      <c r="L753">
        <v>0</v>
      </c>
      <c r="M753">
        <v>0</v>
      </c>
      <c r="N753">
        <v>0</v>
      </c>
      <c r="O753">
        <v>23922.25</v>
      </c>
    </row>
    <row r="754" spans="1:15" hidden="1" x14ac:dyDescent="0.3">
      <c r="A754">
        <v>25150</v>
      </c>
      <c r="B754" t="s">
        <v>62</v>
      </c>
      <c r="C754">
        <v>0</v>
      </c>
      <c r="D754">
        <v>0</v>
      </c>
      <c r="E754">
        <v>0</v>
      </c>
      <c r="F754">
        <v>0</v>
      </c>
      <c r="G754">
        <v>0</v>
      </c>
      <c r="H754">
        <v>0</v>
      </c>
    </row>
    <row r="755" spans="1:15" hidden="1" x14ac:dyDescent="0.3">
      <c r="A755">
        <v>25150</v>
      </c>
      <c r="B755" t="s">
        <v>58</v>
      </c>
      <c r="C755">
        <v>0</v>
      </c>
      <c r="D755">
        <v>0</v>
      </c>
      <c r="E755">
        <v>0</v>
      </c>
      <c r="F755">
        <v>0</v>
      </c>
      <c r="G755">
        <v>0</v>
      </c>
      <c r="H755">
        <v>0</v>
      </c>
      <c r="I755">
        <v>1</v>
      </c>
      <c r="J755">
        <v>0</v>
      </c>
      <c r="K755">
        <v>0</v>
      </c>
      <c r="L755">
        <v>0</v>
      </c>
      <c r="M755">
        <v>0</v>
      </c>
      <c r="N755">
        <v>0</v>
      </c>
      <c r="O755">
        <v>23922.25</v>
      </c>
    </row>
    <row r="756" spans="1:15" hidden="1" x14ac:dyDescent="0.3">
      <c r="A756">
        <v>25200</v>
      </c>
      <c r="B756" t="s">
        <v>17</v>
      </c>
      <c r="C756">
        <v>15097</v>
      </c>
      <c r="D756">
        <v>9824</v>
      </c>
      <c r="E756">
        <v>117587</v>
      </c>
      <c r="F756">
        <v>31.21</v>
      </c>
      <c r="G756">
        <v>0.1</v>
      </c>
      <c r="H756">
        <v>-0.1</v>
      </c>
      <c r="I756">
        <v>10</v>
      </c>
      <c r="J756">
        <v>1</v>
      </c>
      <c r="K756">
        <v>2</v>
      </c>
      <c r="L756">
        <v>0</v>
      </c>
      <c r="M756">
        <v>1208.25</v>
      </c>
      <c r="N756">
        <v>-121.75</v>
      </c>
      <c r="O756">
        <v>23922.25</v>
      </c>
    </row>
    <row r="757" spans="1:15" hidden="1" x14ac:dyDescent="0.3">
      <c r="A757">
        <v>25200</v>
      </c>
      <c r="B757" t="s">
        <v>57</v>
      </c>
      <c r="C757">
        <v>21664</v>
      </c>
      <c r="D757">
        <v>19075</v>
      </c>
      <c r="E757">
        <v>46427</v>
      </c>
      <c r="F757">
        <v>15.06</v>
      </c>
      <c r="G757">
        <v>1.3</v>
      </c>
      <c r="H757">
        <v>-0.7</v>
      </c>
      <c r="I757">
        <v>29</v>
      </c>
      <c r="J757">
        <v>0</v>
      </c>
      <c r="K757">
        <v>0</v>
      </c>
      <c r="L757">
        <v>0</v>
      </c>
      <c r="M757">
        <v>0</v>
      </c>
      <c r="N757">
        <v>0</v>
      </c>
      <c r="O757">
        <v>23922.25</v>
      </c>
    </row>
    <row r="758" spans="1:15" hidden="1" x14ac:dyDescent="0.3">
      <c r="A758">
        <v>25200</v>
      </c>
      <c r="B758" t="s">
        <v>59</v>
      </c>
      <c r="C758">
        <v>2397</v>
      </c>
      <c r="D758">
        <v>638</v>
      </c>
      <c r="E758">
        <v>2963</v>
      </c>
      <c r="F758">
        <v>12.36</v>
      </c>
      <c r="G758">
        <v>5.15</v>
      </c>
      <c r="H758">
        <v>-9.9999999999999645E-2</v>
      </c>
      <c r="I758">
        <v>0</v>
      </c>
      <c r="J758">
        <v>0</v>
      </c>
      <c r="K758">
        <v>0</v>
      </c>
      <c r="L758">
        <v>0</v>
      </c>
      <c r="M758">
        <v>0</v>
      </c>
      <c r="N758">
        <v>0</v>
      </c>
      <c r="O758">
        <v>23922.25</v>
      </c>
    </row>
    <row r="759" spans="1:15" hidden="1" x14ac:dyDescent="0.3">
      <c r="A759">
        <v>25200</v>
      </c>
      <c r="B759" t="s">
        <v>60</v>
      </c>
      <c r="C759">
        <v>0</v>
      </c>
      <c r="D759">
        <v>0</v>
      </c>
      <c r="E759">
        <v>0</v>
      </c>
      <c r="F759">
        <v>0</v>
      </c>
      <c r="G759">
        <v>0</v>
      </c>
      <c r="H759">
        <v>0</v>
      </c>
    </row>
    <row r="760" spans="1:15" hidden="1" x14ac:dyDescent="0.3">
      <c r="A760">
        <v>25200</v>
      </c>
      <c r="B760" t="s">
        <v>26</v>
      </c>
      <c r="C760">
        <v>2090</v>
      </c>
      <c r="D760">
        <v>1761</v>
      </c>
      <c r="E760">
        <v>7050</v>
      </c>
      <c r="F760">
        <v>11.22</v>
      </c>
      <c r="G760">
        <v>26.15</v>
      </c>
      <c r="H760">
        <v>4.9999999999997158E-2</v>
      </c>
      <c r="I760">
        <v>252</v>
      </c>
      <c r="J760">
        <v>147</v>
      </c>
      <c r="K760">
        <v>314</v>
      </c>
      <c r="L760">
        <v>16.079999999999998</v>
      </c>
      <c r="M760">
        <v>1160.3</v>
      </c>
      <c r="N760">
        <v>-41.5</v>
      </c>
      <c r="O760">
        <v>23922.25</v>
      </c>
    </row>
    <row r="761" spans="1:15" hidden="1" x14ac:dyDescent="0.3">
      <c r="A761">
        <v>25200</v>
      </c>
      <c r="B761" t="s">
        <v>62</v>
      </c>
      <c r="C761">
        <v>0</v>
      </c>
      <c r="D761">
        <v>0</v>
      </c>
      <c r="E761">
        <v>0</v>
      </c>
      <c r="F761">
        <v>0</v>
      </c>
      <c r="G761">
        <v>0</v>
      </c>
      <c r="H761">
        <v>0</v>
      </c>
    </row>
    <row r="762" spans="1:15" hidden="1" x14ac:dyDescent="0.3">
      <c r="A762">
        <v>25200</v>
      </c>
      <c r="B762" t="s">
        <v>58</v>
      </c>
      <c r="C762">
        <v>0</v>
      </c>
      <c r="D762">
        <v>0</v>
      </c>
      <c r="E762">
        <v>0</v>
      </c>
      <c r="F762">
        <v>0</v>
      </c>
      <c r="G762">
        <v>0</v>
      </c>
      <c r="H762">
        <v>0</v>
      </c>
      <c r="I762">
        <v>0</v>
      </c>
      <c r="J762">
        <v>0</v>
      </c>
      <c r="K762">
        <v>0</v>
      </c>
      <c r="L762">
        <v>0</v>
      </c>
      <c r="M762">
        <v>0</v>
      </c>
      <c r="N762">
        <v>0</v>
      </c>
      <c r="O762">
        <v>23922.25</v>
      </c>
    </row>
    <row r="763" spans="1:15" hidden="1" x14ac:dyDescent="0.3">
      <c r="A763">
        <v>25250</v>
      </c>
      <c r="B763" t="s">
        <v>17</v>
      </c>
      <c r="C763">
        <v>19397</v>
      </c>
      <c r="D763">
        <v>6358</v>
      </c>
      <c r="E763">
        <v>85144</v>
      </c>
      <c r="F763">
        <v>32.32</v>
      </c>
      <c r="G763">
        <v>0.1</v>
      </c>
      <c r="H763">
        <v>-4.9999999999999989E-2</v>
      </c>
      <c r="I763">
        <v>12</v>
      </c>
      <c r="J763">
        <v>0</v>
      </c>
      <c r="K763">
        <v>0</v>
      </c>
      <c r="L763">
        <v>0</v>
      </c>
      <c r="M763">
        <v>0</v>
      </c>
      <c r="N763">
        <v>0</v>
      </c>
      <c r="O763">
        <v>23922.25</v>
      </c>
    </row>
    <row r="764" spans="1:15" hidden="1" x14ac:dyDescent="0.3">
      <c r="A764">
        <v>25250</v>
      </c>
      <c r="B764" t="s">
        <v>57</v>
      </c>
      <c r="C764">
        <v>1844</v>
      </c>
      <c r="D764">
        <v>528</v>
      </c>
      <c r="E764">
        <v>3288</v>
      </c>
      <c r="F764">
        <v>15.33</v>
      </c>
      <c r="G764">
        <v>1.2</v>
      </c>
      <c r="H764">
        <v>-0.5</v>
      </c>
      <c r="I764">
        <v>31</v>
      </c>
      <c r="J764">
        <v>0</v>
      </c>
      <c r="K764">
        <v>0</v>
      </c>
      <c r="L764">
        <v>0</v>
      </c>
      <c r="M764">
        <v>0</v>
      </c>
      <c r="N764">
        <v>0</v>
      </c>
      <c r="O764">
        <v>23922.25</v>
      </c>
    </row>
    <row r="765" spans="1:15" hidden="1" x14ac:dyDescent="0.3">
      <c r="A765">
        <v>25250</v>
      </c>
      <c r="B765" t="s">
        <v>59</v>
      </c>
      <c r="C765">
        <v>838</v>
      </c>
      <c r="D765">
        <v>28</v>
      </c>
      <c r="E765">
        <v>237</v>
      </c>
      <c r="F765">
        <v>13.07</v>
      </c>
      <c r="G765">
        <v>5.4</v>
      </c>
      <c r="H765">
        <v>-0.29999999999999982</v>
      </c>
      <c r="I765">
        <v>0</v>
      </c>
      <c r="J765">
        <v>0</v>
      </c>
      <c r="K765">
        <v>0</v>
      </c>
      <c r="L765">
        <v>0</v>
      </c>
      <c r="M765">
        <v>0</v>
      </c>
      <c r="N765">
        <v>0</v>
      </c>
      <c r="O765">
        <v>23922.25</v>
      </c>
    </row>
    <row r="766" spans="1:15" hidden="1" x14ac:dyDescent="0.3">
      <c r="A766">
        <v>25250</v>
      </c>
      <c r="B766" t="s">
        <v>60</v>
      </c>
      <c r="C766">
        <v>131</v>
      </c>
      <c r="D766">
        <v>75</v>
      </c>
      <c r="E766">
        <v>218</v>
      </c>
      <c r="F766">
        <v>12.24</v>
      </c>
      <c r="G766">
        <v>16.100000000000001</v>
      </c>
      <c r="H766">
        <v>2.2500000000000018</v>
      </c>
    </row>
    <row r="767" spans="1:15" hidden="1" x14ac:dyDescent="0.3">
      <c r="A767">
        <v>25250</v>
      </c>
      <c r="B767" t="s">
        <v>26</v>
      </c>
      <c r="C767">
        <v>892</v>
      </c>
      <c r="D767">
        <v>87</v>
      </c>
      <c r="E767">
        <v>1653</v>
      </c>
      <c r="F767">
        <v>11.31</v>
      </c>
      <c r="G767">
        <v>22.85</v>
      </c>
      <c r="H767">
        <v>-0.19999999999999929</v>
      </c>
      <c r="I767">
        <v>25</v>
      </c>
      <c r="J767">
        <v>0</v>
      </c>
      <c r="K767">
        <v>0</v>
      </c>
      <c r="L767">
        <v>0</v>
      </c>
      <c r="M767">
        <v>0</v>
      </c>
      <c r="N767">
        <v>0</v>
      </c>
      <c r="O767">
        <v>23922.25</v>
      </c>
    </row>
    <row r="768" spans="1:15" hidden="1" x14ac:dyDescent="0.3">
      <c r="A768">
        <v>25250</v>
      </c>
      <c r="B768" t="s">
        <v>62</v>
      </c>
      <c r="C768">
        <v>0</v>
      </c>
      <c r="D768">
        <v>0</v>
      </c>
      <c r="E768">
        <v>0</v>
      </c>
      <c r="F768">
        <v>0</v>
      </c>
      <c r="G768">
        <v>0</v>
      </c>
      <c r="H768">
        <v>0</v>
      </c>
    </row>
    <row r="769" spans="1:15" hidden="1" x14ac:dyDescent="0.3">
      <c r="A769">
        <v>25250</v>
      </c>
      <c r="B769" t="s">
        <v>58</v>
      </c>
      <c r="C769">
        <v>20</v>
      </c>
      <c r="D769">
        <v>7</v>
      </c>
      <c r="E769">
        <v>11</v>
      </c>
      <c r="F769">
        <v>11.06</v>
      </c>
      <c r="G769">
        <v>99.4</v>
      </c>
      <c r="H769">
        <v>-19.549999999999997</v>
      </c>
      <c r="I769">
        <v>0</v>
      </c>
      <c r="J769">
        <v>0</v>
      </c>
      <c r="K769">
        <v>0</v>
      </c>
      <c r="L769">
        <v>0</v>
      </c>
      <c r="M769">
        <v>0</v>
      </c>
      <c r="N769">
        <v>0</v>
      </c>
      <c r="O769">
        <v>23922.25</v>
      </c>
    </row>
    <row r="770" spans="1:15" hidden="1" x14ac:dyDescent="0.3">
      <c r="A770">
        <v>25300</v>
      </c>
      <c r="B770" t="s">
        <v>17</v>
      </c>
      <c r="C770">
        <v>85725</v>
      </c>
      <c r="D770">
        <v>-166872</v>
      </c>
      <c r="E770">
        <v>761478</v>
      </c>
      <c r="F770">
        <v>31.69</v>
      </c>
      <c r="G770">
        <v>0.05</v>
      </c>
      <c r="H770">
        <v>-0.1</v>
      </c>
      <c r="I770">
        <v>11</v>
      </c>
      <c r="J770">
        <v>0</v>
      </c>
      <c r="K770">
        <v>0</v>
      </c>
      <c r="L770">
        <v>0</v>
      </c>
      <c r="M770">
        <v>0</v>
      </c>
      <c r="N770">
        <v>0</v>
      </c>
      <c r="O770">
        <v>23922.25</v>
      </c>
    </row>
    <row r="771" spans="1:15" hidden="1" x14ac:dyDescent="0.3">
      <c r="A771">
        <v>25300</v>
      </c>
      <c r="B771" t="s">
        <v>57</v>
      </c>
      <c r="C771">
        <v>13513</v>
      </c>
      <c r="D771">
        <v>6128</v>
      </c>
      <c r="E771">
        <v>23922</v>
      </c>
      <c r="F771">
        <v>15.77</v>
      </c>
      <c r="G771">
        <v>1.2</v>
      </c>
      <c r="H771">
        <v>-0.45</v>
      </c>
      <c r="I771">
        <v>24</v>
      </c>
      <c r="J771">
        <v>0</v>
      </c>
      <c r="K771">
        <v>0</v>
      </c>
      <c r="L771">
        <v>0</v>
      </c>
      <c r="M771">
        <v>0</v>
      </c>
      <c r="N771">
        <v>0</v>
      </c>
      <c r="O771">
        <v>23922.25</v>
      </c>
    </row>
    <row r="772" spans="1:15" hidden="1" x14ac:dyDescent="0.3">
      <c r="A772">
        <v>25300</v>
      </c>
      <c r="B772" t="s">
        <v>59</v>
      </c>
      <c r="C772">
        <v>5083</v>
      </c>
      <c r="D772">
        <v>2025</v>
      </c>
      <c r="E772">
        <v>8016</v>
      </c>
      <c r="F772">
        <v>12.78</v>
      </c>
      <c r="G772">
        <v>4.3499999999999996</v>
      </c>
      <c r="H772">
        <v>-0.30000000000000071</v>
      </c>
      <c r="I772">
        <v>0</v>
      </c>
      <c r="J772">
        <v>0</v>
      </c>
      <c r="K772">
        <v>0</v>
      </c>
      <c r="L772">
        <v>0</v>
      </c>
      <c r="M772">
        <v>0</v>
      </c>
      <c r="N772">
        <v>0</v>
      </c>
      <c r="O772">
        <v>23922.25</v>
      </c>
    </row>
    <row r="773" spans="1:15" hidden="1" x14ac:dyDescent="0.3">
      <c r="A773">
        <v>25300</v>
      </c>
      <c r="B773" t="s">
        <v>60</v>
      </c>
      <c r="C773">
        <v>817</v>
      </c>
      <c r="D773">
        <v>40</v>
      </c>
      <c r="E773">
        <v>913</v>
      </c>
      <c r="F773">
        <v>11.73</v>
      </c>
      <c r="G773">
        <v>11.3</v>
      </c>
      <c r="H773">
        <v>0.80000000000000071</v>
      </c>
    </row>
    <row r="774" spans="1:15" hidden="1" x14ac:dyDescent="0.3">
      <c r="A774">
        <v>25300</v>
      </c>
      <c r="B774" t="s">
        <v>26</v>
      </c>
      <c r="C774">
        <v>12428</v>
      </c>
      <c r="D774">
        <v>3552</v>
      </c>
      <c r="E774">
        <v>18875</v>
      </c>
      <c r="F774">
        <v>11.28</v>
      </c>
      <c r="G774">
        <v>20.100000000000001</v>
      </c>
      <c r="H774">
        <v>0</v>
      </c>
      <c r="I774">
        <v>62</v>
      </c>
      <c r="J774">
        <v>9</v>
      </c>
      <c r="K774">
        <v>22</v>
      </c>
      <c r="L774">
        <v>17.03</v>
      </c>
      <c r="M774">
        <v>1260</v>
      </c>
      <c r="N774">
        <v>-70</v>
      </c>
      <c r="O774">
        <v>23922.25</v>
      </c>
    </row>
    <row r="775" spans="1:15" hidden="1" x14ac:dyDescent="0.3">
      <c r="A775">
        <v>25300</v>
      </c>
      <c r="B775" t="s">
        <v>62</v>
      </c>
      <c r="C775">
        <v>0</v>
      </c>
      <c r="D775">
        <v>0</v>
      </c>
      <c r="E775">
        <v>0</v>
      </c>
      <c r="F775">
        <v>0</v>
      </c>
      <c r="G775">
        <v>0</v>
      </c>
      <c r="H775">
        <v>0</v>
      </c>
      <c r="I775">
        <v>0</v>
      </c>
      <c r="J775">
        <v>0</v>
      </c>
      <c r="K775">
        <v>1</v>
      </c>
      <c r="L775">
        <v>23.53</v>
      </c>
      <c r="M775">
        <v>1405.3</v>
      </c>
      <c r="N775">
        <v>-221.65000000000009</v>
      </c>
      <c r="O775">
        <v>23922.25</v>
      </c>
    </row>
    <row r="776" spans="1:15" hidden="1" x14ac:dyDescent="0.3">
      <c r="A776">
        <v>25300</v>
      </c>
      <c r="B776" t="s">
        <v>58</v>
      </c>
      <c r="C776">
        <v>1153</v>
      </c>
      <c r="D776">
        <v>522</v>
      </c>
      <c r="E776">
        <v>1172</v>
      </c>
      <c r="F776">
        <v>9.91</v>
      </c>
      <c r="G776">
        <v>90.95</v>
      </c>
      <c r="H776">
        <v>1.1500000000000057</v>
      </c>
      <c r="I776">
        <v>0</v>
      </c>
      <c r="J776">
        <v>0</v>
      </c>
      <c r="K776">
        <v>0</v>
      </c>
      <c r="L776">
        <v>0</v>
      </c>
      <c r="M776">
        <v>0</v>
      </c>
      <c r="N776">
        <v>0</v>
      </c>
      <c r="O776">
        <v>23922.25</v>
      </c>
    </row>
    <row r="777" spans="1:15" hidden="1" x14ac:dyDescent="0.3">
      <c r="A777">
        <v>25350</v>
      </c>
      <c r="B777" t="s">
        <v>17</v>
      </c>
      <c r="C777">
        <v>11020</v>
      </c>
      <c r="D777">
        <v>-3509</v>
      </c>
      <c r="E777">
        <v>130075</v>
      </c>
      <c r="F777">
        <v>32.75</v>
      </c>
      <c r="G777">
        <v>0.05</v>
      </c>
      <c r="H777">
        <v>-0.1</v>
      </c>
      <c r="I777">
        <v>0</v>
      </c>
      <c r="J777">
        <v>0</v>
      </c>
      <c r="K777">
        <v>0</v>
      </c>
      <c r="L777">
        <v>0</v>
      </c>
      <c r="M777">
        <v>0</v>
      </c>
      <c r="N777">
        <v>0</v>
      </c>
      <c r="O777">
        <v>23922.25</v>
      </c>
    </row>
    <row r="778" spans="1:15" hidden="1" x14ac:dyDescent="0.3">
      <c r="A778">
        <v>25350</v>
      </c>
      <c r="B778" t="s">
        <v>57</v>
      </c>
      <c r="C778">
        <v>541</v>
      </c>
      <c r="D778">
        <v>371</v>
      </c>
      <c r="E778">
        <v>1808</v>
      </c>
      <c r="F778">
        <v>16.21</v>
      </c>
      <c r="G778">
        <v>1.2</v>
      </c>
      <c r="H778">
        <v>-0.65000000000000013</v>
      </c>
      <c r="I778">
        <v>0</v>
      </c>
      <c r="J778">
        <v>0</v>
      </c>
      <c r="K778">
        <v>0</v>
      </c>
      <c r="L778">
        <v>0</v>
      </c>
      <c r="M778">
        <v>0</v>
      </c>
      <c r="N778">
        <v>0</v>
      </c>
      <c r="O778">
        <v>23922.25</v>
      </c>
    </row>
    <row r="779" spans="1:15" hidden="1" x14ac:dyDescent="0.3">
      <c r="A779">
        <v>25350</v>
      </c>
      <c r="B779" t="s">
        <v>59</v>
      </c>
      <c r="C779">
        <v>0</v>
      </c>
      <c r="D779">
        <v>0</v>
      </c>
      <c r="E779">
        <v>0</v>
      </c>
      <c r="F779">
        <v>0</v>
      </c>
      <c r="G779">
        <v>0</v>
      </c>
      <c r="H779">
        <v>0</v>
      </c>
      <c r="I779">
        <v>0</v>
      </c>
      <c r="J779">
        <v>0</v>
      </c>
      <c r="K779">
        <v>0</v>
      </c>
      <c r="L779">
        <v>0</v>
      </c>
      <c r="M779">
        <v>0</v>
      </c>
      <c r="N779">
        <v>0</v>
      </c>
      <c r="O779">
        <v>23922.25</v>
      </c>
    </row>
    <row r="780" spans="1:15" hidden="1" x14ac:dyDescent="0.3">
      <c r="A780">
        <v>25350</v>
      </c>
      <c r="B780" t="s">
        <v>60</v>
      </c>
      <c r="C780">
        <v>0</v>
      </c>
      <c r="D780">
        <v>0</v>
      </c>
      <c r="E780">
        <v>0</v>
      </c>
      <c r="F780">
        <v>0</v>
      </c>
      <c r="G780">
        <v>0</v>
      </c>
      <c r="H780">
        <v>0</v>
      </c>
    </row>
    <row r="781" spans="1:15" hidden="1" x14ac:dyDescent="0.3">
      <c r="A781">
        <v>25350</v>
      </c>
      <c r="B781" t="s">
        <v>26</v>
      </c>
      <c r="C781">
        <v>0</v>
      </c>
      <c r="D781">
        <v>0</v>
      </c>
      <c r="E781">
        <v>0</v>
      </c>
      <c r="F781">
        <v>0</v>
      </c>
      <c r="G781">
        <v>0</v>
      </c>
      <c r="H781">
        <v>0</v>
      </c>
      <c r="I781">
        <v>0</v>
      </c>
      <c r="J781">
        <v>0</v>
      </c>
      <c r="K781">
        <v>0</v>
      </c>
      <c r="L781">
        <v>0</v>
      </c>
      <c r="M781">
        <v>0</v>
      </c>
      <c r="N781">
        <v>0</v>
      </c>
      <c r="O781">
        <v>23922.25</v>
      </c>
    </row>
    <row r="782" spans="1:15" hidden="1" x14ac:dyDescent="0.3">
      <c r="A782">
        <v>25350</v>
      </c>
      <c r="B782" t="s">
        <v>62</v>
      </c>
      <c r="C782">
        <v>278</v>
      </c>
      <c r="D782">
        <v>159</v>
      </c>
      <c r="E782">
        <v>276</v>
      </c>
      <c r="F782">
        <v>11.35</v>
      </c>
      <c r="G782">
        <v>35.700000000000003</v>
      </c>
      <c r="H782">
        <v>-3.9499999999999962</v>
      </c>
    </row>
    <row r="783" spans="1:15" hidden="1" x14ac:dyDescent="0.3">
      <c r="A783">
        <v>25350</v>
      </c>
      <c r="B783" t="s">
        <v>58</v>
      </c>
      <c r="C783">
        <v>0</v>
      </c>
      <c r="D783">
        <v>0</v>
      </c>
      <c r="E783">
        <v>0</v>
      </c>
      <c r="F783">
        <v>0</v>
      </c>
      <c r="G783">
        <v>0</v>
      </c>
      <c r="H783">
        <v>0</v>
      </c>
    </row>
    <row r="784" spans="1:15" hidden="1" x14ac:dyDescent="0.3">
      <c r="A784">
        <v>25400</v>
      </c>
      <c r="B784" t="s">
        <v>17</v>
      </c>
      <c r="C784">
        <v>14836</v>
      </c>
      <c r="D784">
        <v>9093</v>
      </c>
      <c r="E784">
        <v>89122</v>
      </c>
      <c r="F784">
        <v>33.79</v>
      </c>
      <c r="G784">
        <v>0.05</v>
      </c>
      <c r="H784">
        <v>-0.15000000000000002</v>
      </c>
      <c r="I784">
        <v>0</v>
      </c>
      <c r="J784">
        <v>0</v>
      </c>
      <c r="K784">
        <v>0</v>
      </c>
      <c r="L784">
        <v>0</v>
      </c>
      <c r="M784">
        <v>0</v>
      </c>
      <c r="N784">
        <v>0</v>
      </c>
      <c r="O784">
        <v>23922.25</v>
      </c>
    </row>
    <row r="785" spans="1:15" hidden="1" x14ac:dyDescent="0.3">
      <c r="A785">
        <v>25400</v>
      </c>
      <c r="B785" t="s">
        <v>57</v>
      </c>
      <c r="C785">
        <v>3821</v>
      </c>
      <c r="D785">
        <v>2583</v>
      </c>
      <c r="E785">
        <v>16253</v>
      </c>
      <c r="F785">
        <v>16.559999999999999</v>
      </c>
      <c r="G785">
        <v>1.1499999999999999</v>
      </c>
      <c r="H785">
        <v>-0.45000000000000018</v>
      </c>
      <c r="I785">
        <v>1</v>
      </c>
      <c r="J785">
        <v>0</v>
      </c>
      <c r="K785">
        <v>1</v>
      </c>
      <c r="L785">
        <v>28.94</v>
      </c>
      <c r="M785">
        <v>1443.65</v>
      </c>
      <c r="N785">
        <v>-83.349999999999909</v>
      </c>
      <c r="O785">
        <v>23922.25</v>
      </c>
    </row>
    <row r="786" spans="1:15" hidden="1" x14ac:dyDescent="0.3">
      <c r="A786">
        <v>25400</v>
      </c>
      <c r="B786" t="s">
        <v>59</v>
      </c>
      <c r="C786">
        <v>333</v>
      </c>
      <c r="D786">
        <v>286</v>
      </c>
      <c r="E786">
        <v>735</v>
      </c>
      <c r="F786">
        <v>13.45</v>
      </c>
      <c r="G786">
        <v>4</v>
      </c>
      <c r="H786">
        <v>-0.4000000000000003</v>
      </c>
      <c r="I786">
        <v>0</v>
      </c>
      <c r="J786">
        <v>0</v>
      </c>
      <c r="K786">
        <v>0</v>
      </c>
      <c r="L786">
        <v>0</v>
      </c>
      <c r="M786">
        <v>0</v>
      </c>
      <c r="N786">
        <v>0</v>
      </c>
      <c r="O786">
        <v>23922.25</v>
      </c>
    </row>
    <row r="787" spans="1:15" hidden="1" x14ac:dyDescent="0.3">
      <c r="A787">
        <v>25400</v>
      </c>
      <c r="B787" t="s">
        <v>60</v>
      </c>
      <c r="C787">
        <v>143</v>
      </c>
      <c r="D787">
        <v>140</v>
      </c>
      <c r="E787">
        <v>156</v>
      </c>
      <c r="F787">
        <v>12.68</v>
      </c>
      <c r="G787">
        <v>11.95</v>
      </c>
      <c r="H787">
        <v>1.3999999999999986</v>
      </c>
    </row>
    <row r="788" spans="1:15" hidden="1" x14ac:dyDescent="0.3">
      <c r="A788">
        <v>25400</v>
      </c>
      <c r="B788" t="s">
        <v>26</v>
      </c>
      <c r="C788">
        <v>81</v>
      </c>
      <c r="D788">
        <v>81</v>
      </c>
      <c r="E788">
        <v>361</v>
      </c>
      <c r="F788">
        <v>11.57</v>
      </c>
      <c r="G788">
        <v>16.2</v>
      </c>
      <c r="H788">
        <v>-47.349999999999994</v>
      </c>
      <c r="I788">
        <v>0</v>
      </c>
      <c r="J788">
        <v>0</v>
      </c>
      <c r="K788">
        <v>0</v>
      </c>
      <c r="L788">
        <v>0</v>
      </c>
      <c r="M788">
        <v>0</v>
      </c>
      <c r="N788">
        <v>0</v>
      </c>
      <c r="O788">
        <v>23922.25</v>
      </c>
    </row>
    <row r="789" spans="1:15" hidden="1" x14ac:dyDescent="0.3">
      <c r="A789">
        <v>25400</v>
      </c>
      <c r="B789" t="s">
        <v>62</v>
      </c>
      <c r="C789">
        <v>0</v>
      </c>
      <c r="D789">
        <v>0</v>
      </c>
      <c r="E789">
        <v>0</v>
      </c>
      <c r="F789">
        <v>0</v>
      </c>
      <c r="G789">
        <v>0</v>
      </c>
      <c r="H789">
        <v>0</v>
      </c>
    </row>
    <row r="790" spans="1:15" hidden="1" x14ac:dyDescent="0.3">
      <c r="A790">
        <v>25400</v>
      </c>
      <c r="B790" t="s">
        <v>58</v>
      </c>
      <c r="C790">
        <v>0</v>
      </c>
      <c r="D790">
        <v>0</v>
      </c>
      <c r="E790">
        <v>0</v>
      </c>
      <c r="F790">
        <v>0</v>
      </c>
      <c r="G790">
        <v>0</v>
      </c>
      <c r="H790">
        <v>0</v>
      </c>
    </row>
    <row r="791" spans="1:15" hidden="1" x14ac:dyDescent="0.3">
      <c r="A791">
        <v>25450</v>
      </c>
      <c r="B791" t="s">
        <v>17</v>
      </c>
      <c r="C791">
        <v>7741</v>
      </c>
      <c r="D791">
        <v>762</v>
      </c>
      <c r="E791">
        <v>73422</v>
      </c>
      <c r="F791">
        <v>34.840000000000003</v>
      </c>
      <c r="G791">
        <v>0.1</v>
      </c>
      <c r="H791">
        <v>-0.2</v>
      </c>
      <c r="I791">
        <v>0</v>
      </c>
      <c r="J791">
        <v>0</v>
      </c>
      <c r="K791">
        <v>0</v>
      </c>
      <c r="L791">
        <v>0</v>
      </c>
      <c r="M791">
        <v>0</v>
      </c>
      <c r="N791">
        <v>0</v>
      </c>
      <c r="O791">
        <v>23922.25</v>
      </c>
    </row>
    <row r="792" spans="1:15" hidden="1" x14ac:dyDescent="0.3">
      <c r="A792">
        <v>25450</v>
      </c>
      <c r="B792" t="s">
        <v>57</v>
      </c>
      <c r="C792">
        <v>3045</v>
      </c>
      <c r="D792">
        <v>2220</v>
      </c>
      <c r="E792">
        <v>5540</v>
      </c>
      <c r="F792">
        <v>16.97</v>
      </c>
      <c r="G792">
        <v>1.1000000000000001</v>
      </c>
      <c r="H792">
        <v>-0.59999999999999987</v>
      </c>
      <c r="I792">
        <v>0</v>
      </c>
      <c r="J792">
        <v>0</v>
      </c>
      <c r="K792">
        <v>0</v>
      </c>
      <c r="L792">
        <v>0</v>
      </c>
      <c r="M792">
        <v>0</v>
      </c>
      <c r="N792">
        <v>0</v>
      </c>
      <c r="O792">
        <v>23922.25</v>
      </c>
    </row>
    <row r="793" spans="1:15" hidden="1" x14ac:dyDescent="0.3">
      <c r="A793">
        <v>25450</v>
      </c>
      <c r="B793" t="s">
        <v>59</v>
      </c>
      <c r="C793">
        <v>435</v>
      </c>
      <c r="D793">
        <v>318</v>
      </c>
      <c r="E793">
        <v>593</v>
      </c>
      <c r="F793">
        <v>13.8</v>
      </c>
      <c r="G793">
        <v>3.85</v>
      </c>
      <c r="H793">
        <v>-0.60000000000000009</v>
      </c>
      <c r="I793">
        <v>0</v>
      </c>
      <c r="J793">
        <v>0</v>
      </c>
      <c r="K793">
        <v>0</v>
      </c>
      <c r="L793">
        <v>0</v>
      </c>
      <c r="M793">
        <v>0</v>
      </c>
      <c r="N793">
        <v>0</v>
      </c>
      <c r="O793">
        <v>23922.25</v>
      </c>
    </row>
    <row r="794" spans="1:15" hidden="1" x14ac:dyDescent="0.3">
      <c r="A794">
        <v>25450</v>
      </c>
      <c r="B794" t="s">
        <v>60</v>
      </c>
      <c r="C794">
        <v>0</v>
      </c>
      <c r="D794">
        <v>0</v>
      </c>
      <c r="E794">
        <v>0</v>
      </c>
      <c r="F794">
        <v>0</v>
      </c>
      <c r="G794">
        <v>0</v>
      </c>
      <c r="H794">
        <v>0</v>
      </c>
    </row>
    <row r="795" spans="1:15" hidden="1" x14ac:dyDescent="0.3">
      <c r="A795">
        <v>25450</v>
      </c>
      <c r="B795" t="s">
        <v>26</v>
      </c>
      <c r="C795">
        <v>261</v>
      </c>
      <c r="D795">
        <v>261</v>
      </c>
      <c r="E795">
        <v>503</v>
      </c>
      <c r="F795">
        <v>12.12</v>
      </c>
      <c r="G795">
        <v>16.2</v>
      </c>
      <c r="H795">
        <v>-43.7</v>
      </c>
      <c r="I795">
        <v>0</v>
      </c>
      <c r="J795">
        <v>0</v>
      </c>
      <c r="K795">
        <v>0</v>
      </c>
      <c r="L795">
        <v>0</v>
      </c>
      <c r="M795">
        <v>0</v>
      </c>
      <c r="N795">
        <v>0</v>
      </c>
      <c r="O795">
        <v>23922.25</v>
      </c>
    </row>
    <row r="796" spans="1:15" hidden="1" x14ac:dyDescent="0.3">
      <c r="A796">
        <v>25450</v>
      </c>
      <c r="B796" t="s">
        <v>62</v>
      </c>
      <c r="C796">
        <v>160</v>
      </c>
      <c r="D796">
        <v>146</v>
      </c>
      <c r="E796">
        <v>202</v>
      </c>
      <c r="F796">
        <v>11.6</v>
      </c>
      <c r="G796">
        <v>28</v>
      </c>
      <c r="H796">
        <v>-7.5</v>
      </c>
    </row>
    <row r="797" spans="1:15" hidden="1" x14ac:dyDescent="0.3">
      <c r="A797">
        <v>25450</v>
      </c>
      <c r="B797" t="s">
        <v>58</v>
      </c>
      <c r="C797">
        <v>130</v>
      </c>
      <c r="D797">
        <v>130</v>
      </c>
      <c r="E797">
        <v>169</v>
      </c>
      <c r="F797">
        <v>9.9499999999999993</v>
      </c>
      <c r="G797">
        <v>74.95</v>
      </c>
      <c r="H797">
        <v>24.650000000000009</v>
      </c>
    </row>
    <row r="798" spans="1:15" hidden="1" x14ac:dyDescent="0.3">
      <c r="A798">
        <v>25500</v>
      </c>
      <c r="B798" t="s">
        <v>17</v>
      </c>
      <c r="C798">
        <v>7759</v>
      </c>
      <c r="D798">
        <v>0</v>
      </c>
      <c r="E798">
        <v>67304</v>
      </c>
      <c r="F798">
        <v>35.880000000000003</v>
      </c>
      <c r="G798">
        <v>0.05</v>
      </c>
      <c r="H798">
        <v>-39.1</v>
      </c>
      <c r="I798">
        <v>0</v>
      </c>
      <c r="J798">
        <v>0</v>
      </c>
      <c r="K798">
        <v>0</v>
      </c>
      <c r="L798">
        <v>0</v>
      </c>
      <c r="M798">
        <v>0</v>
      </c>
      <c r="N798">
        <v>0</v>
      </c>
      <c r="O798">
        <v>23922.25</v>
      </c>
    </row>
    <row r="799" spans="1:15" hidden="1" x14ac:dyDescent="0.3">
      <c r="A799">
        <v>25500</v>
      </c>
      <c r="B799" t="s">
        <v>57</v>
      </c>
      <c r="C799">
        <v>19095</v>
      </c>
      <c r="D799">
        <v>0</v>
      </c>
      <c r="E799">
        <v>54613</v>
      </c>
      <c r="F799">
        <v>17.559999999999999</v>
      </c>
      <c r="G799">
        <v>1.1499999999999999</v>
      </c>
      <c r="H799">
        <v>-8.6</v>
      </c>
      <c r="I799">
        <v>18</v>
      </c>
      <c r="J799">
        <v>0</v>
      </c>
      <c r="K799">
        <v>21</v>
      </c>
      <c r="L799">
        <v>0</v>
      </c>
      <c r="M799">
        <v>1475.5</v>
      </c>
      <c r="N799">
        <v>-853</v>
      </c>
      <c r="O799">
        <v>23922.25</v>
      </c>
    </row>
    <row r="800" spans="1:15" hidden="1" x14ac:dyDescent="0.3">
      <c r="A800">
        <v>25500</v>
      </c>
      <c r="B800" t="s">
        <v>59</v>
      </c>
      <c r="C800">
        <v>1164</v>
      </c>
      <c r="D800">
        <v>0</v>
      </c>
      <c r="E800">
        <v>2074</v>
      </c>
      <c r="F800">
        <v>14.21</v>
      </c>
      <c r="G800">
        <v>3.8</v>
      </c>
      <c r="H800">
        <v>-9.65</v>
      </c>
    </row>
    <row r="801" spans="1:15" hidden="1" x14ac:dyDescent="0.3">
      <c r="A801">
        <v>25500</v>
      </c>
      <c r="B801" t="s">
        <v>60</v>
      </c>
      <c r="C801">
        <v>0</v>
      </c>
      <c r="D801">
        <v>0</v>
      </c>
      <c r="E801">
        <v>0</v>
      </c>
      <c r="F801">
        <v>0</v>
      </c>
      <c r="G801">
        <v>0</v>
      </c>
      <c r="H801">
        <v>0</v>
      </c>
    </row>
    <row r="802" spans="1:15" hidden="1" x14ac:dyDescent="0.3">
      <c r="A802">
        <v>25500</v>
      </c>
      <c r="B802" t="s">
        <v>26</v>
      </c>
      <c r="C802">
        <v>6401</v>
      </c>
      <c r="D802">
        <v>0</v>
      </c>
      <c r="E802">
        <v>16755</v>
      </c>
      <c r="F802">
        <v>11.72</v>
      </c>
      <c r="G802">
        <v>13.3</v>
      </c>
      <c r="H802">
        <v>-43.099999999999994</v>
      </c>
      <c r="I802">
        <v>3757</v>
      </c>
      <c r="J802">
        <v>0</v>
      </c>
      <c r="K802">
        <v>5232</v>
      </c>
      <c r="L802">
        <v>20.32</v>
      </c>
      <c r="M802">
        <v>1506</v>
      </c>
      <c r="N802">
        <v>-1019.5500000000002</v>
      </c>
      <c r="O802">
        <v>23922.25</v>
      </c>
    </row>
    <row r="803" spans="1:15" hidden="1" x14ac:dyDescent="0.3">
      <c r="A803">
        <v>25500</v>
      </c>
      <c r="B803" t="s">
        <v>62</v>
      </c>
      <c r="C803">
        <v>0</v>
      </c>
      <c r="D803">
        <v>0</v>
      </c>
      <c r="E803">
        <v>0</v>
      </c>
      <c r="F803">
        <v>0</v>
      </c>
      <c r="G803">
        <v>0</v>
      </c>
      <c r="H803">
        <v>0</v>
      </c>
    </row>
    <row r="804" spans="1:15" hidden="1" x14ac:dyDescent="0.3">
      <c r="A804">
        <v>25500</v>
      </c>
      <c r="B804" t="s">
        <v>58</v>
      </c>
      <c r="C804">
        <v>0</v>
      </c>
      <c r="D804">
        <v>0</v>
      </c>
      <c r="E804">
        <v>0</v>
      </c>
      <c r="F804">
        <v>0</v>
      </c>
      <c r="G804">
        <v>0</v>
      </c>
      <c r="H804">
        <v>0</v>
      </c>
    </row>
    <row r="805" spans="1:15" hidden="1" x14ac:dyDescent="0.3">
      <c r="A805">
        <v>25550</v>
      </c>
      <c r="B805" t="s">
        <v>17</v>
      </c>
      <c r="C805">
        <v>371</v>
      </c>
      <c r="D805">
        <v>0</v>
      </c>
      <c r="E805">
        <v>3232</v>
      </c>
      <c r="F805">
        <v>36.909999999999997</v>
      </c>
      <c r="G805">
        <v>0.1</v>
      </c>
      <c r="H805">
        <v>-36.6</v>
      </c>
      <c r="I805">
        <v>0</v>
      </c>
      <c r="J805">
        <v>0</v>
      </c>
      <c r="K805">
        <v>0</v>
      </c>
      <c r="L805">
        <v>0</v>
      </c>
      <c r="M805">
        <v>0</v>
      </c>
      <c r="N805">
        <v>0</v>
      </c>
      <c r="O805">
        <v>23922.25</v>
      </c>
    </row>
    <row r="806" spans="1:15" hidden="1" x14ac:dyDescent="0.3">
      <c r="A806">
        <v>25550</v>
      </c>
      <c r="B806" t="s">
        <v>57</v>
      </c>
      <c r="C806">
        <v>1045</v>
      </c>
      <c r="D806">
        <v>0</v>
      </c>
      <c r="E806">
        <v>2894</v>
      </c>
      <c r="F806">
        <v>18.05</v>
      </c>
      <c r="G806">
        <v>1.2</v>
      </c>
      <c r="H806">
        <v>-7.55</v>
      </c>
      <c r="I806">
        <v>0</v>
      </c>
      <c r="J806">
        <v>0</v>
      </c>
      <c r="K806">
        <v>0</v>
      </c>
      <c r="L806">
        <v>0</v>
      </c>
      <c r="M806">
        <v>0</v>
      </c>
      <c r="N806">
        <v>0</v>
      </c>
      <c r="O806">
        <v>23922.25</v>
      </c>
    </row>
    <row r="807" spans="1:15" hidden="1" x14ac:dyDescent="0.3">
      <c r="A807">
        <v>25550</v>
      </c>
      <c r="B807" t="s">
        <v>59</v>
      </c>
      <c r="C807">
        <v>21</v>
      </c>
      <c r="D807">
        <v>0</v>
      </c>
      <c r="E807">
        <v>22</v>
      </c>
      <c r="F807">
        <v>14.8</v>
      </c>
      <c r="G807">
        <v>4.5</v>
      </c>
      <c r="H807">
        <v>-7.75</v>
      </c>
    </row>
    <row r="808" spans="1:15" hidden="1" x14ac:dyDescent="0.3">
      <c r="A808">
        <v>25550</v>
      </c>
      <c r="B808" t="s">
        <v>60</v>
      </c>
      <c r="C808">
        <v>4</v>
      </c>
      <c r="D808">
        <v>0</v>
      </c>
      <c r="E808">
        <v>7</v>
      </c>
      <c r="F808">
        <v>13.46</v>
      </c>
      <c r="G808">
        <v>10.4</v>
      </c>
      <c r="H808">
        <v>-28.700000000000003</v>
      </c>
    </row>
    <row r="809" spans="1:15" hidden="1" x14ac:dyDescent="0.3">
      <c r="A809">
        <v>25550</v>
      </c>
      <c r="B809" t="s">
        <v>26</v>
      </c>
      <c r="C809">
        <v>0</v>
      </c>
      <c r="D809">
        <v>0</v>
      </c>
      <c r="E809">
        <v>0</v>
      </c>
      <c r="F809">
        <v>0</v>
      </c>
      <c r="G809">
        <v>0</v>
      </c>
      <c r="H809">
        <v>0</v>
      </c>
      <c r="I809">
        <v>22</v>
      </c>
      <c r="J809">
        <v>0</v>
      </c>
      <c r="K809">
        <v>34</v>
      </c>
      <c r="L809">
        <v>19.239999999999998</v>
      </c>
      <c r="M809">
        <v>1507.35</v>
      </c>
      <c r="N809">
        <v>-1064</v>
      </c>
      <c r="O809">
        <v>23922.25</v>
      </c>
    </row>
    <row r="810" spans="1:15" hidden="1" x14ac:dyDescent="0.3">
      <c r="A810">
        <v>25550</v>
      </c>
      <c r="B810" t="s">
        <v>62</v>
      </c>
      <c r="C810">
        <v>0</v>
      </c>
      <c r="D810">
        <v>0</v>
      </c>
      <c r="E810">
        <v>0</v>
      </c>
      <c r="F810">
        <v>0</v>
      </c>
      <c r="G810">
        <v>0</v>
      </c>
      <c r="H810">
        <v>0</v>
      </c>
    </row>
    <row r="811" spans="1:15" hidden="1" x14ac:dyDescent="0.3">
      <c r="A811">
        <v>25550</v>
      </c>
      <c r="B811" t="s">
        <v>58</v>
      </c>
      <c r="C811">
        <v>0</v>
      </c>
      <c r="D811">
        <v>0</v>
      </c>
      <c r="E811">
        <v>0</v>
      </c>
      <c r="F811">
        <v>0</v>
      </c>
      <c r="G811">
        <v>0</v>
      </c>
      <c r="H811">
        <v>0</v>
      </c>
    </row>
    <row r="812" spans="1:15" hidden="1" x14ac:dyDescent="0.3">
      <c r="A812">
        <v>25600</v>
      </c>
      <c r="B812" t="s">
        <v>17</v>
      </c>
      <c r="C812">
        <v>671</v>
      </c>
      <c r="D812">
        <v>0</v>
      </c>
      <c r="E812">
        <v>4188</v>
      </c>
      <c r="F812">
        <v>39.96</v>
      </c>
      <c r="G812">
        <v>0.1</v>
      </c>
      <c r="H812">
        <v>-34.299999999999997</v>
      </c>
      <c r="I812">
        <v>0</v>
      </c>
      <c r="J812">
        <v>0</v>
      </c>
      <c r="K812">
        <v>0</v>
      </c>
      <c r="L812">
        <v>0</v>
      </c>
      <c r="M812">
        <v>0</v>
      </c>
      <c r="N812">
        <v>0</v>
      </c>
      <c r="O812">
        <v>23922.25</v>
      </c>
    </row>
    <row r="813" spans="1:15" hidden="1" x14ac:dyDescent="0.3">
      <c r="A813">
        <v>25600</v>
      </c>
      <c r="B813" t="s">
        <v>57</v>
      </c>
      <c r="C813">
        <v>5131</v>
      </c>
      <c r="D813">
        <v>0</v>
      </c>
      <c r="E813">
        <v>17330</v>
      </c>
      <c r="F813">
        <v>18.46</v>
      </c>
      <c r="G813">
        <v>1</v>
      </c>
      <c r="H813">
        <v>-6.8</v>
      </c>
      <c r="I813">
        <v>0</v>
      </c>
      <c r="J813">
        <v>0</v>
      </c>
      <c r="K813">
        <v>1</v>
      </c>
      <c r="L813">
        <v>29.17</v>
      </c>
      <c r="M813">
        <v>1631.85</v>
      </c>
      <c r="N813">
        <v>-793.90000000000009</v>
      </c>
      <c r="O813">
        <v>23922.25</v>
      </c>
    </row>
    <row r="814" spans="1:15" hidden="1" x14ac:dyDescent="0.3">
      <c r="A814">
        <v>25600</v>
      </c>
      <c r="B814" t="s">
        <v>59</v>
      </c>
      <c r="C814">
        <v>50</v>
      </c>
      <c r="D814">
        <v>0</v>
      </c>
      <c r="E814">
        <v>69</v>
      </c>
      <c r="F814">
        <v>15.2</v>
      </c>
      <c r="G814">
        <v>4.5</v>
      </c>
      <c r="H814">
        <v>-6.65</v>
      </c>
    </row>
    <row r="815" spans="1:15" hidden="1" x14ac:dyDescent="0.3">
      <c r="A815">
        <v>25600</v>
      </c>
      <c r="B815" t="s">
        <v>60</v>
      </c>
      <c r="C815">
        <v>75</v>
      </c>
      <c r="D815">
        <v>0</v>
      </c>
      <c r="E815">
        <v>121</v>
      </c>
      <c r="F815">
        <v>13.61</v>
      </c>
      <c r="G815">
        <v>9.5</v>
      </c>
      <c r="H815">
        <v>-26.5</v>
      </c>
    </row>
    <row r="816" spans="1:15" hidden="1" x14ac:dyDescent="0.3">
      <c r="A816">
        <v>25600</v>
      </c>
      <c r="B816" t="s">
        <v>26</v>
      </c>
      <c r="C816">
        <v>0</v>
      </c>
      <c r="D816">
        <v>0</v>
      </c>
      <c r="E816">
        <v>0</v>
      </c>
      <c r="F816">
        <v>0</v>
      </c>
      <c r="G816">
        <v>0</v>
      </c>
      <c r="H816">
        <v>0</v>
      </c>
      <c r="I816">
        <v>22</v>
      </c>
      <c r="J816">
        <v>0</v>
      </c>
      <c r="K816">
        <v>31</v>
      </c>
      <c r="L816">
        <v>17.97</v>
      </c>
      <c r="M816">
        <v>1532.7</v>
      </c>
      <c r="N816">
        <v>-1084.5999999999999</v>
      </c>
      <c r="O816">
        <v>23922.25</v>
      </c>
    </row>
    <row r="817" spans="1:15" hidden="1" x14ac:dyDescent="0.3">
      <c r="A817">
        <v>25600</v>
      </c>
      <c r="B817" t="s">
        <v>62</v>
      </c>
      <c r="C817">
        <v>27</v>
      </c>
      <c r="D817">
        <v>0</v>
      </c>
      <c r="E817">
        <v>38</v>
      </c>
      <c r="F817">
        <v>11.93</v>
      </c>
      <c r="G817">
        <v>23.6</v>
      </c>
      <c r="H817">
        <v>-46.999999999999993</v>
      </c>
    </row>
    <row r="818" spans="1:15" hidden="1" x14ac:dyDescent="0.3">
      <c r="A818">
        <v>25600</v>
      </c>
      <c r="B818" t="s">
        <v>58</v>
      </c>
      <c r="C818">
        <v>0</v>
      </c>
      <c r="D818">
        <v>0</v>
      </c>
      <c r="E818">
        <v>0</v>
      </c>
      <c r="F818">
        <v>0</v>
      </c>
      <c r="G818">
        <v>0</v>
      </c>
      <c r="H818">
        <v>0</v>
      </c>
    </row>
    <row r="819" spans="1:15" hidden="1" x14ac:dyDescent="0.3">
      <c r="A819">
        <v>26000</v>
      </c>
      <c r="B819" t="s">
        <v>17</v>
      </c>
      <c r="C819">
        <v>81736</v>
      </c>
      <c r="D819">
        <v>-2193</v>
      </c>
      <c r="E819">
        <v>113439</v>
      </c>
      <c r="F819">
        <v>46.05</v>
      </c>
      <c r="G819">
        <v>0.05</v>
      </c>
      <c r="H819">
        <v>-0.2</v>
      </c>
      <c r="I819">
        <v>1582</v>
      </c>
      <c r="J819">
        <v>-575</v>
      </c>
      <c r="K819">
        <v>1098</v>
      </c>
      <c r="L819">
        <v>90.55</v>
      </c>
      <c r="M819">
        <v>2071</v>
      </c>
      <c r="N819">
        <v>-60.199999999999818</v>
      </c>
      <c r="O819">
        <v>23922.25</v>
      </c>
    </row>
    <row r="820" spans="1:15" hidden="1" x14ac:dyDescent="0.3">
      <c r="A820">
        <v>26000</v>
      </c>
      <c r="B820" t="s">
        <v>21</v>
      </c>
      <c r="C820">
        <v>11542</v>
      </c>
      <c r="D820">
        <v>2031</v>
      </c>
      <c r="E820">
        <v>7675</v>
      </c>
      <c r="F820">
        <v>9.4600000000000009</v>
      </c>
      <c r="G820">
        <v>61.85</v>
      </c>
      <c r="H820">
        <v>-8.4499999999999957</v>
      </c>
      <c r="I820">
        <v>11198</v>
      </c>
      <c r="J820">
        <v>4159</v>
      </c>
      <c r="K820">
        <v>8062</v>
      </c>
      <c r="L820">
        <v>18.059999999999999</v>
      </c>
      <c r="M820">
        <v>1790.25</v>
      </c>
      <c r="N820">
        <v>-22.700000000000045</v>
      </c>
      <c r="O820">
        <v>23922.25</v>
      </c>
    </row>
    <row r="821" spans="1:15" hidden="1" x14ac:dyDescent="0.3">
      <c r="A821">
        <v>26000</v>
      </c>
      <c r="B821" t="s">
        <v>18</v>
      </c>
      <c r="C821">
        <v>39127</v>
      </c>
      <c r="D821">
        <v>2426</v>
      </c>
      <c r="E821">
        <v>6194</v>
      </c>
      <c r="F821">
        <v>8.44</v>
      </c>
      <c r="G821">
        <v>265.2</v>
      </c>
      <c r="H821">
        <v>-5.1999999999999886</v>
      </c>
      <c r="I821">
        <v>5403</v>
      </c>
      <c r="J821">
        <v>144</v>
      </c>
      <c r="K821">
        <v>1271</v>
      </c>
      <c r="L821">
        <v>16.93</v>
      </c>
      <c r="M821">
        <v>1625.2</v>
      </c>
      <c r="N821">
        <v>-2.3999999999998636</v>
      </c>
      <c r="O821">
        <v>23922.25</v>
      </c>
    </row>
    <row r="822" spans="1:15" hidden="1" x14ac:dyDescent="0.3">
      <c r="A822">
        <v>26000</v>
      </c>
      <c r="B822" t="s">
        <v>25</v>
      </c>
      <c r="C822">
        <v>0</v>
      </c>
      <c r="D822">
        <v>0</v>
      </c>
      <c r="E822">
        <v>0</v>
      </c>
      <c r="F822">
        <v>0</v>
      </c>
      <c r="G822">
        <v>0</v>
      </c>
      <c r="H822">
        <v>0</v>
      </c>
      <c r="I822">
        <v>1</v>
      </c>
      <c r="J822">
        <v>0</v>
      </c>
      <c r="K822">
        <v>0</v>
      </c>
      <c r="L822">
        <v>0</v>
      </c>
      <c r="M822">
        <v>0</v>
      </c>
      <c r="N822">
        <v>0</v>
      </c>
      <c r="O822">
        <v>23922.25</v>
      </c>
    </row>
    <row r="823" spans="1:15" hidden="1" x14ac:dyDescent="0.3">
      <c r="A823">
        <v>26000</v>
      </c>
      <c r="B823" t="s">
        <v>19</v>
      </c>
      <c r="C823">
        <v>0</v>
      </c>
      <c r="D823">
        <v>0</v>
      </c>
      <c r="E823">
        <v>0</v>
      </c>
      <c r="F823">
        <v>0</v>
      </c>
      <c r="G823">
        <v>0</v>
      </c>
      <c r="H823">
        <v>0</v>
      </c>
    </row>
    <row r="824" spans="1:15" hidden="1" x14ac:dyDescent="0.3">
      <c r="A824">
        <v>26000</v>
      </c>
      <c r="B824" t="s">
        <v>16</v>
      </c>
      <c r="C824">
        <v>201</v>
      </c>
      <c r="D824">
        <v>11</v>
      </c>
      <c r="E824">
        <v>17</v>
      </c>
      <c r="F824">
        <v>6.07</v>
      </c>
      <c r="G824">
        <v>1705</v>
      </c>
      <c r="H824">
        <v>17</v>
      </c>
      <c r="I824">
        <v>0</v>
      </c>
      <c r="J824">
        <v>0</v>
      </c>
      <c r="K824">
        <v>0</v>
      </c>
      <c r="L824">
        <v>0</v>
      </c>
      <c r="M824">
        <v>0</v>
      </c>
      <c r="N824">
        <v>0</v>
      </c>
      <c r="O824">
        <v>23922.25</v>
      </c>
    </row>
    <row r="825" spans="1:15" hidden="1" x14ac:dyDescent="0.3">
      <c r="A825">
        <v>26000</v>
      </c>
      <c r="B825" t="s">
        <v>14</v>
      </c>
      <c r="I825">
        <v>0</v>
      </c>
      <c r="J825">
        <v>0</v>
      </c>
      <c r="K825">
        <v>0</v>
      </c>
      <c r="L825">
        <v>0</v>
      </c>
      <c r="M825">
        <v>0</v>
      </c>
      <c r="N825">
        <v>0</v>
      </c>
      <c r="O825">
        <v>23922.25</v>
      </c>
    </row>
    <row r="826" spans="1:15" hidden="1" x14ac:dyDescent="0.3">
      <c r="A826">
        <v>26000</v>
      </c>
      <c r="B826" t="s">
        <v>15</v>
      </c>
      <c r="I826">
        <v>0</v>
      </c>
      <c r="J826">
        <v>0</v>
      </c>
      <c r="K826">
        <v>0</v>
      </c>
      <c r="L826">
        <v>0</v>
      </c>
      <c r="M826">
        <v>0</v>
      </c>
      <c r="N826">
        <v>0</v>
      </c>
      <c r="O826">
        <v>23922.25</v>
      </c>
    </row>
    <row r="827" spans="1:15" hidden="1" x14ac:dyDescent="0.3">
      <c r="A827">
        <v>26000</v>
      </c>
      <c r="B827" t="s">
        <v>22</v>
      </c>
      <c r="I827">
        <v>0</v>
      </c>
      <c r="J827">
        <v>0</v>
      </c>
      <c r="K827">
        <v>0</v>
      </c>
      <c r="L827">
        <v>0</v>
      </c>
      <c r="M827">
        <v>0</v>
      </c>
      <c r="N827">
        <v>0</v>
      </c>
      <c r="O827">
        <v>23922.25</v>
      </c>
    </row>
    <row r="828" spans="1:15" hidden="1" x14ac:dyDescent="0.3">
      <c r="A828">
        <v>26000</v>
      </c>
      <c r="B828" t="s">
        <v>20</v>
      </c>
      <c r="I828">
        <v>0</v>
      </c>
      <c r="J828">
        <v>0</v>
      </c>
      <c r="K828">
        <v>0</v>
      </c>
      <c r="L828">
        <v>0</v>
      </c>
      <c r="M828">
        <v>0</v>
      </c>
      <c r="N828">
        <v>0</v>
      </c>
      <c r="O828">
        <v>23922.25</v>
      </c>
    </row>
    <row r="829" spans="1:15" hidden="1" x14ac:dyDescent="0.3">
      <c r="A829">
        <v>26000</v>
      </c>
      <c r="B829" t="s">
        <v>23</v>
      </c>
      <c r="I829">
        <v>0</v>
      </c>
      <c r="J829">
        <v>0</v>
      </c>
      <c r="K829">
        <v>0</v>
      </c>
      <c r="L829">
        <v>0</v>
      </c>
      <c r="M829">
        <v>0</v>
      </c>
      <c r="N829">
        <v>0</v>
      </c>
      <c r="O829">
        <v>23922.25</v>
      </c>
    </row>
    <row r="830" spans="1:15" hidden="1" x14ac:dyDescent="0.3">
      <c r="A830">
        <v>26000</v>
      </c>
      <c r="B830" t="s">
        <v>24</v>
      </c>
      <c r="I830">
        <v>0</v>
      </c>
      <c r="J830">
        <v>0</v>
      </c>
      <c r="K830">
        <v>0</v>
      </c>
      <c r="L830">
        <v>0</v>
      </c>
      <c r="M830">
        <v>0</v>
      </c>
      <c r="N830">
        <v>0</v>
      </c>
      <c r="O830">
        <v>23922.25</v>
      </c>
    </row>
    <row r="831" spans="1:15" hidden="1" x14ac:dyDescent="0.3">
      <c r="A831">
        <v>27000</v>
      </c>
      <c r="B831" t="s">
        <v>17</v>
      </c>
      <c r="C831">
        <v>121556</v>
      </c>
      <c r="D831">
        <v>-1914</v>
      </c>
      <c r="E831">
        <v>152209</v>
      </c>
      <c r="F831">
        <v>68.62</v>
      </c>
      <c r="G831">
        <v>0.05</v>
      </c>
      <c r="H831">
        <v>-0.2</v>
      </c>
      <c r="I831">
        <v>1305</v>
      </c>
      <c r="J831">
        <v>-534</v>
      </c>
      <c r="K831">
        <v>1095</v>
      </c>
      <c r="L831">
        <v>111.8</v>
      </c>
      <c r="M831">
        <v>3100.7</v>
      </c>
      <c r="N831">
        <v>-12.900000000000093</v>
      </c>
      <c r="O831">
        <v>23922.25</v>
      </c>
    </row>
    <row r="832" spans="1:15" hidden="1" x14ac:dyDescent="0.3">
      <c r="A832">
        <v>27000</v>
      </c>
      <c r="B832" t="s">
        <v>21</v>
      </c>
      <c r="C832">
        <v>9195</v>
      </c>
      <c r="D832">
        <v>2237</v>
      </c>
      <c r="E832">
        <v>5672</v>
      </c>
      <c r="F832">
        <v>10.43</v>
      </c>
      <c r="G832">
        <v>17.350000000000001</v>
      </c>
      <c r="H832">
        <v>-4.6499999999999986</v>
      </c>
      <c r="I832">
        <v>7177</v>
      </c>
      <c r="J832">
        <v>2960</v>
      </c>
      <c r="K832">
        <v>7597</v>
      </c>
      <c r="L832">
        <v>22.19</v>
      </c>
      <c r="M832">
        <v>2701.35</v>
      </c>
      <c r="N832">
        <v>-29.150000000000091</v>
      </c>
      <c r="O832">
        <v>23922.25</v>
      </c>
    </row>
    <row r="833" spans="1:15" hidden="1" x14ac:dyDescent="0.3">
      <c r="A833">
        <v>27000</v>
      </c>
      <c r="B833" t="s">
        <v>18</v>
      </c>
      <c r="C833">
        <v>16672</v>
      </c>
      <c r="D833">
        <v>286</v>
      </c>
      <c r="E833">
        <v>2195</v>
      </c>
      <c r="F833">
        <v>8.7799999999999994</v>
      </c>
      <c r="G833">
        <v>96.1</v>
      </c>
      <c r="H833">
        <v>-4.9500000000000028</v>
      </c>
      <c r="I833">
        <v>770</v>
      </c>
      <c r="J833">
        <v>11</v>
      </c>
      <c r="K833">
        <v>557</v>
      </c>
      <c r="L833">
        <v>19.04</v>
      </c>
      <c r="M833">
        <v>2381.25</v>
      </c>
      <c r="N833">
        <v>-10.5</v>
      </c>
      <c r="O833">
        <v>23922.25</v>
      </c>
    </row>
    <row r="834" spans="1:15" hidden="1" x14ac:dyDescent="0.3">
      <c r="A834">
        <v>27000</v>
      </c>
      <c r="B834" t="s">
        <v>25</v>
      </c>
      <c r="C834">
        <v>2</v>
      </c>
      <c r="D834">
        <v>0</v>
      </c>
      <c r="E834">
        <v>0</v>
      </c>
      <c r="F834">
        <v>0</v>
      </c>
      <c r="G834">
        <v>0</v>
      </c>
      <c r="H834">
        <v>0</v>
      </c>
      <c r="I834">
        <v>0</v>
      </c>
      <c r="J834">
        <v>0</v>
      </c>
      <c r="K834">
        <v>0</v>
      </c>
      <c r="L834">
        <v>0</v>
      </c>
      <c r="M834">
        <v>0</v>
      </c>
      <c r="N834">
        <v>0</v>
      </c>
      <c r="O834">
        <v>23922.25</v>
      </c>
    </row>
    <row r="835" spans="1:15" hidden="1" x14ac:dyDescent="0.3">
      <c r="A835">
        <v>27000</v>
      </c>
      <c r="B835" t="s">
        <v>19</v>
      </c>
      <c r="C835">
        <v>0</v>
      </c>
      <c r="D835">
        <v>0</v>
      </c>
      <c r="E835">
        <v>0</v>
      </c>
      <c r="F835">
        <v>0</v>
      </c>
      <c r="G835">
        <v>0</v>
      </c>
      <c r="H835">
        <v>0</v>
      </c>
    </row>
    <row r="836" spans="1:15" hidden="1" x14ac:dyDescent="0.3">
      <c r="A836">
        <v>27000</v>
      </c>
      <c r="B836" t="s">
        <v>16</v>
      </c>
      <c r="C836">
        <v>3</v>
      </c>
      <c r="D836">
        <v>0</v>
      </c>
      <c r="E836">
        <v>0</v>
      </c>
      <c r="F836">
        <v>0</v>
      </c>
      <c r="G836">
        <v>0</v>
      </c>
      <c r="H836">
        <v>0</v>
      </c>
      <c r="I836">
        <v>0</v>
      </c>
      <c r="J836">
        <v>0</v>
      </c>
      <c r="K836">
        <v>0</v>
      </c>
      <c r="L836">
        <v>0</v>
      </c>
      <c r="M836">
        <v>0</v>
      </c>
      <c r="N836">
        <v>0</v>
      </c>
      <c r="O836">
        <v>23922.25</v>
      </c>
    </row>
    <row r="837" spans="1:15" hidden="1" x14ac:dyDescent="0.3">
      <c r="A837">
        <v>27000</v>
      </c>
      <c r="B837" t="s">
        <v>14</v>
      </c>
      <c r="I837">
        <v>0</v>
      </c>
      <c r="J837">
        <v>0</v>
      </c>
      <c r="K837">
        <v>0</v>
      </c>
      <c r="L837">
        <v>0</v>
      </c>
      <c r="M837">
        <v>0</v>
      </c>
      <c r="N837">
        <v>0</v>
      </c>
      <c r="O837">
        <v>23922.25</v>
      </c>
    </row>
    <row r="838" spans="1:15" hidden="1" x14ac:dyDescent="0.3">
      <c r="A838">
        <v>27000</v>
      </c>
      <c r="B838" t="s">
        <v>15</v>
      </c>
      <c r="I838">
        <v>0</v>
      </c>
      <c r="J838">
        <v>0</v>
      </c>
      <c r="K838">
        <v>0</v>
      </c>
      <c r="L838">
        <v>0</v>
      </c>
      <c r="M838">
        <v>0</v>
      </c>
      <c r="N838">
        <v>0</v>
      </c>
      <c r="O838">
        <v>23922.25</v>
      </c>
    </row>
    <row r="839" spans="1:15" hidden="1" x14ac:dyDescent="0.3">
      <c r="A839">
        <v>27000</v>
      </c>
      <c r="B839" t="s">
        <v>22</v>
      </c>
      <c r="I839">
        <v>0</v>
      </c>
      <c r="J839">
        <v>0</v>
      </c>
      <c r="K839">
        <v>0</v>
      </c>
      <c r="L839">
        <v>0</v>
      </c>
      <c r="M839">
        <v>0</v>
      </c>
      <c r="N839">
        <v>0</v>
      </c>
      <c r="O839">
        <v>23922.25</v>
      </c>
    </row>
    <row r="840" spans="1:15" hidden="1" x14ac:dyDescent="0.3">
      <c r="A840">
        <v>27000</v>
      </c>
      <c r="B840" t="s">
        <v>20</v>
      </c>
      <c r="I840">
        <v>0</v>
      </c>
      <c r="J840">
        <v>0</v>
      </c>
      <c r="K840">
        <v>0</v>
      </c>
      <c r="L840">
        <v>0</v>
      </c>
      <c r="M840">
        <v>0</v>
      </c>
      <c r="N840">
        <v>0</v>
      </c>
      <c r="O840">
        <v>23922.25</v>
      </c>
    </row>
    <row r="841" spans="1:15" hidden="1" x14ac:dyDescent="0.3">
      <c r="A841">
        <v>27000</v>
      </c>
      <c r="B841" t="s">
        <v>23</v>
      </c>
      <c r="I841">
        <v>0</v>
      </c>
      <c r="J841">
        <v>0</v>
      </c>
      <c r="K841">
        <v>0</v>
      </c>
      <c r="L841">
        <v>0</v>
      </c>
      <c r="M841">
        <v>0</v>
      </c>
      <c r="N841">
        <v>0</v>
      </c>
      <c r="O841">
        <v>23922.25</v>
      </c>
    </row>
    <row r="842" spans="1:15" hidden="1" x14ac:dyDescent="0.3">
      <c r="A842">
        <v>27000</v>
      </c>
      <c r="B842" t="s">
        <v>24</v>
      </c>
      <c r="I842">
        <v>0</v>
      </c>
      <c r="J842">
        <v>0</v>
      </c>
      <c r="K842">
        <v>0</v>
      </c>
      <c r="L842">
        <v>0</v>
      </c>
      <c r="M842">
        <v>0</v>
      </c>
      <c r="N842">
        <v>0</v>
      </c>
      <c r="O842">
        <v>23922.25</v>
      </c>
    </row>
    <row r="843" spans="1:15" hidden="1" x14ac:dyDescent="0.3">
      <c r="A843">
        <v>28000</v>
      </c>
      <c r="B843" t="s">
        <v>21</v>
      </c>
      <c r="C843">
        <v>2850</v>
      </c>
      <c r="D843">
        <v>104</v>
      </c>
      <c r="E843">
        <v>383</v>
      </c>
      <c r="F843">
        <v>13.23</v>
      </c>
      <c r="G843">
        <v>14.6</v>
      </c>
      <c r="H843">
        <v>-0.90000000000000036</v>
      </c>
      <c r="I843">
        <v>16</v>
      </c>
      <c r="J843">
        <v>0</v>
      </c>
      <c r="K843">
        <v>0</v>
      </c>
      <c r="L843">
        <v>0</v>
      </c>
      <c r="M843">
        <v>0</v>
      </c>
      <c r="N843">
        <v>0</v>
      </c>
      <c r="O843">
        <v>23922.25</v>
      </c>
    </row>
    <row r="844" spans="1:15" hidden="1" x14ac:dyDescent="0.3">
      <c r="A844">
        <v>28000</v>
      </c>
      <c r="B844" t="s">
        <v>18</v>
      </c>
      <c r="C844">
        <v>5171</v>
      </c>
      <c r="D844">
        <v>47</v>
      </c>
      <c r="E844">
        <v>632</v>
      </c>
      <c r="F844">
        <v>9.8699999999999992</v>
      </c>
      <c r="G844">
        <v>48</v>
      </c>
      <c r="H844">
        <v>-0.14999999999999858</v>
      </c>
    </row>
    <row r="845" spans="1:15" hidden="1" x14ac:dyDescent="0.3">
      <c r="A845">
        <v>28000</v>
      </c>
      <c r="B845" t="s">
        <v>25</v>
      </c>
      <c r="C845">
        <v>0</v>
      </c>
      <c r="D845">
        <v>0</v>
      </c>
      <c r="E845">
        <v>0</v>
      </c>
      <c r="F845">
        <v>0</v>
      </c>
      <c r="G845">
        <v>0</v>
      </c>
      <c r="H845">
        <v>0</v>
      </c>
      <c r="I845">
        <v>0</v>
      </c>
      <c r="J845">
        <v>0</v>
      </c>
      <c r="K845">
        <v>0</v>
      </c>
      <c r="L845">
        <v>0</v>
      </c>
      <c r="M845">
        <v>0</v>
      </c>
      <c r="N845">
        <v>0</v>
      </c>
      <c r="O845">
        <v>23922.25</v>
      </c>
    </row>
    <row r="846" spans="1:15" hidden="1" x14ac:dyDescent="0.3">
      <c r="A846">
        <v>28000</v>
      </c>
      <c r="B846" t="s">
        <v>19</v>
      </c>
      <c r="C846">
        <v>0</v>
      </c>
      <c r="D846">
        <v>0</v>
      </c>
      <c r="E846">
        <v>0</v>
      </c>
      <c r="F846">
        <v>0</v>
      </c>
      <c r="G846">
        <v>0</v>
      </c>
      <c r="H846">
        <v>0</v>
      </c>
    </row>
    <row r="847" spans="1:15" hidden="1" x14ac:dyDescent="0.3">
      <c r="A847">
        <v>28000</v>
      </c>
      <c r="B847" t="s">
        <v>16</v>
      </c>
      <c r="C847">
        <v>0</v>
      </c>
      <c r="D847">
        <v>0</v>
      </c>
      <c r="E847">
        <v>0</v>
      </c>
      <c r="F847">
        <v>0</v>
      </c>
      <c r="G847">
        <v>0</v>
      </c>
      <c r="H847">
        <v>0</v>
      </c>
      <c r="I847">
        <v>0</v>
      </c>
      <c r="J847">
        <v>0</v>
      </c>
      <c r="K847">
        <v>0</v>
      </c>
      <c r="L847">
        <v>0</v>
      </c>
      <c r="M847">
        <v>0</v>
      </c>
      <c r="N847">
        <v>0</v>
      </c>
      <c r="O847">
        <v>23922.25</v>
      </c>
    </row>
    <row r="848" spans="1:15" hidden="1" x14ac:dyDescent="0.3">
      <c r="A848">
        <v>28000</v>
      </c>
      <c r="B848" t="s">
        <v>14</v>
      </c>
      <c r="I848">
        <v>0</v>
      </c>
      <c r="J848">
        <v>0</v>
      </c>
      <c r="K848">
        <v>0</v>
      </c>
      <c r="L848">
        <v>0</v>
      </c>
      <c r="M848">
        <v>0</v>
      </c>
      <c r="N848">
        <v>0</v>
      </c>
      <c r="O848">
        <v>23922.25</v>
      </c>
    </row>
    <row r="849" spans="1:15" hidden="1" x14ac:dyDescent="0.3">
      <c r="A849">
        <v>28000</v>
      </c>
      <c r="B849" t="s">
        <v>15</v>
      </c>
      <c r="I849">
        <v>0</v>
      </c>
      <c r="J849">
        <v>0</v>
      </c>
      <c r="K849">
        <v>0</v>
      </c>
      <c r="L849">
        <v>0</v>
      </c>
      <c r="M849">
        <v>0</v>
      </c>
      <c r="N849">
        <v>0</v>
      </c>
      <c r="O849">
        <v>23922.25</v>
      </c>
    </row>
    <row r="850" spans="1:15" hidden="1" x14ac:dyDescent="0.3">
      <c r="A850">
        <v>28000</v>
      </c>
      <c r="B850" t="s">
        <v>22</v>
      </c>
      <c r="I850">
        <v>0</v>
      </c>
      <c r="J850">
        <v>0</v>
      </c>
      <c r="K850">
        <v>0</v>
      </c>
      <c r="L850">
        <v>0</v>
      </c>
      <c r="M850">
        <v>0</v>
      </c>
      <c r="N850">
        <v>0</v>
      </c>
      <c r="O850">
        <v>23922.25</v>
      </c>
    </row>
    <row r="851" spans="1:15" hidden="1" x14ac:dyDescent="0.3">
      <c r="A851">
        <v>28000</v>
      </c>
      <c r="B851" t="s">
        <v>20</v>
      </c>
      <c r="I851">
        <v>0</v>
      </c>
      <c r="J851">
        <v>0</v>
      </c>
      <c r="K851">
        <v>0</v>
      </c>
      <c r="L851">
        <v>0</v>
      </c>
      <c r="M851">
        <v>0</v>
      </c>
      <c r="N851">
        <v>0</v>
      </c>
      <c r="O851">
        <v>23922.25</v>
      </c>
    </row>
    <row r="852" spans="1:15" hidden="1" x14ac:dyDescent="0.3">
      <c r="A852">
        <v>28000</v>
      </c>
      <c r="B852" t="s">
        <v>24</v>
      </c>
      <c r="I852">
        <v>0</v>
      </c>
      <c r="J852">
        <v>0</v>
      </c>
      <c r="K852">
        <v>0</v>
      </c>
      <c r="L852">
        <v>0</v>
      </c>
      <c r="M852">
        <v>0</v>
      </c>
      <c r="N852">
        <v>0</v>
      </c>
      <c r="O852">
        <v>23922.25</v>
      </c>
    </row>
    <row r="853" spans="1:15" hidden="1" x14ac:dyDescent="0.3">
      <c r="A853">
        <v>29000</v>
      </c>
      <c r="B853" t="s">
        <v>21</v>
      </c>
      <c r="C853">
        <v>0</v>
      </c>
      <c r="D853">
        <v>0</v>
      </c>
      <c r="E853">
        <v>0</v>
      </c>
      <c r="F853">
        <v>0</v>
      </c>
      <c r="G853">
        <v>0</v>
      </c>
      <c r="H853">
        <v>0</v>
      </c>
      <c r="I853">
        <v>1</v>
      </c>
      <c r="J853">
        <v>0</v>
      </c>
      <c r="K853">
        <v>1</v>
      </c>
      <c r="L853">
        <v>31.62</v>
      </c>
      <c r="M853">
        <v>4650.95</v>
      </c>
      <c r="N853">
        <v>-150</v>
      </c>
      <c r="O853">
        <v>23922.25</v>
      </c>
    </row>
    <row r="854" spans="1:15" hidden="1" x14ac:dyDescent="0.3">
      <c r="A854">
        <v>29000</v>
      </c>
      <c r="B854" t="s">
        <v>18</v>
      </c>
      <c r="C854">
        <v>0</v>
      </c>
      <c r="D854">
        <v>0</v>
      </c>
      <c r="E854">
        <v>0</v>
      </c>
      <c r="F854">
        <v>0</v>
      </c>
      <c r="G854">
        <v>0</v>
      </c>
      <c r="H854">
        <v>0</v>
      </c>
    </row>
    <row r="855" spans="1:15" hidden="1" x14ac:dyDescent="0.3">
      <c r="A855">
        <v>29000</v>
      </c>
      <c r="B855" t="s">
        <v>25</v>
      </c>
      <c r="C855">
        <v>0</v>
      </c>
      <c r="D855">
        <v>0</v>
      </c>
      <c r="E855">
        <v>0</v>
      </c>
      <c r="F855">
        <v>0</v>
      </c>
      <c r="G855">
        <v>0</v>
      </c>
      <c r="H855">
        <v>0</v>
      </c>
      <c r="I855">
        <v>0</v>
      </c>
      <c r="J855">
        <v>0</v>
      </c>
      <c r="K855">
        <v>0</v>
      </c>
      <c r="L855">
        <v>0</v>
      </c>
      <c r="M855">
        <v>0</v>
      </c>
      <c r="N855">
        <v>0</v>
      </c>
      <c r="O855">
        <v>23922.25</v>
      </c>
    </row>
    <row r="856" spans="1:15" hidden="1" x14ac:dyDescent="0.3">
      <c r="A856">
        <v>29000</v>
      </c>
      <c r="B856" t="s">
        <v>19</v>
      </c>
      <c r="C856">
        <v>0</v>
      </c>
      <c r="D856">
        <v>0</v>
      </c>
      <c r="E856">
        <v>0</v>
      </c>
      <c r="F856">
        <v>0</v>
      </c>
      <c r="G856">
        <v>0</v>
      </c>
      <c r="H856">
        <v>0</v>
      </c>
      <c r="I856">
        <v>0</v>
      </c>
      <c r="J856">
        <v>0</v>
      </c>
      <c r="K856">
        <v>0</v>
      </c>
      <c r="L856">
        <v>0</v>
      </c>
      <c r="M856">
        <v>0</v>
      </c>
      <c r="N856">
        <v>0</v>
      </c>
      <c r="O856">
        <v>23922.25</v>
      </c>
    </row>
    <row r="857" spans="1:15" hidden="1" x14ac:dyDescent="0.3">
      <c r="A857">
        <v>29000</v>
      </c>
      <c r="B857" t="s">
        <v>16</v>
      </c>
      <c r="C857">
        <v>0</v>
      </c>
      <c r="D857">
        <v>0</v>
      </c>
      <c r="E857">
        <v>0</v>
      </c>
      <c r="F857">
        <v>0</v>
      </c>
      <c r="G857">
        <v>0</v>
      </c>
      <c r="H857">
        <v>0</v>
      </c>
      <c r="I857">
        <v>0</v>
      </c>
      <c r="J857">
        <v>0</v>
      </c>
      <c r="K857">
        <v>0</v>
      </c>
      <c r="L857">
        <v>0</v>
      </c>
      <c r="M857">
        <v>0</v>
      </c>
      <c r="N857">
        <v>0</v>
      </c>
      <c r="O857">
        <v>23922.25</v>
      </c>
    </row>
    <row r="858" spans="1:15" hidden="1" x14ac:dyDescent="0.3">
      <c r="A858">
        <v>29000</v>
      </c>
      <c r="B858" t="s">
        <v>14</v>
      </c>
      <c r="C858">
        <v>0</v>
      </c>
      <c r="D858">
        <v>0</v>
      </c>
      <c r="E858">
        <v>0</v>
      </c>
      <c r="F858">
        <v>0</v>
      </c>
      <c r="G858">
        <v>0</v>
      </c>
      <c r="H858">
        <v>0</v>
      </c>
      <c r="I858">
        <v>0</v>
      </c>
      <c r="J858">
        <v>0</v>
      </c>
      <c r="K858">
        <v>0</v>
      </c>
      <c r="L858">
        <v>0</v>
      </c>
      <c r="M858">
        <v>0</v>
      </c>
      <c r="N858">
        <v>0</v>
      </c>
      <c r="O858">
        <v>23922.25</v>
      </c>
    </row>
    <row r="859" spans="1:15" hidden="1" x14ac:dyDescent="0.3">
      <c r="A859">
        <v>29000</v>
      </c>
      <c r="B859" t="s">
        <v>15</v>
      </c>
      <c r="I859">
        <v>0</v>
      </c>
      <c r="J859">
        <v>0</v>
      </c>
      <c r="K859">
        <v>0</v>
      </c>
      <c r="L859">
        <v>0</v>
      </c>
      <c r="M859">
        <v>0</v>
      </c>
      <c r="N859">
        <v>0</v>
      </c>
      <c r="O859">
        <v>23922.25</v>
      </c>
    </row>
    <row r="860" spans="1:15" hidden="1" x14ac:dyDescent="0.3">
      <c r="A860">
        <v>29000</v>
      </c>
      <c r="B860" t="s">
        <v>22</v>
      </c>
      <c r="I860">
        <v>0</v>
      </c>
      <c r="J860">
        <v>0</v>
      </c>
      <c r="K860">
        <v>0</v>
      </c>
      <c r="L860">
        <v>0</v>
      </c>
      <c r="M860">
        <v>0</v>
      </c>
      <c r="N860">
        <v>0</v>
      </c>
      <c r="O860">
        <v>23922.25</v>
      </c>
    </row>
    <row r="861" spans="1:15" hidden="1" x14ac:dyDescent="0.3">
      <c r="A861">
        <v>29000</v>
      </c>
      <c r="B861" t="s">
        <v>20</v>
      </c>
      <c r="I861">
        <v>0</v>
      </c>
      <c r="J861">
        <v>0</v>
      </c>
      <c r="K861">
        <v>0</v>
      </c>
      <c r="L861">
        <v>0</v>
      </c>
      <c r="M861">
        <v>0</v>
      </c>
      <c r="N861">
        <v>0</v>
      </c>
      <c r="O861">
        <v>23922.25</v>
      </c>
    </row>
    <row r="862" spans="1:15" hidden="1" x14ac:dyDescent="0.3">
      <c r="A862">
        <v>29000</v>
      </c>
      <c r="B862" t="s">
        <v>24</v>
      </c>
      <c r="I862">
        <v>0</v>
      </c>
      <c r="J862">
        <v>0</v>
      </c>
      <c r="K862">
        <v>0</v>
      </c>
      <c r="L862">
        <v>0</v>
      </c>
      <c r="M862">
        <v>0</v>
      </c>
      <c r="N862">
        <v>0</v>
      </c>
      <c r="O862">
        <v>23922.25</v>
      </c>
    </row>
    <row r="866" spans="15:15" x14ac:dyDescent="0.3">
      <c r="O866" t="s">
        <v>47</v>
      </c>
    </row>
    <row r="867" spans="15:15" x14ac:dyDescent="0.3">
      <c r="O867">
        <f>O372</f>
        <v>23922.25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6A0E2-1FAD-4C00-84DB-2C08B1044C22}">
  <dimension ref="A1:G29"/>
  <sheetViews>
    <sheetView showGridLines="0" workbookViewId="0">
      <selection activeCell="W17" sqref="W17"/>
    </sheetView>
  </sheetViews>
  <sheetFormatPr defaultRowHeight="14.4" x14ac:dyDescent="0.3"/>
  <cols>
    <col min="1" max="1" width="12.5546875" style="13" bestFit="1" customWidth="1"/>
    <col min="2" max="2" width="29.21875" style="13" bestFit="1" customWidth="1"/>
    <col min="3" max="4" width="21.109375" style="13" bestFit="1" customWidth="1"/>
    <col min="5" max="5" width="29.21875" style="13" bestFit="1" customWidth="1"/>
    <col min="6" max="7" width="17.33203125" style="13" bestFit="1" customWidth="1"/>
    <col min="8" max="16384" width="8.88671875" style="13"/>
  </cols>
  <sheetData>
    <row r="1" spans="1:7" x14ac:dyDescent="0.3">
      <c r="A1" s="12" t="s">
        <v>3</v>
      </c>
      <c r="B1" s="13" t="s">
        <v>17</v>
      </c>
    </row>
    <row r="3" spans="1:7" x14ac:dyDescent="0.3">
      <c r="A3" s="12" t="s">
        <v>27</v>
      </c>
      <c r="B3" s="13" t="s">
        <v>30</v>
      </c>
      <c r="C3" s="13" t="s">
        <v>29</v>
      </c>
      <c r="D3" s="13" t="s">
        <v>31</v>
      </c>
      <c r="E3" s="13" t="s">
        <v>32</v>
      </c>
      <c r="F3" s="13" t="s">
        <v>33</v>
      </c>
      <c r="G3" s="13" t="s">
        <v>34</v>
      </c>
    </row>
    <row r="4" spans="1:7" x14ac:dyDescent="0.3">
      <c r="A4" s="14">
        <v>23000</v>
      </c>
      <c r="B4" s="15">
        <v>-10720</v>
      </c>
      <c r="C4" s="15">
        <v>73986</v>
      </c>
      <c r="D4" s="15">
        <v>473192</v>
      </c>
      <c r="E4" s="15">
        <v>-41538</v>
      </c>
      <c r="F4" s="15">
        <v>915.85</v>
      </c>
      <c r="G4" s="15">
        <v>0.15</v>
      </c>
    </row>
    <row r="5" spans="1:7" x14ac:dyDescent="0.3">
      <c r="A5" s="14">
        <v>23050</v>
      </c>
      <c r="B5" s="15">
        <v>-62</v>
      </c>
      <c r="C5" s="15">
        <v>953</v>
      </c>
      <c r="D5" s="15">
        <v>74870</v>
      </c>
      <c r="E5" s="15">
        <v>32213</v>
      </c>
      <c r="F5" s="15">
        <v>874.4</v>
      </c>
      <c r="G5" s="15">
        <v>0.15</v>
      </c>
    </row>
    <row r="6" spans="1:7" x14ac:dyDescent="0.3">
      <c r="A6" s="14">
        <v>23100</v>
      </c>
      <c r="B6" s="15">
        <v>-2467</v>
      </c>
      <c r="C6" s="15">
        <v>8163</v>
      </c>
      <c r="D6" s="15">
        <v>155105</v>
      </c>
      <c r="E6" s="15">
        <v>36110</v>
      </c>
      <c r="F6" s="15">
        <v>819.65</v>
      </c>
      <c r="G6" s="15">
        <v>0.15</v>
      </c>
    </row>
    <row r="7" spans="1:7" x14ac:dyDescent="0.3">
      <c r="A7" s="14">
        <v>23150</v>
      </c>
      <c r="B7" s="15">
        <v>-153</v>
      </c>
      <c r="C7" s="15">
        <v>1603</v>
      </c>
      <c r="D7" s="15">
        <v>151376</v>
      </c>
      <c r="E7" s="15">
        <v>88362</v>
      </c>
      <c r="F7" s="15">
        <v>767.05</v>
      </c>
      <c r="G7" s="15">
        <v>0.15</v>
      </c>
    </row>
    <row r="8" spans="1:7" x14ac:dyDescent="0.3">
      <c r="A8" s="14">
        <v>23200</v>
      </c>
      <c r="B8" s="15">
        <v>-3708</v>
      </c>
      <c r="C8" s="15">
        <v>22340</v>
      </c>
      <c r="D8" s="15">
        <v>343542</v>
      </c>
      <c r="E8" s="15">
        <v>132099</v>
      </c>
      <c r="F8" s="15">
        <v>713</v>
      </c>
      <c r="G8" s="15">
        <v>0.15</v>
      </c>
    </row>
    <row r="9" spans="1:7" x14ac:dyDescent="0.3">
      <c r="A9" s="14">
        <v>23250</v>
      </c>
      <c r="B9" s="15">
        <v>-318</v>
      </c>
      <c r="C9" s="15">
        <v>4789</v>
      </c>
      <c r="D9" s="15">
        <v>202108</v>
      </c>
      <c r="E9" s="15">
        <v>82554</v>
      </c>
      <c r="F9" s="15">
        <v>660</v>
      </c>
      <c r="G9" s="15">
        <v>0.15</v>
      </c>
    </row>
    <row r="10" spans="1:7" x14ac:dyDescent="0.3">
      <c r="A10" s="14">
        <v>23300</v>
      </c>
      <c r="B10" s="15">
        <v>-4828</v>
      </c>
      <c r="C10" s="15">
        <v>27645</v>
      </c>
      <c r="D10" s="15">
        <v>419487</v>
      </c>
      <c r="E10" s="15">
        <v>90084</v>
      </c>
      <c r="F10" s="15">
        <v>612.95000000000005</v>
      </c>
      <c r="G10" s="15">
        <v>0.2</v>
      </c>
    </row>
    <row r="11" spans="1:7" x14ac:dyDescent="0.3">
      <c r="A11" s="14">
        <v>23350</v>
      </c>
      <c r="B11" s="15">
        <v>-689</v>
      </c>
      <c r="C11" s="15">
        <v>21189</v>
      </c>
      <c r="D11" s="15">
        <v>230614</v>
      </c>
      <c r="E11" s="15">
        <v>95463</v>
      </c>
      <c r="F11" s="15">
        <v>561.6</v>
      </c>
      <c r="G11" s="15">
        <v>0.3</v>
      </c>
    </row>
    <row r="12" spans="1:7" x14ac:dyDescent="0.3">
      <c r="A12" s="14">
        <v>23400</v>
      </c>
      <c r="B12" s="15">
        <v>-11478</v>
      </c>
      <c r="C12" s="15">
        <v>71830</v>
      </c>
      <c r="D12" s="15">
        <v>494760</v>
      </c>
      <c r="E12" s="15">
        <v>177087</v>
      </c>
      <c r="F12" s="15">
        <v>513.04999999999995</v>
      </c>
      <c r="G12" s="15">
        <v>0.3</v>
      </c>
    </row>
    <row r="13" spans="1:7" x14ac:dyDescent="0.3">
      <c r="A13" s="14">
        <v>23450</v>
      </c>
      <c r="B13" s="15">
        <v>-3062</v>
      </c>
      <c r="C13" s="15">
        <v>22266</v>
      </c>
      <c r="D13" s="15">
        <v>208406</v>
      </c>
      <c r="E13" s="15">
        <v>50458</v>
      </c>
      <c r="F13" s="15">
        <v>464.4</v>
      </c>
      <c r="G13" s="15">
        <v>0.35</v>
      </c>
    </row>
    <row r="14" spans="1:7" x14ac:dyDescent="0.3">
      <c r="A14" s="14">
        <v>23500</v>
      </c>
      <c r="B14" s="15">
        <v>-18516</v>
      </c>
      <c r="C14" s="15">
        <v>111274</v>
      </c>
      <c r="D14" s="15">
        <v>572815</v>
      </c>
      <c r="E14" s="15">
        <v>141162</v>
      </c>
      <c r="F14" s="15">
        <v>415.55</v>
      </c>
      <c r="G14" s="15">
        <v>0.5</v>
      </c>
    </row>
    <row r="15" spans="1:7" x14ac:dyDescent="0.3">
      <c r="A15" s="14">
        <v>23550</v>
      </c>
      <c r="B15" s="15">
        <v>-3788</v>
      </c>
      <c r="C15" s="15">
        <v>70315</v>
      </c>
      <c r="D15" s="15">
        <v>299244</v>
      </c>
      <c r="E15" s="15">
        <v>121628</v>
      </c>
      <c r="F15" s="15">
        <v>366</v>
      </c>
      <c r="G15" s="15">
        <v>0.6</v>
      </c>
    </row>
    <row r="16" spans="1:7" x14ac:dyDescent="0.3">
      <c r="A16" s="14">
        <v>23600</v>
      </c>
      <c r="B16" s="15">
        <v>-15754</v>
      </c>
      <c r="C16" s="15">
        <v>110261</v>
      </c>
      <c r="D16" s="15">
        <v>420285</v>
      </c>
      <c r="E16" s="15">
        <v>74770</v>
      </c>
      <c r="F16" s="15">
        <v>317.39999999999998</v>
      </c>
      <c r="G16" s="15">
        <v>0.7</v>
      </c>
    </row>
    <row r="17" spans="1:7" x14ac:dyDescent="0.3">
      <c r="A17" s="14">
        <v>23650</v>
      </c>
      <c r="B17" s="15">
        <v>-8070</v>
      </c>
      <c r="C17" s="15">
        <v>24982</v>
      </c>
      <c r="D17" s="15">
        <v>206037</v>
      </c>
      <c r="E17" s="15">
        <v>50367</v>
      </c>
      <c r="F17" s="15">
        <v>267.89999999999998</v>
      </c>
      <c r="G17" s="15">
        <v>0.95</v>
      </c>
    </row>
    <row r="18" spans="1:7" x14ac:dyDescent="0.3">
      <c r="A18" s="14">
        <v>23700</v>
      </c>
      <c r="B18" s="15">
        <v>-50017</v>
      </c>
      <c r="C18" s="15">
        <v>87072</v>
      </c>
      <c r="D18" s="15">
        <v>523891</v>
      </c>
      <c r="E18" s="15">
        <v>171539</v>
      </c>
      <c r="F18" s="15">
        <v>216.35</v>
      </c>
      <c r="G18" s="15">
        <v>1.25</v>
      </c>
    </row>
    <row r="19" spans="1:7" x14ac:dyDescent="0.3">
      <c r="A19" s="14">
        <v>23750</v>
      </c>
      <c r="B19" s="15">
        <v>14660</v>
      </c>
      <c r="C19" s="15">
        <v>68884</v>
      </c>
      <c r="D19" s="15">
        <v>303897</v>
      </c>
      <c r="E19" s="15">
        <v>165261</v>
      </c>
      <c r="F19" s="15">
        <v>167.9</v>
      </c>
      <c r="G19" s="15">
        <v>1.95</v>
      </c>
    </row>
    <row r="20" spans="1:7" x14ac:dyDescent="0.3">
      <c r="A20" s="14">
        <v>23800</v>
      </c>
      <c r="B20" s="15">
        <v>1775</v>
      </c>
      <c r="C20" s="15">
        <v>175441</v>
      </c>
      <c r="D20" s="15">
        <v>779307</v>
      </c>
      <c r="E20" s="15">
        <v>485141</v>
      </c>
      <c r="F20" s="15">
        <v>120.4</v>
      </c>
      <c r="G20" s="15">
        <v>3.85</v>
      </c>
    </row>
    <row r="21" spans="1:7" x14ac:dyDescent="0.3">
      <c r="A21" s="14">
        <v>23850</v>
      </c>
      <c r="B21" s="15">
        <v>63582</v>
      </c>
      <c r="C21" s="15">
        <v>198082</v>
      </c>
      <c r="D21" s="15">
        <v>544362</v>
      </c>
      <c r="E21" s="15">
        <v>360976</v>
      </c>
      <c r="F21" s="15">
        <v>73.95</v>
      </c>
      <c r="G21" s="15">
        <v>8.9</v>
      </c>
    </row>
    <row r="22" spans="1:7" x14ac:dyDescent="0.3">
      <c r="A22" s="14">
        <v>23900</v>
      </c>
      <c r="B22" s="15">
        <v>116779</v>
      </c>
      <c r="C22" s="15">
        <v>395126</v>
      </c>
      <c r="D22" s="15">
        <v>794610</v>
      </c>
      <c r="E22" s="15">
        <v>661620</v>
      </c>
      <c r="F22" s="15">
        <v>38.35</v>
      </c>
      <c r="G22" s="15">
        <v>22.4</v>
      </c>
    </row>
    <row r="23" spans="1:7" x14ac:dyDescent="0.3">
      <c r="A23" s="14">
        <v>23950</v>
      </c>
      <c r="B23" s="15">
        <v>496459</v>
      </c>
      <c r="C23" s="15">
        <v>617348</v>
      </c>
      <c r="D23" s="15">
        <v>573004</v>
      </c>
      <c r="E23" s="15">
        <v>542200</v>
      </c>
      <c r="F23" s="15">
        <v>15.85</v>
      </c>
      <c r="G23" s="15">
        <v>49.85</v>
      </c>
    </row>
    <row r="24" spans="1:7" x14ac:dyDescent="0.3">
      <c r="A24" s="14">
        <v>24000</v>
      </c>
      <c r="B24" s="15">
        <v>577248</v>
      </c>
      <c r="C24" s="15">
        <v>1111584</v>
      </c>
      <c r="D24" s="15">
        <v>452881</v>
      </c>
      <c r="E24" s="15">
        <v>373998</v>
      </c>
      <c r="F24" s="15">
        <v>6.1</v>
      </c>
      <c r="G24" s="15">
        <v>89.95</v>
      </c>
    </row>
    <row r="25" spans="1:7" x14ac:dyDescent="0.3">
      <c r="A25" s="14">
        <v>24050</v>
      </c>
      <c r="B25" s="15">
        <v>406332</v>
      </c>
      <c r="C25" s="15">
        <v>597377</v>
      </c>
      <c r="D25" s="15">
        <v>68632</v>
      </c>
      <c r="E25" s="15">
        <v>66849</v>
      </c>
      <c r="F25" s="15">
        <v>2.15</v>
      </c>
      <c r="G25" s="15">
        <v>136.85</v>
      </c>
    </row>
    <row r="26" spans="1:7" x14ac:dyDescent="0.3">
      <c r="A26" s="14">
        <v>24100</v>
      </c>
      <c r="B26" s="15">
        <v>442888</v>
      </c>
      <c r="C26" s="15">
        <v>709046</v>
      </c>
      <c r="D26" s="15">
        <v>41091</v>
      </c>
      <c r="E26" s="15">
        <v>36429</v>
      </c>
      <c r="F26" s="15">
        <v>0.8</v>
      </c>
      <c r="G26" s="15">
        <v>184.4</v>
      </c>
    </row>
    <row r="27" spans="1:7" x14ac:dyDescent="0.3">
      <c r="A27" s="14">
        <v>24150</v>
      </c>
      <c r="B27" s="15">
        <v>295186</v>
      </c>
      <c r="C27" s="15">
        <v>469906</v>
      </c>
      <c r="D27" s="15">
        <v>11471</v>
      </c>
      <c r="E27" s="15">
        <v>10821</v>
      </c>
      <c r="F27" s="15">
        <v>0.4</v>
      </c>
      <c r="G27" s="15">
        <v>235.55</v>
      </c>
    </row>
    <row r="28" spans="1:7" x14ac:dyDescent="0.3">
      <c r="A28" s="14">
        <v>24200</v>
      </c>
      <c r="B28" s="15">
        <v>332740</v>
      </c>
      <c r="C28" s="15">
        <v>649154</v>
      </c>
      <c r="D28" s="15">
        <v>15495</v>
      </c>
      <c r="E28" s="15">
        <v>13229</v>
      </c>
      <c r="F28" s="15">
        <v>0.3</v>
      </c>
      <c r="G28" s="15">
        <v>285.45</v>
      </c>
    </row>
    <row r="29" spans="1:7" x14ac:dyDescent="0.3">
      <c r="A29" s="14" t="s">
        <v>28</v>
      </c>
      <c r="B29" s="15">
        <v>2614019</v>
      </c>
      <c r="C29" s="15">
        <v>5650616</v>
      </c>
      <c r="D29" s="15">
        <v>8360482</v>
      </c>
      <c r="E29" s="15">
        <v>4018882</v>
      </c>
      <c r="F29" s="15">
        <v>8911.3499999999985</v>
      </c>
      <c r="G29" s="15">
        <v>1025.2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66770-72BC-43EC-B28A-C67AF9170095}">
  <dimension ref="A7:I35"/>
  <sheetViews>
    <sheetView showGridLines="0" topLeftCell="A4" zoomScale="70" zoomScaleNormal="70" workbookViewId="0">
      <selection activeCell="V18" sqref="V18"/>
    </sheetView>
  </sheetViews>
  <sheetFormatPr defaultRowHeight="14.4" x14ac:dyDescent="0.3"/>
  <cols>
    <col min="1" max="2" width="8.88671875" style="11"/>
    <col min="3" max="3" width="11" style="11" customWidth="1"/>
    <col min="4" max="7" width="8.88671875" style="11"/>
    <col min="8" max="8" width="7.77734375" style="11" customWidth="1"/>
    <col min="9" max="9" width="11.33203125" style="11" customWidth="1"/>
    <col min="10" max="16384" width="8.88671875" style="11"/>
  </cols>
  <sheetData>
    <row r="7" spans="9:9" ht="15" thickBot="1" x14ac:dyDescent="0.35">
      <c r="I7" s="66" t="s">
        <v>45</v>
      </c>
    </row>
    <row r="8" spans="9:9" ht="22.8" customHeight="1" thickBot="1" x14ac:dyDescent="0.35">
      <c r="I8" s="56">
        <f>Dashboard!J7</f>
        <v>23922.25</v>
      </c>
    </row>
    <row r="35" spans="1:1" x14ac:dyDescent="0.3">
      <c r="A35" s="11" t="s">
        <v>63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75F17-1283-4EE5-8F5C-56BB6DEA38E9}">
  <dimension ref="B2:Q28"/>
  <sheetViews>
    <sheetView showGridLines="0" showRowColHeaders="0" tabSelected="1" topLeftCell="B1" zoomScaleNormal="100" workbookViewId="0">
      <selection activeCell="P6" sqref="P6"/>
    </sheetView>
  </sheetViews>
  <sheetFormatPr defaultRowHeight="14.4" x14ac:dyDescent="0.3"/>
  <cols>
    <col min="3" max="3" width="16.109375" customWidth="1"/>
    <col min="4" max="4" width="12" customWidth="1"/>
    <col min="5" max="6" width="12.109375" customWidth="1"/>
    <col min="7" max="7" width="13" customWidth="1"/>
    <col min="8" max="9" width="11.88671875" customWidth="1"/>
    <col min="10" max="10" width="12.21875" customWidth="1"/>
    <col min="11" max="14" width="11.88671875" customWidth="1"/>
    <col min="15" max="16" width="11.77734375" customWidth="1"/>
    <col min="17" max="17" width="16.6640625" customWidth="1"/>
  </cols>
  <sheetData>
    <row r="2" spans="2:17" x14ac:dyDescent="0.3">
      <c r="K2" s="6"/>
      <c r="L2" s="6"/>
      <c r="M2" s="6"/>
      <c r="N2" s="6"/>
      <c r="O2" s="6"/>
      <c r="P2" s="10"/>
      <c r="Q2" s="10"/>
    </row>
    <row r="3" spans="2:17" x14ac:dyDescent="0.3">
      <c r="C3" s="55" t="s">
        <v>61</v>
      </c>
      <c r="H3" s="3"/>
      <c r="K3" s="6"/>
      <c r="L3" s="6"/>
      <c r="M3" s="6"/>
      <c r="N3" s="5"/>
      <c r="O3" s="6"/>
      <c r="P3" s="9"/>
      <c r="Q3" s="9"/>
    </row>
    <row r="4" spans="2:17" ht="22.8" customHeight="1" x14ac:dyDescent="0.3">
      <c r="C4" s="6"/>
      <c r="F4" s="6"/>
      <c r="G4" s="36" t="s">
        <v>51</v>
      </c>
      <c r="H4" s="16" t="s">
        <v>52</v>
      </c>
      <c r="I4" s="30" t="s">
        <v>53</v>
      </c>
      <c r="K4" s="39" t="s">
        <v>54</v>
      </c>
      <c r="L4" s="40" t="s">
        <v>49</v>
      </c>
      <c r="M4" s="41" t="s">
        <v>50</v>
      </c>
    </row>
    <row r="5" spans="2:17" ht="32.4" customHeight="1" x14ac:dyDescent="0.3">
      <c r="B5" s="6"/>
      <c r="C5" s="6"/>
      <c r="E5" s="6"/>
      <c r="F5" s="10"/>
      <c r="G5" s="37" t="s">
        <v>45</v>
      </c>
      <c r="H5" s="38" t="str">
        <f>Pivot!B1</f>
        <v>27-Jun-2024</v>
      </c>
      <c r="I5" s="19">
        <v>50</v>
      </c>
      <c r="J5" s="45"/>
      <c r="K5" s="42">
        <v>50</v>
      </c>
      <c r="L5" s="43">
        <f>P27/D27</f>
        <v>1.1494076082323548</v>
      </c>
      <c r="M5" s="44">
        <f>N27/F27</f>
        <v>1.0986210603883073</v>
      </c>
    </row>
    <row r="6" spans="2:17" ht="24.6" customHeight="1" thickBot="1" x14ac:dyDescent="0.35">
      <c r="B6" s="6"/>
      <c r="E6" s="6"/>
      <c r="F6" s="8"/>
      <c r="I6" s="53"/>
      <c r="J6" s="5" t="s">
        <v>48</v>
      </c>
    </row>
    <row r="7" spans="2:17" ht="16.2" customHeight="1" thickBot="1" x14ac:dyDescent="0.35">
      <c r="D7" s="6"/>
      <c r="E7" s="6"/>
      <c r="F7" s="6"/>
      <c r="I7" s="54"/>
      <c r="J7" s="51">
        <f>'option chain'!O867</f>
        <v>23922.25</v>
      </c>
    </row>
    <row r="8" spans="2:17" ht="16.8" customHeight="1" thickBot="1" x14ac:dyDescent="0.35">
      <c r="C8" s="4"/>
      <c r="D8" s="58"/>
      <c r="E8" s="59"/>
      <c r="F8" s="59"/>
      <c r="G8" s="60" t="s">
        <v>55</v>
      </c>
      <c r="H8" s="59"/>
      <c r="I8" s="61"/>
      <c r="J8" s="52"/>
      <c r="K8" s="63"/>
      <c r="L8" s="63"/>
      <c r="M8" s="64" t="s">
        <v>56</v>
      </c>
      <c r="N8" s="64"/>
      <c r="O8" s="63"/>
      <c r="P8" s="65"/>
      <c r="Q8" s="6"/>
    </row>
    <row r="9" spans="2:17" ht="19.2" customHeight="1" x14ac:dyDescent="0.3">
      <c r="C9" s="62" t="s">
        <v>36</v>
      </c>
      <c r="D9" s="62" t="s">
        <v>35</v>
      </c>
      <c r="E9" s="62" t="s">
        <v>37</v>
      </c>
      <c r="F9" s="62" t="s">
        <v>38</v>
      </c>
      <c r="G9" s="62" t="s">
        <v>39</v>
      </c>
      <c r="H9" s="62" t="s">
        <v>40</v>
      </c>
      <c r="I9" s="62" t="s">
        <v>41</v>
      </c>
      <c r="J9" s="57" t="s">
        <v>42</v>
      </c>
      <c r="K9" s="62" t="s">
        <v>41</v>
      </c>
      <c r="L9" s="62" t="s">
        <v>40</v>
      </c>
      <c r="M9" s="62" t="s">
        <v>39</v>
      </c>
      <c r="N9" s="62" t="s">
        <v>38</v>
      </c>
      <c r="O9" s="62" t="s">
        <v>37</v>
      </c>
      <c r="P9" s="62" t="s">
        <v>35</v>
      </c>
      <c r="Q9" s="62" t="s">
        <v>36</v>
      </c>
    </row>
    <row r="10" spans="2:17" x14ac:dyDescent="0.3">
      <c r="C10" s="17" t="str">
        <f>IF(AND(E10&gt;0,I10&gt;0),"FRESH LONG",
IF(AND(E10&lt;0,I10&lt;0),"LONG UNWIND",
IF(AND(E10&gt;0,I10&lt;0),"FRESH SHORT",
IF(AND(E10&lt;0,I10&gt;0),"SHORT COVERING",".")
)
)
)</f>
        <v>SHORT COVERING</v>
      </c>
      <c r="D10" s="46">
        <f>VLOOKUP($J10,'option chain'!$A$1:$O$879,3,0)</f>
        <v>71830</v>
      </c>
      <c r="E10" s="46">
        <f>VLOOKUP($J10,'option chain'!$A$1:$O$879,4,0)</f>
        <v>-11478</v>
      </c>
      <c r="F10" s="47">
        <f>VLOOKUP($J10,'option chain'!$A$1:$O$879,5,0)</f>
        <v>41531</v>
      </c>
      <c r="G10" s="46">
        <f>VLOOKUP($J10,'option chain'!$A$1:$O$879,6,0)</f>
        <v>0</v>
      </c>
      <c r="H10" s="24">
        <f>VLOOKUP($J10,'option chain'!$A$1:$O$879,7,0)</f>
        <v>513.04999999999995</v>
      </c>
      <c r="I10" s="46">
        <f>VLOOKUP($J10,'option chain'!$A$1:$O$879,8,0)</f>
        <v>39.199999999999932</v>
      </c>
      <c r="J10" s="48">
        <f>Pivot!A12</f>
        <v>23400</v>
      </c>
      <c r="K10" s="46">
        <f>VLOOKUP($J10,'option chain'!$A$1:$O$879,14,0)</f>
        <v>-3.45</v>
      </c>
      <c r="L10" s="24">
        <f>VLOOKUP($J10,'option chain'!$A$1:$O$879,13,0)</f>
        <v>0.3</v>
      </c>
      <c r="M10" s="46">
        <f>VLOOKUP($J10,'option chain'!$A$1:$O$879,12,0)</f>
        <v>16.64</v>
      </c>
      <c r="N10" s="27">
        <f>VLOOKUP($J10,'option chain'!$A$1:$O$879,11,0)</f>
        <v>7429630</v>
      </c>
      <c r="O10" s="46">
        <f>VLOOKUP($J10,'option chain'!$A$1:$O$879,10,0)</f>
        <v>177087</v>
      </c>
      <c r="P10" s="27">
        <f>VLOOKUP($J10,'option chain'!$A$1:$O$879,9,0)</f>
        <v>494760</v>
      </c>
      <c r="Q10" s="31" t="str">
        <f>IF(AND(O10&gt;0,K10&gt;0),"FRESH LONG",
IF(AND(O10&lt;0,K10&lt;0),"LONG UNWIND",
IF(AND(O10&gt;0,K10&lt;0),"FRESH SHORT",
IF(AND(O10&lt;0,K10&gt;0),"SHORT COVERING",".")
)
)
)</f>
        <v>FRESH SHORT</v>
      </c>
    </row>
    <row r="11" spans="2:17" x14ac:dyDescent="0.3">
      <c r="C11" s="17" t="str">
        <f t="shared" ref="C11:C26" si="0">IF(AND(E11&gt;0,I11&gt;0),"FRESH LONG",
IF(AND(E11&lt;0,I11&lt;0),"LONG UNWIND",
IF(AND(E11&gt;0,I11&lt;0),"FRESH SHORT",
IF(AND(E11&lt;0,I11&gt;0),"SHORT COVERING",".")
)
)
)</f>
        <v>SHORT COVERING</v>
      </c>
      <c r="D11" s="20">
        <f>VLOOKUP(J11,'option chain'!A2:O880,3,0)</f>
        <v>22266</v>
      </c>
      <c r="E11" s="20">
        <f>VLOOKUP($J11,'option chain'!$A$1:$O$879,4,0)</f>
        <v>-3062</v>
      </c>
      <c r="F11" s="22">
        <f>VLOOKUP($J11,'option chain'!$A$1:$O$879,5,0)</f>
        <v>13678</v>
      </c>
      <c r="G11" s="20">
        <f>VLOOKUP($J11,'option chain'!$A$1:$O$879,6,0)</f>
        <v>0</v>
      </c>
      <c r="H11" s="25">
        <f>VLOOKUP($J11,'option chain'!$A$1:$O$879,7,0)</f>
        <v>464.4</v>
      </c>
      <c r="I11" s="20">
        <f>VLOOKUP($J11,'option chain'!$A$1:$O$879,8,0)</f>
        <v>40.849999999999966</v>
      </c>
      <c r="J11" s="49">
        <f>Pivot!A13</f>
        <v>23450</v>
      </c>
      <c r="K11" s="20">
        <f>VLOOKUP($J11,'option chain'!$A$1:$O$879,14,0)</f>
        <v>-4.3000000000000007</v>
      </c>
      <c r="L11" s="25">
        <f>VLOOKUP($J11,'option chain'!$A$1:$O$879,13,0)</f>
        <v>0.35</v>
      </c>
      <c r="M11" s="20">
        <f>VLOOKUP($J11,'option chain'!$A$1:$O$879,12,0)</f>
        <v>15.26</v>
      </c>
      <c r="N11" s="28">
        <f>VLOOKUP($J11,'option chain'!$A$1:$O$879,11,0)</f>
        <v>4684619</v>
      </c>
      <c r="O11" s="20">
        <f>VLOOKUP($J11,'option chain'!$A$1:$O$879,10,0)</f>
        <v>50458</v>
      </c>
      <c r="P11" s="28">
        <f>VLOOKUP($J11,'option chain'!$A$1:$O$879,9,0)</f>
        <v>208406</v>
      </c>
      <c r="Q11" s="31" t="str">
        <f t="shared" ref="Q11:Q26" si="1">IF(AND(O11&gt;0,K11&gt;0),"FRESH LONG",
IF(AND(O11&lt;0,K11&lt;0),"LONG UNWIND",
IF(AND(O11&gt;0,K11&lt;0),"FRESH SHORT",
IF(AND(O11&lt;0,K11&gt;0),"SHORT COVERING",".")
)
)
)</f>
        <v>FRESH SHORT</v>
      </c>
    </row>
    <row r="12" spans="2:17" x14ac:dyDescent="0.3">
      <c r="C12" s="17" t="str">
        <f t="shared" si="0"/>
        <v>SHORT COVERING</v>
      </c>
      <c r="D12" s="20">
        <f>VLOOKUP(J12,'option chain'!A3:O881,3,0)</f>
        <v>111274</v>
      </c>
      <c r="E12" s="20">
        <f>VLOOKUP($J12,'option chain'!$A$1:$O$879,4,0)</f>
        <v>-18516</v>
      </c>
      <c r="F12" s="22">
        <f>VLOOKUP($J12,'option chain'!$A$1:$O$879,5,0)</f>
        <v>176439</v>
      </c>
      <c r="G12" s="20">
        <f>VLOOKUP($J12,'option chain'!$A$1:$O$879,6,0)</f>
        <v>0</v>
      </c>
      <c r="H12" s="25">
        <f>VLOOKUP($J12,'option chain'!$A$1:$O$879,7,0)</f>
        <v>415.55</v>
      </c>
      <c r="I12" s="20">
        <f>VLOOKUP($J12,'option chain'!$A$1:$O$879,8,0)</f>
        <v>40.5</v>
      </c>
      <c r="J12" s="49">
        <f>Pivot!A14</f>
        <v>23500</v>
      </c>
      <c r="K12" s="20">
        <f>VLOOKUP($J12,'option chain'!$A$1:$O$879,14,0)</f>
        <v>-5.7</v>
      </c>
      <c r="L12" s="25">
        <f>VLOOKUP($J12,'option chain'!$A$1:$O$879,13,0)</f>
        <v>0.5</v>
      </c>
      <c r="M12" s="20">
        <f>VLOOKUP($J12,'option chain'!$A$1:$O$879,12,0)</f>
        <v>14.62</v>
      </c>
      <c r="N12" s="28">
        <f>VLOOKUP($J12,'option chain'!$A$1:$O$879,11,0)</f>
        <v>10176798</v>
      </c>
      <c r="O12" s="20">
        <f>VLOOKUP($J12,'option chain'!$A$1:$O$879,10,0)</f>
        <v>141162</v>
      </c>
      <c r="P12" s="28">
        <f>VLOOKUP($J12,'option chain'!$A$1:$O$879,9,0)</f>
        <v>572815</v>
      </c>
      <c r="Q12" s="31" t="str">
        <f t="shared" si="1"/>
        <v>FRESH SHORT</v>
      </c>
    </row>
    <row r="13" spans="2:17" x14ac:dyDescent="0.3">
      <c r="C13" s="17" t="str">
        <f t="shared" si="0"/>
        <v>SHORT COVERING</v>
      </c>
      <c r="D13" s="20">
        <f>VLOOKUP(J13,'option chain'!A4:O882,3,0)</f>
        <v>70315</v>
      </c>
      <c r="E13" s="20">
        <f>VLOOKUP($J13,'option chain'!$A$1:$O$879,4,0)</f>
        <v>-3788</v>
      </c>
      <c r="F13" s="22">
        <f>VLOOKUP($J13,'option chain'!$A$1:$O$879,5,0)</f>
        <v>57231</v>
      </c>
      <c r="G13" s="20">
        <f>VLOOKUP($J13,'option chain'!$A$1:$O$879,6,0)</f>
        <v>0</v>
      </c>
      <c r="H13" s="25">
        <f>VLOOKUP($J13,'option chain'!$A$1:$O$879,7,0)</f>
        <v>366</v>
      </c>
      <c r="I13" s="20">
        <f>VLOOKUP($J13,'option chain'!$A$1:$O$879,8,0)</f>
        <v>38.75</v>
      </c>
      <c r="J13" s="49">
        <f>Pivot!A15</f>
        <v>23550</v>
      </c>
      <c r="K13" s="20">
        <f>VLOOKUP($J13,'option chain'!$A$1:$O$879,14,0)</f>
        <v>-7.3000000000000007</v>
      </c>
      <c r="L13" s="25">
        <f>VLOOKUP($J13,'option chain'!$A$1:$O$879,13,0)</f>
        <v>0.6</v>
      </c>
      <c r="M13" s="20">
        <f>VLOOKUP($J13,'option chain'!$A$1:$O$879,12,0)</f>
        <v>13.52</v>
      </c>
      <c r="N13" s="28">
        <f>VLOOKUP($J13,'option chain'!$A$1:$O$879,11,0)</f>
        <v>6748898</v>
      </c>
      <c r="O13" s="20">
        <f>VLOOKUP($J13,'option chain'!$A$1:$O$879,10,0)</f>
        <v>121628</v>
      </c>
      <c r="P13" s="28">
        <f>VLOOKUP($J13,'option chain'!$A$1:$O$879,9,0)</f>
        <v>299244</v>
      </c>
      <c r="Q13" s="31" t="str">
        <f t="shared" si="1"/>
        <v>FRESH SHORT</v>
      </c>
    </row>
    <row r="14" spans="2:17" x14ac:dyDescent="0.3">
      <c r="C14" s="17" t="str">
        <f t="shared" si="0"/>
        <v>SHORT COVERING</v>
      </c>
      <c r="D14" s="20">
        <f>VLOOKUP(J14,'option chain'!A5:O883,3,0)</f>
        <v>110261</v>
      </c>
      <c r="E14" s="20">
        <f>VLOOKUP($J14,'option chain'!$A$1:$O$879,4,0)</f>
        <v>-15754</v>
      </c>
      <c r="F14" s="22">
        <f>VLOOKUP($J14,'option chain'!$A$1:$O$879,5,0)</f>
        <v>312304</v>
      </c>
      <c r="G14" s="20">
        <f>VLOOKUP($J14,'option chain'!$A$1:$O$879,6,0)</f>
        <v>0</v>
      </c>
      <c r="H14" s="25">
        <f>VLOOKUP($J14,'option chain'!$A$1:$O$879,7,0)</f>
        <v>317.39999999999998</v>
      </c>
      <c r="I14" s="20">
        <f>VLOOKUP($J14,'option chain'!$A$1:$O$879,8,0)</f>
        <v>36.349999999999966</v>
      </c>
      <c r="J14" s="49">
        <f>Pivot!A16</f>
        <v>23600</v>
      </c>
      <c r="K14" s="20">
        <f>VLOOKUP($J14,'option chain'!$A$1:$O$879,14,0)</f>
        <v>-10.3</v>
      </c>
      <c r="L14" s="25">
        <f>VLOOKUP($J14,'option chain'!$A$1:$O$879,13,0)</f>
        <v>0.7</v>
      </c>
      <c r="M14" s="20">
        <f>VLOOKUP($J14,'option chain'!$A$1:$O$879,12,0)</f>
        <v>12.3</v>
      </c>
      <c r="N14" s="28">
        <f>VLOOKUP($J14,'option chain'!$A$1:$O$879,11,0)</f>
        <v>11653830</v>
      </c>
      <c r="O14" s="20">
        <f>VLOOKUP($J14,'option chain'!$A$1:$O$879,10,0)</f>
        <v>74770</v>
      </c>
      <c r="P14" s="28">
        <f>VLOOKUP($J14,'option chain'!$A$1:$O$879,9,0)</f>
        <v>420285</v>
      </c>
      <c r="Q14" s="31" t="str">
        <f t="shared" si="1"/>
        <v>FRESH SHORT</v>
      </c>
    </row>
    <row r="15" spans="2:17" x14ac:dyDescent="0.3">
      <c r="C15" s="17" t="str">
        <f t="shared" si="0"/>
        <v>SHORT COVERING</v>
      </c>
      <c r="D15" s="20">
        <f>VLOOKUP(J15,'option chain'!A6:O884,3,0)</f>
        <v>24982</v>
      </c>
      <c r="E15" s="20">
        <f>VLOOKUP($J15,'option chain'!$A$1:$O$879,4,0)</f>
        <v>-8070</v>
      </c>
      <c r="F15" s="22">
        <f>VLOOKUP($J15,'option chain'!$A$1:$O$879,5,0)</f>
        <v>207847</v>
      </c>
      <c r="G15" s="20">
        <f>VLOOKUP($J15,'option chain'!$A$1:$O$879,6,0)</f>
        <v>0</v>
      </c>
      <c r="H15" s="25">
        <f>VLOOKUP($J15,'option chain'!$A$1:$O$879,7,0)</f>
        <v>267.89999999999998</v>
      </c>
      <c r="I15" s="20">
        <f>VLOOKUP($J15,'option chain'!$A$1:$O$879,8,0)</f>
        <v>32.749999999999972</v>
      </c>
      <c r="J15" s="49">
        <f>Pivot!A17</f>
        <v>23650</v>
      </c>
      <c r="K15" s="20">
        <f>VLOOKUP($J15,'option chain'!$A$1:$O$879,14,0)</f>
        <v>-14.15</v>
      </c>
      <c r="L15" s="25">
        <f>VLOOKUP($J15,'option chain'!$A$1:$O$879,13,0)</f>
        <v>0.95</v>
      </c>
      <c r="M15" s="20">
        <f>VLOOKUP($J15,'option chain'!$A$1:$O$879,12,0)</f>
        <v>11.08</v>
      </c>
      <c r="N15" s="28">
        <f>VLOOKUP($J15,'option chain'!$A$1:$O$879,11,0)</f>
        <v>9621309</v>
      </c>
      <c r="O15" s="20">
        <f>VLOOKUP($J15,'option chain'!$A$1:$O$879,10,0)</f>
        <v>50367</v>
      </c>
      <c r="P15" s="28">
        <f>VLOOKUP($J15,'option chain'!$A$1:$O$879,9,0)</f>
        <v>206037</v>
      </c>
      <c r="Q15" s="31" t="str">
        <f t="shared" si="1"/>
        <v>FRESH SHORT</v>
      </c>
    </row>
    <row r="16" spans="2:17" x14ac:dyDescent="0.3">
      <c r="C16" s="17" t="str">
        <f t="shared" si="0"/>
        <v>SHORT COVERING</v>
      </c>
      <c r="D16" s="20">
        <f>VLOOKUP(J16,'option chain'!A7:O885,3,0)</f>
        <v>87072</v>
      </c>
      <c r="E16" s="20">
        <f>VLOOKUP($J16,'option chain'!$A$1:$O$879,4,0)</f>
        <v>-50017</v>
      </c>
      <c r="F16" s="22">
        <f>VLOOKUP($J16,'option chain'!$A$1:$O$879,5,0)</f>
        <v>1448006</v>
      </c>
      <c r="G16" s="20">
        <f>VLOOKUP($J16,'option chain'!$A$1:$O$879,6,0)</f>
        <v>0</v>
      </c>
      <c r="H16" s="25">
        <f>VLOOKUP($J16,'option chain'!$A$1:$O$879,7,0)</f>
        <v>216.35</v>
      </c>
      <c r="I16" s="20">
        <f>VLOOKUP($J16,'option chain'!$A$1:$O$879,8,0)</f>
        <v>25.549999999999983</v>
      </c>
      <c r="J16" s="49">
        <f>Pivot!A18</f>
        <v>23700</v>
      </c>
      <c r="K16" s="20">
        <f>VLOOKUP($J16,'option chain'!$A$1:$O$879,14,0)</f>
        <v>-20.85</v>
      </c>
      <c r="L16" s="25">
        <f>VLOOKUP($J16,'option chain'!$A$1:$O$879,13,0)</f>
        <v>1.25</v>
      </c>
      <c r="M16" s="20">
        <f>VLOOKUP($J16,'option chain'!$A$1:$O$879,12,0)</f>
        <v>9.8000000000000007</v>
      </c>
      <c r="N16" s="28">
        <f>VLOOKUP($J16,'option chain'!$A$1:$O$879,11,0)</f>
        <v>18579140</v>
      </c>
      <c r="O16" s="20">
        <f>VLOOKUP($J16,'option chain'!$A$1:$O$879,10,0)</f>
        <v>171539</v>
      </c>
      <c r="P16" s="28">
        <f>VLOOKUP($J16,'option chain'!$A$1:$O$879,9,0)</f>
        <v>523891</v>
      </c>
      <c r="Q16" s="31" t="str">
        <f t="shared" si="1"/>
        <v>FRESH SHORT</v>
      </c>
    </row>
    <row r="17" spans="3:17" x14ac:dyDescent="0.3">
      <c r="C17" s="17" t="str">
        <f t="shared" si="0"/>
        <v>FRESH LONG</v>
      </c>
      <c r="D17" s="20">
        <f>VLOOKUP(J17,'option chain'!A8:O886,3,0)</f>
        <v>68884</v>
      </c>
      <c r="E17" s="20">
        <f>VLOOKUP($J17,'option chain'!$A$1:$O$879,4,0)</f>
        <v>14660</v>
      </c>
      <c r="F17" s="22">
        <f>VLOOKUP($J17,'option chain'!$A$1:$O$879,5,0)</f>
        <v>1599470</v>
      </c>
      <c r="G17" s="20">
        <f>VLOOKUP($J17,'option chain'!$A$1:$O$879,6,0)</f>
        <v>0</v>
      </c>
      <c r="H17" s="25">
        <f>VLOOKUP($J17,'option chain'!$A$1:$O$879,7,0)</f>
        <v>167.9</v>
      </c>
      <c r="I17" s="20">
        <f>VLOOKUP($J17,'option chain'!$A$1:$O$879,8,0)</f>
        <v>16.050000000000011</v>
      </c>
      <c r="J17" s="49">
        <f>Pivot!A19</f>
        <v>23750</v>
      </c>
      <c r="K17" s="20">
        <f>VLOOKUP($J17,'option chain'!$A$1:$O$879,14,0)</f>
        <v>-30.3</v>
      </c>
      <c r="L17" s="25">
        <f>VLOOKUP($J17,'option chain'!$A$1:$O$879,13,0)</f>
        <v>1.95</v>
      </c>
      <c r="M17" s="20">
        <f>VLOOKUP($J17,'option chain'!$A$1:$O$879,12,0)</f>
        <v>8.75</v>
      </c>
      <c r="N17" s="28">
        <f>VLOOKUP($J17,'option chain'!$A$1:$O$879,11,0)</f>
        <v>17159957</v>
      </c>
      <c r="O17" s="20">
        <f>VLOOKUP($J17,'option chain'!$A$1:$O$879,10,0)</f>
        <v>165261</v>
      </c>
      <c r="P17" s="28">
        <f>VLOOKUP($J17,'option chain'!$A$1:$O$879,9,0)</f>
        <v>303897</v>
      </c>
      <c r="Q17" s="31" t="str">
        <f t="shared" si="1"/>
        <v>FRESH SHORT</v>
      </c>
    </row>
    <row r="18" spans="3:17" x14ac:dyDescent="0.3">
      <c r="C18" s="17" t="str">
        <f t="shared" si="0"/>
        <v>FRESH LONG</v>
      </c>
      <c r="D18" s="20">
        <f>VLOOKUP(J18,'option chain'!A9:O887,3,0)</f>
        <v>175441</v>
      </c>
      <c r="E18" s="20">
        <f>VLOOKUP($J18,'option chain'!$A$1:$O$879,4,0)</f>
        <v>1775</v>
      </c>
      <c r="F18" s="22">
        <f>VLOOKUP($J18,'option chain'!$A$1:$O$879,5,0)</f>
        <v>7775787</v>
      </c>
      <c r="G18" s="20">
        <f>VLOOKUP($J18,'option chain'!$A$1:$O$879,6,0)</f>
        <v>0</v>
      </c>
      <c r="H18" s="25">
        <f>VLOOKUP($J18,'option chain'!$A$1:$O$879,7,0)</f>
        <v>120.4</v>
      </c>
      <c r="I18" s="20">
        <f>VLOOKUP($J18,'option chain'!$A$1:$O$879,8,0)</f>
        <v>4.9000000000000057</v>
      </c>
      <c r="J18" s="49">
        <f>Pivot!A20</f>
        <v>23800</v>
      </c>
      <c r="K18" s="20">
        <f>VLOOKUP($J18,'option chain'!$A$1:$O$879,14,0)</f>
        <v>-42.9</v>
      </c>
      <c r="L18" s="25">
        <f>VLOOKUP($J18,'option chain'!$A$1:$O$879,13,0)</f>
        <v>3.85</v>
      </c>
      <c r="M18" s="20">
        <f>VLOOKUP($J18,'option chain'!$A$1:$O$879,12,0)</f>
        <v>7.82</v>
      </c>
      <c r="N18" s="28">
        <f>VLOOKUP($J18,'option chain'!$A$1:$O$879,11,0)</f>
        <v>29639528</v>
      </c>
      <c r="O18" s="20">
        <f>VLOOKUP($J18,'option chain'!$A$1:$O$879,10,0)</f>
        <v>485141</v>
      </c>
      <c r="P18" s="28">
        <f>VLOOKUP($J18,'option chain'!$A$1:$O$879,9,0)</f>
        <v>779307</v>
      </c>
      <c r="Q18" s="31" t="str">
        <f t="shared" si="1"/>
        <v>FRESH SHORT</v>
      </c>
    </row>
    <row r="19" spans="3:17" x14ac:dyDescent="0.3">
      <c r="C19" s="17" t="str">
        <f t="shared" si="0"/>
        <v>FRESH SHORT</v>
      </c>
      <c r="D19" s="20">
        <f>VLOOKUP(J19,'option chain'!A10:O888,3,0)</f>
        <v>198082</v>
      </c>
      <c r="E19" s="20">
        <f>VLOOKUP($J19,'option chain'!$A$1:$O$879,4,0)</f>
        <v>63582</v>
      </c>
      <c r="F19" s="22">
        <f>VLOOKUP($J19,'option chain'!$A$1:$O$879,5,0)</f>
        <v>10176291</v>
      </c>
      <c r="G19" s="20">
        <f>VLOOKUP($J19,'option chain'!$A$1:$O$879,6,0)</f>
        <v>0</v>
      </c>
      <c r="H19" s="25">
        <f>VLOOKUP($J19,'option chain'!$A$1:$O$879,7,0)</f>
        <v>73.95</v>
      </c>
      <c r="I19" s="20">
        <f>VLOOKUP($J19,'option chain'!$A$1:$O$879,8,0)</f>
        <v>-11.849999999999994</v>
      </c>
      <c r="J19" s="49">
        <f>Pivot!A21</f>
        <v>23850</v>
      </c>
      <c r="K19" s="20">
        <f>VLOOKUP($J19,'option chain'!$A$1:$O$879,14,0)</f>
        <v>-58.55</v>
      </c>
      <c r="L19" s="25">
        <f>VLOOKUP($J19,'option chain'!$A$1:$O$879,13,0)</f>
        <v>8.9</v>
      </c>
      <c r="M19" s="20">
        <f>VLOOKUP($J19,'option chain'!$A$1:$O$879,12,0)</f>
        <v>6.97</v>
      </c>
      <c r="N19" s="28">
        <f>VLOOKUP($J19,'option chain'!$A$1:$O$879,11,0)</f>
        <v>25208729</v>
      </c>
      <c r="O19" s="20">
        <f>VLOOKUP($J19,'option chain'!$A$1:$O$879,10,0)</f>
        <v>360976</v>
      </c>
      <c r="P19" s="28">
        <f>VLOOKUP($J19,'option chain'!$A$1:$O$879,9,0)</f>
        <v>544362</v>
      </c>
      <c r="Q19" s="31" t="str">
        <f t="shared" si="1"/>
        <v>FRESH SHORT</v>
      </c>
    </row>
    <row r="20" spans="3:17" x14ac:dyDescent="0.3">
      <c r="C20" s="17" t="str">
        <f t="shared" si="0"/>
        <v>FRESH SHORT</v>
      </c>
      <c r="D20" s="20">
        <f>VLOOKUP(J20,'option chain'!A11:O889,3,0)</f>
        <v>395126</v>
      </c>
      <c r="E20" s="20">
        <f>VLOOKUP($J20,'option chain'!$A$1:$O$879,4,0)</f>
        <v>116779</v>
      </c>
      <c r="F20" s="22">
        <f>VLOOKUP($J20,'option chain'!$A$1:$O$879,5,0)</f>
        <v>21675495</v>
      </c>
      <c r="G20" s="20">
        <f>VLOOKUP($J20,'option chain'!$A$1:$O$879,6,0)</f>
        <v>5.01</v>
      </c>
      <c r="H20" s="25">
        <f>VLOOKUP($J20,'option chain'!$A$1:$O$879,7,0)</f>
        <v>38.35</v>
      </c>
      <c r="I20" s="20">
        <f>VLOOKUP($J20,'option chain'!$A$1:$O$879,8,0)</f>
        <v>-23.299999999999997</v>
      </c>
      <c r="J20" s="49">
        <f>Pivot!A22</f>
        <v>23900</v>
      </c>
      <c r="K20" s="20">
        <f>VLOOKUP($J20,'option chain'!$A$1:$O$879,14,0)</f>
        <v>-70.199999999999989</v>
      </c>
      <c r="L20" s="25">
        <f>VLOOKUP($J20,'option chain'!$A$1:$O$879,13,0)</f>
        <v>22.4</v>
      </c>
      <c r="M20" s="20">
        <f>VLOOKUP($J20,'option chain'!$A$1:$O$879,12,0)</f>
        <v>6.67</v>
      </c>
      <c r="N20" s="28">
        <f>VLOOKUP($J20,'option chain'!$A$1:$O$879,11,0)</f>
        <v>32769753</v>
      </c>
      <c r="O20" s="20">
        <f>VLOOKUP($J20,'option chain'!$A$1:$O$879,10,0)</f>
        <v>661620</v>
      </c>
      <c r="P20" s="28">
        <f>VLOOKUP($J20,'option chain'!$A$1:$O$879,9,0)</f>
        <v>794610</v>
      </c>
      <c r="Q20" s="31" t="str">
        <f t="shared" si="1"/>
        <v>FRESH SHORT</v>
      </c>
    </row>
    <row r="21" spans="3:17" x14ac:dyDescent="0.3">
      <c r="C21" s="17" t="str">
        <f t="shared" si="0"/>
        <v>FRESH SHORT</v>
      </c>
      <c r="D21" s="20">
        <f>VLOOKUP(J21,'option chain'!A12:O890,3,0)</f>
        <v>617348</v>
      </c>
      <c r="E21" s="20">
        <f>VLOOKUP($J21,'option chain'!$A$1:$O$879,4,0)</f>
        <v>496459</v>
      </c>
      <c r="F21" s="22">
        <f>VLOOKUP($J21,'option chain'!$A$1:$O$879,5,0)</f>
        <v>24100826</v>
      </c>
      <c r="G21" s="20">
        <f>VLOOKUP($J21,'option chain'!$A$1:$O$879,6,0)</f>
        <v>5.36</v>
      </c>
      <c r="H21" s="25">
        <f>VLOOKUP($J21,'option chain'!$A$1:$O$879,7,0)</f>
        <v>15.85</v>
      </c>
      <c r="I21" s="20">
        <f>VLOOKUP($J21,'option chain'!$A$1:$O$879,8,0)</f>
        <v>-26.35</v>
      </c>
      <c r="J21" s="49">
        <f>Pivot!A23</f>
        <v>23950</v>
      </c>
      <c r="K21" s="20">
        <f>VLOOKUP($J21,'option chain'!$A$1:$O$879,14,0)</f>
        <v>-72.75</v>
      </c>
      <c r="L21" s="25">
        <f>VLOOKUP($J21,'option chain'!$A$1:$O$879,13,0)</f>
        <v>49.85</v>
      </c>
      <c r="M21" s="20">
        <f>VLOOKUP($J21,'option chain'!$A$1:$O$879,12,0)</f>
        <v>6.61</v>
      </c>
      <c r="N21" s="28">
        <f>VLOOKUP($J21,'option chain'!$A$1:$O$879,11,0)</f>
        <v>22676502</v>
      </c>
      <c r="O21" s="20">
        <f>VLOOKUP($J21,'option chain'!$A$1:$O$879,10,0)</f>
        <v>542200</v>
      </c>
      <c r="P21" s="28">
        <f>VLOOKUP($J21,'option chain'!$A$1:$O$879,9,0)</f>
        <v>573004</v>
      </c>
      <c r="Q21" s="31" t="str">
        <f t="shared" si="1"/>
        <v>FRESH SHORT</v>
      </c>
    </row>
    <row r="22" spans="3:17" x14ac:dyDescent="0.3">
      <c r="C22" s="17" t="str">
        <f t="shared" si="0"/>
        <v>FRESH SHORT</v>
      </c>
      <c r="D22" s="20">
        <f>VLOOKUP(J22,'option chain'!A13:O891,3,0)</f>
        <v>1111584</v>
      </c>
      <c r="E22" s="20">
        <f>VLOOKUP($J22,'option chain'!$A$1:$O$879,4,0)</f>
        <v>577248</v>
      </c>
      <c r="F22" s="22">
        <f>VLOOKUP($J22,'option chain'!$A$1:$O$879,5,0)</f>
        <v>40057839</v>
      </c>
      <c r="G22" s="20">
        <f>VLOOKUP($J22,'option chain'!$A$1:$O$879,6,0)</f>
        <v>6.05</v>
      </c>
      <c r="H22" s="25">
        <f>VLOOKUP($J22,'option chain'!$A$1:$O$879,7,0)</f>
        <v>6.1</v>
      </c>
      <c r="I22" s="20">
        <f>VLOOKUP($J22,'option chain'!$A$1:$O$879,8,0)</f>
        <v>-21.5</v>
      </c>
      <c r="J22" s="49">
        <f>Pivot!A24</f>
        <v>24000</v>
      </c>
      <c r="K22" s="20">
        <f>VLOOKUP($J22,'option chain'!$A$1:$O$879,14,0)</f>
        <v>-68.899999999999991</v>
      </c>
      <c r="L22" s="25">
        <f>VLOOKUP($J22,'option chain'!$A$1:$O$879,13,0)</f>
        <v>89.95</v>
      </c>
      <c r="M22" s="20">
        <f>VLOOKUP($J22,'option chain'!$A$1:$O$879,12,0)</f>
        <v>7.59</v>
      </c>
      <c r="N22" s="28">
        <f>VLOOKUP($J22,'option chain'!$A$1:$O$879,11,0)</f>
        <v>18165414</v>
      </c>
      <c r="O22" s="20">
        <f>VLOOKUP($J22,'option chain'!$A$1:$O$879,10,0)</f>
        <v>373998</v>
      </c>
      <c r="P22" s="28">
        <f>VLOOKUP($J22,'option chain'!$A$1:$O$879,9,0)</f>
        <v>452881</v>
      </c>
      <c r="Q22" s="31" t="str">
        <f t="shared" si="1"/>
        <v>FRESH SHORT</v>
      </c>
    </row>
    <row r="23" spans="3:17" x14ac:dyDescent="0.3">
      <c r="C23" s="17" t="str">
        <f t="shared" si="0"/>
        <v>FRESH SHORT</v>
      </c>
      <c r="D23" s="20">
        <f>VLOOKUP(J23,'option chain'!A14:O892,3,0)</f>
        <v>597377</v>
      </c>
      <c r="E23" s="20">
        <f>VLOOKUP($J23,'option chain'!$A$1:$O$879,4,0)</f>
        <v>406332</v>
      </c>
      <c r="F23" s="22">
        <f>VLOOKUP($J23,'option chain'!$A$1:$O$879,5,0)</f>
        <v>22251969</v>
      </c>
      <c r="G23" s="20">
        <f>VLOOKUP($J23,'option chain'!$A$1:$O$879,6,0)</f>
        <v>6.38</v>
      </c>
      <c r="H23" s="25">
        <f>VLOOKUP($J23,'option chain'!$A$1:$O$879,7,0)</f>
        <v>2.15</v>
      </c>
      <c r="I23" s="20">
        <f>VLOOKUP($J23,'option chain'!$A$1:$O$879,8,0)</f>
        <v>-14.4</v>
      </c>
      <c r="J23" s="49">
        <f>Pivot!A25</f>
        <v>24050</v>
      </c>
      <c r="K23" s="20">
        <f>VLOOKUP($J23,'option chain'!$A$1:$O$879,14,0)</f>
        <v>-60.599999999999994</v>
      </c>
      <c r="L23" s="25">
        <f>VLOOKUP($J23,'option chain'!$A$1:$O$879,13,0)</f>
        <v>136.85</v>
      </c>
      <c r="M23" s="20">
        <f>VLOOKUP($J23,'option chain'!$A$1:$O$879,12,0)</f>
        <v>8.5500000000000007</v>
      </c>
      <c r="N23" s="28">
        <f>VLOOKUP($J23,'option chain'!$A$1:$O$879,11,0)</f>
        <v>3569743</v>
      </c>
      <c r="O23" s="20">
        <f>VLOOKUP($J23,'option chain'!$A$1:$O$879,10,0)</f>
        <v>66849</v>
      </c>
      <c r="P23" s="28">
        <f>VLOOKUP($J23,'option chain'!$A$1:$O$879,9,0)</f>
        <v>68632</v>
      </c>
      <c r="Q23" s="31" t="str">
        <f t="shared" si="1"/>
        <v>FRESH SHORT</v>
      </c>
    </row>
    <row r="24" spans="3:17" x14ac:dyDescent="0.3">
      <c r="C24" s="17" t="str">
        <f t="shared" si="0"/>
        <v>FRESH SHORT</v>
      </c>
      <c r="D24" s="20">
        <f>VLOOKUP(J24,'option chain'!A15:O893,3,0)</f>
        <v>709046</v>
      </c>
      <c r="E24" s="20">
        <f>VLOOKUP($J24,'option chain'!$A$1:$O$879,4,0)</f>
        <v>442888</v>
      </c>
      <c r="F24" s="22">
        <f>VLOOKUP($J24,'option chain'!$A$1:$O$879,5,0)</f>
        <v>28204632</v>
      </c>
      <c r="G24" s="20">
        <f>VLOOKUP($J24,'option chain'!$A$1:$O$879,6,0)</f>
        <v>6.7</v>
      </c>
      <c r="H24" s="25">
        <f>VLOOKUP($J24,'option chain'!$A$1:$O$879,7,0)</f>
        <v>0.8</v>
      </c>
      <c r="I24" s="20">
        <f>VLOOKUP($J24,'option chain'!$A$1:$O$879,8,0)</f>
        <v>-9</v>
      </c>
      <c r="J24" s="49">
        <f>Pivot!A26</f>
        <v>24100</v>
      </c>
      <c r="K24" s="20">
        <f>VLOOKUP($J24,'option chain'!$A$1:$O$879,14,0)</f>
        <v>-56.150000000000006</v>
      </c>
      <c r="L24" s="25">
        <f>VLOOKUP($J24,'option chain'!$A$1:$O$879,13,0)</f>
        <v>184.4</v>
      </c>
      <c r="M24" s="20">
        <f>VLOOKUP($J24,'option chain'!$A$1:$O$879,12,0)</f>
        <v>10.28</v>
      </c>
      <c r="N24" s="28">
        <f>VLOOKUP($J24,'option chain'!$A$1:$O$879,11,0)</f>
        <v>2357579</v>
      </c>
      <c r="O24" s="20">
        <f>VLOOKUP($J24,'option chain'!$A$1:$O$879,10,0)</f>
        <v>36429</v>
      </c>
      <c r="P24" s="28">
        <f>VLOOKUP($J24,'option chain'!$A$1:$O$879,9,0)</f>
        <v>41091</v>
      </c>
      <c r="Q24" s="31" t="str">
        <f t="shared" si="1"/>
        <v>FRESH SHORT</v>
      </c>
    </row>
    <row r="25" spans="3:17" x14ac:dyDescent="0.3">
      <c r="C25" s="17" t="str">
        <f t="shared" si="0"/>
        <v>FRESH SHORT</v>
      </c>
      <c r="D25" s="20">
        <f>VLOOKUP(J25,'option chain'!A16:O894,3,0)</f>
        <v>469906</v>
      </c>
      <c r="E25" s="20">
        <f>VLOOKUP($J25,'option chain'!$A$1:$O$879,4,0)</f>
        <v>295186</v>
      </c>
      <c r="F25" s="22">
        <f>VLOOKUP($J25,'option chain'!$A$1:$O$879,5,0)</f>
        <v>19870235</v>
      </c>
      <c r="G25" s="20">
        <f>VLOOKUP($J25,'option chain'!$A$1:$O$879,6,0)</f>
        <v>7.5</v>
      </c>
      <c r="H25" s="25">
        <f>VLOOKUP($J25,'option chain'!$A$1:$O$879,7,0)</f>
        <v>0.4</v>
      </c>
      <c r="I25" s="20">
        <f>VLOOKUP($J25,'option chain'!$A$1:$O$879,8,0)</f>
        <v>-5.25</v>
      </c>
      <c r="J25" s="49">
        <f>Pivot!A27</f>
        <v>24150</v>
      </c>
      <c r="K25" s="20">
        <f>VLOOKUP($J25,'option chain'!$A$1:$O$879,14,0)</f>
        <v>-50.949999999999989</v>
      </c>
      <c r="L25" s="25">
        <f>VLOOKUP($J25,'option chain'!$A$1:$O$879,13,0)</f>
        <v>235.55</v>
      </c>
      <c r="M25" s="20">
        <f>VLOOKUP($J25,'option chain'!$A$1:$O$879,12,0)</f>
        <v>11.59</v>
      </c>
      <c r="N25" s="28">
        <f>VLOOKUP($J25,'option chain'!$A$1:$O$879,11,0)</f>
        <v>404183</v>
      </c>
      <c r="O25" s="20">
        <f>VLOOKUP($J25,'option chain'!$A$1:$O$879,10,0)</f>
        <v>10821</v>
      </c>
      <c r="P25" s="28">
        <f>VLOOKUP($J25,'option chain'!$A$1:$O$879,9,0)</f>
        <v>11471</v>
      </c>
      <c r="Q25" s="31" t="str">
        <f t="shared" si="1"/>
        <v>FRESH SHORT</v>
      </c>
    </row>
    <row r="26" spans="3:17" x14ac:dyDescent="0.3">
      <c r="C26" s="18" t="str">
        <f t="shared" si="0"/>
        <v>FRESH SHORT</v>
      </c>
      <c r="D26" s="21">
        <f>VLOOKUP(J26,'option chain'!A17:O895,3,0)</f>
        <v>649154</v>
      </c>
      <c r="E26" s="21">
        <f>VLOOKUP($J26,'option chain'!$A$1:$O$879,4,0)</f>
        <v>332740</v>
      </c>
      <c r="F26" s="23">
        <f>VLOOKUP($J26,'option chain'!$A$1:$O$879,5,0)</f>
        <v>23469118</v>
      </c>
      <c r="G26" s="21">
        <f>VLOOKUP($J26,'option chain'!$A$1:$O$879,6,0)</f>
        <v>8.3699999999999992</v>
      </c>
      <c r="H26" s="26">
        <f>VLOOKUP($J26,'option chain'!$A$1:$O$879,7,0)</f>
        <v>0.3</v>
      </c>
      <c r="I26" s="21">
        <f>VLOOKUP($J26,'option chain'!$A$1:$O$879,8,0)</f>
        <v>-3.3000000000000003</v>
      </c>
      <c r="J26" s="50">
        <f>Pivot!A28</f>
        <v>24200</v>
      </c>
      <c r="K26" s="21">
        <f>VLOOKUP($J26,'option chain'!$A$1:$O$879,14,0)</f>
        <v>-49.900000000000034</v>
      </c>
      <c r="L26" s="26">
        <f>VLOOKUP($J26,'option chain'!$A$1:$O$879,13,0)</f>
        <v>285.45</v>
      </c>
      <c r="M26" s="21">
        <f>VLOOKUP($J26,'option chain'!$A$1:$O$879,12,0)</f>
        <v>14.21</v>
      </c>
      <c r="N26" s="29">
        <f>VLOOKUP($J26,'option chain'!$A$1:$O$879,11,0)</f>
        <v>459184</v>
      </c>
      <c r="O26" s="21">
        <f>VLOOKUP($J26,'option chain'!$A$1:$O$879,10,0)</f>
        <v>13229</v>
      </c>
      <c r="P26" s="29">
        <f>VLOOKUP($J26,'option chain'!$A$1:$O$879,9,0)</f>
        <v>15495</v>
      </c>
      <c r="Q26" s="32" t="str">
        <f t="shared" si="1"/>
        <v>FRESH SHORT</v>
      </c>
    </row>
    <row r="27" spans="3:17" ht="21" customHeight="1" x14ac:dyDescent="0.3">
      <c r="C27" s="7"/>
      <c r="D27" s="35">
        <f>SUM(D10:D26)</f>
        <v>5489948</v>
      </c>
      <c r="E27" s="35">
        <f>SUM(E10:E26)</f>
        <v>2636964</v>
      </c>
      <c r="F27" s="35">
        <f>SUM(F10:F26)</f>
        <v>201438698</v>
      </c>
      <c r="G27" s="8"/>
      <c r="H27" s="8"/>
      <c r="I27" s="5"/>
      <c r="J27" s="5"/>
      <c r="K27" s="5"/>
      <c r="L27" s="8"/>
      <c r="M27" s="8"/>
      <c r="N27" s="33">
        <f>SUM(N10:N26)</f>
        <v>221304796</v>
      </c>
      <c r="O27" s="35">
        <f>SUM(O10:O26)</f>
        <v>3503535</v>
      </c>
      <c r="P27" s="34">
        <f>SUM(P10:P26)</f>
        <v>6310188</v>
      </c>
      <c r="Q27" s="6"/>
    </row>
    <row r="28" spans="3:17" x14ac:dyDescent="0.3">
      <c r="G28" s="6"/>
      <c r="H28" s="6"/>
    </row>
  </sheetData>
  <conditionalFormatting sqref="H10:H26">
    <cfRule type="colorScale" priority="12">
      <colorScale>
        <cfvo type="min"/>
        <cfvo type="percentile" val="50"/>
        <cfvo type="max"/>
        <color rgb="FFF8696B"/>
        <color rgb="FFFCFCFF"/>
        <color rgb="FF63BE7B"/>
      </colorScale>
    </cfRule>
  </conditionalFormatting>
  <conditionalFormatting sqref="L10:L26">
    <cfRule type="colorScale" priority="11">
      <colorScale>
        <cfvo type="min"/>
        <cfvo type="percentile" val="50"/>
        <cfvo type="max"/>
        <color rgb="FFF8696B"/>
        <color rgb="FFFCFCFF"/>
        <color rgb="FF63BE7B"/>
      </colorScale>
    </cfRule>
  </conditionalFormatting>
  <conditionalFormatting sqref="C10:C26">
    <cfRule type="cellIs" dxfId="15" priority="4" operator="equal">
      <formula>"Long Unwind"</formula>
    </cfRule>
    <cfRule type="cellIs" dxfId="14" priority="5" operator="equal">
      <formula>"Fresh Long"</formula>
    </cfRule>
    <cfRule type="cellIs" dxfId="13" priority="6" operator="equal">
      <formula>"Short Covering"</formula>
    </cfRule>
    <cfRule type="cellIs" dxfId="12" priority="10" operator="equal">
      <formula>"Fresh Short"</formula>
    </cfRule>
  </conditionalFormatting>
  <conditionalFormatting sqref="Q10:Q26">
    <cfRule type="cellIs" dxfId="11" priority="1" operator="equal">
      <formula>"Short Covering"</formula>
    </cfRule>
    <cfRule type="cellIs" dxfId="10" priority="2" operator="equal">
      <formula>"Fresh Long"</formula>
    </cfRule>
    <cfRule type="cellIs" dxfId="9" priority="3" operator="equal">
      <formula>"Long Unwind"</formula>
    </cfRule>
    <cfRule type="cellIs" dxfId="8" priority="7" operator="equal">
      <formula>"Short Covering"</formula>
    </cfRule>
    <cfRule type="cellIs" dxfId="7" priority="8" operator="equal">
      <formula>"Fresh Short"</formula>
    </cfRule>
    <cfRule type="cellIs" dxfId="6" priority="9" operator="equal">
      <formula>"Fresh Short"</formula>
    </cfRule>
  </conditionalFormatting>
  <pageMargins left="0.7" right="0.7" top="0.75" bottom="0.75" header="0.3" footer="0.3"/>
  <pageSetup orientation="portrait" r:id="rId1"/>
  <pictur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5 9 5 b 0 c 3 - e 0 b d - 4 5 0 f - a 6 a b - f 6 c 7 b 0 5 d 6 1 8 6 "   x m l n s = " h t t p : / / s c h e m a s . m i c r o s o f t . c o m / D a t a M a s h u p " > A A A A A G 4 G A A B Q S w M E F A A C A A g A m H T b W C 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C Y d N t 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H T b W D j C e B V m A w A A 9 g Y A A B M A H A B G b 3 J t d W x h c y 9 T Z W N 0 a W 9 u M S 5 t I K I Y A C i g F A A A A A A A A A A A A A A A A A A A A A A A A A A A A L 1 V X W / i O B R 9 R + p / s N I X 0 E A g f K Z b Z V c h T Y Y O F B B Q m C 7 i w S S G e E j s Y D s F W n V / + z o J M N O v 1 e 7 L 8 h D s c 6 / v P T 4 5 V + H I F Z g S M M 7 + t e u L 3 E W O + 5 A h D 1 i U b j D i w A A B E s D N d k a + Y P y e k 0 A O y N + Y x s x F M s P e u y h Q r Z g x R M S M s s 1 S p u c L z / M + D J G h T O A y Q J q y e J l b l A i Z s i i m 5 9 1 z i 6 z S c + V l f s Q W O U x + z Z F b 8 G r / K 9 V L 5 Q Y K C L Y x Y g d F V n t P 8 B u n R L 2 h b h z K 7 v k Z W q p H J j y v + E J E / L d y e b f b q Y Q j T D w M V Z e G Z R j h M o 0 S Y U q u D z E p J S E X 8 T / 4 I V z S w O j f O p M H p Q j m H Q Q 9 x L g x v 1 R M 1 0 W R K N n E p R 4 m a 8 V Q 1 k 8 4 K g I P r Q I o k M w + 5 / Q g W c d w j W Q O I q X 7 c R G R N H z P E S u Z a 0 l O R u 7 o E w 4 C W G 6 o F Z C f S Q J 0 x 0 F / A r S K W r k G E m j W r 8 G + W S 8 A M 4 o C J G / W x a L c q L X U W h P k u 5 3 J X a 8 I A r x B 4 C t y N 7 Q A L J / R E J V 1 T a 2 o 9 U q 9 r m o 1 H Y z h C j J 8 O j Y Y j s p N X c Z r T U 1 X q 5 W m p J W 5 w V B 0 U 2 + 1 6 0 2 z b d Y t 0 3 F q 7 e a V c 6 X V W h W 9 c d X S q / p f + z v 9 o X v L o 8 G u v q k O J m j j b 6 e 3 u i N 0 s 4 P L o 4 f u 8 r G 3 X X W x t A h c e d r 3 w f a b 3 U N k 2 O 6 y + s M X x 1 w v t w j X 6 o / N f j e c H S J t N H v 0 b 3 y / + o P 1 v p s o g K 0 / v f D A O m P f H l p w S q P p T R z o o y u t X R 0 v H e 7 v 2 D 0 f t w 5 d 0 v j i h l E I n W r j 6 S v C 5 o / O Z D W 5 I x i 3 n K q t 8 c A i G 5 s a y m J R K G R W Z M i l z P t p x f k R O D r V S / x l n L L m y f Y Y u V S k k x 4 R E 9 K H g o L U 6 o k H 0 4 X q S L F 7 m I t 8 c q I I x l G A h U B M T R f t Q 5 8 K X 7 o k X y g C E g f B 6 W n v B Y N T G M S I q z Z j l B V O v e x 9 B I m X T m c Q h 0 T 7 2 S m L j F K C W T D / I b U i U E 5 n i + B Z 4 Y J J c w y Z 9 H U S Q v s I s 8 N N 5 l T F s p P n 0 F Z e / k N q o X j x l q y E / 5 n n u 2 t l t Z K u N E L k V o 4 q Q 1 w k s J x E s p Z D O n i D C y p g M G F y E L 1 p U i R l h U O p c w p A g a X i h w Q M I B f n W 2 T l k l U s C b D g I F 9 H q n x 2 5 6 G t v i U g o c 8 4 y N C H N C T + I R O J v y J z L n 3 c v K P 0 g b b W v 9 Y 2 F T R 7 U f + X r K m G 1 n s N r c 8 1 t D 7 R 0 P p E Q + u N h u f S U q 3 T N + S 1 X N d / A 1 B L A Q I t A B Q A A g A I A J h 0 2 1 g l q w K n p g A A A P c A A A A S A A A A A A A A A A A A A A A A A A A A A A B D b 2 5 m a W c v U G F j a 2 F n Z S 5 4 b W x Q S w E C L Q A U A A I A C A C Y d N t Y D 8 r p q 6 Q A A A D p A A A A E w A A A A A A A A A A A A A A A A D y A A A A W 0 N v b n R l b n R f V H l w Z X N d L n h t b F B L A Q I t A B Q A A g A I A J h 0 2 1 g 4 w n g V Z g M A A P Y G A A A T A A A A A A A A A A A A A A A A A O M B A A B G b 3 J t d W x h c y 9 T Z W N 0 a W 9 u M S 5 t U E s F B g A A A A A D A A M A w g A A A J Y 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o Y A A A A A A A A K B 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v b 2 t p Z X M 8 L 0 l 0 Z W 1 Q Y X R o P j w v S X R l b U x v Y 2 F 0 a W 9 u P j x T d G F i b G V F b n R y a W V z P j x F b n R y e S B U e X B l P S J J c 1 B y a X Z h d G U i I F Z h b H V l P S J s M C I g L z 4 8 R W 5 0 c n k g V H l w Z T 0 i T m F 2 a W d h d G l v b l N 0 Z X B O Y W 1 l I i B W Y W x 1 Z T 0 i c 0 5 h d m l n Y X R p b 2 4 i I C 8 + P E V u d H J 5 I F R 5 c G U 9 I k 5 h b W V V c G R h d G V k Q W Z 0 Z X J G a W x s I i B W Y W x 1 Z T 0 i b D E i I C 8 + P E V u d H J 5 I F R 5 c G U 9 I l J l c 3 V s d F R 5 c G U i I F Z h b H V l P S J z R n V u Y 3 R p b 2 4 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0 L T A 1 L T A 2 V D E x O j A w O j I 5 L j E 0 O T M 2 N j h a I i A v P j x F b n R y e S B U e X B l P S J G a W x s U 3 R h d H V z I i B W Y W x 1 Z T 0 i c 0 N v b X B s Z X R l I i A v P j w v U 3 R h Y m x l R W 5 0 c m l l c z 4 8 L 0 l 0 Z W 0 + P E l 0 Z W 0 + P E l 0 Z W 1 M b 2 N h d G l v b j 4 8 S X R l b V R 5 c G U + R m 9 y b X V s Y T w v S X R l b V R 5 c G U + P E l 0 Z W 1 Q Y X R o P l N l Y 3 R p b 2 4 x L 0 N v b 2 t p Z X M v Y 2 9 v a 2 l l c z w v S X R l b V B h d G g + P C 9 J d G V t T G 9 j Y X R p b 2 4 + P F N 0 Y W J s Z U V u d H J p Z X M g L z 4 8 L 0 l 0 Z W 0 + P E l 0 Z W 0 + P E l 0 Z W 1 M b 2 N h d G l v b j 4 8 S X R l b V R 5 c G U + R m 9 y b X V s Y T w v S X R l b V R 5 c G U + P E l 0 Z W 1 Q Y X R o P l N l Y 3 R p b 2 4 x L 0 R h d G E l M j B x d W V y e 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E Y X R h X 3 F 1 Z X J 5 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R d W V y e U l E I i B W Y W x 1 Z T 0 i c z U 4 M T F j N D J h L W Z m M j I t N G Y 2 Y S 0 4 M T l h L T J h N W Y 0 O W M 2 Z j c z Z S I g L z 4 8 R W 5 0 c n k g V H l w Z T 0 i R m l s b E x h c 3 R V c G R h d G V k I i B W Y W x 1 Z T 0 i Z D I w M j Q t M D Y t M j d U M D k 6 M D Y 6 N D g u M z k z O D k 5 N V o i I C 8 + P E V u d H J 5 I F R 5 c G U 9 I k Z p b G x F c n J v c k N v d W 5 0 I i B W Y W x 1 Z T 0 i b D A i I C 8 + P E V u d H J 5 I F R 5 c G U 9 I k Z p b G x F c n J v c k N v Z G U i I F Z h b H V l P S J z V W 5 r b m 9 3 b i I g L z 4 8 R W 5 0 c n k g V H l w Z T 0 i R m l s b E N v b H V t b l R 5 c G V z I i B W Y W x 1 Z T 0 i c 0 F B Q U F B Q U F B Q U F B Q U F B Q U F B Q U F B I i A v P j x F b n R y e S B U e X B l P S J G a W x s Q 2 9 s d W 1 u T m F t Z X M i I F Z h b H V l P S J z W y Z x d W 9 0 O 3 N 0 c m l r Z V B y a W N l J n F 1 b 3 Q 7 L C Z x d W 9 0 O 2 V 4 c G l y e U R h d G U m c X V v d D s s J n F 1 b 3 Q 7 Q 0 U u b 3 B l b k l u d G V y Z X N 0 J n F 1 b 3 Q 7 L C Z x d W 9 0 O 0 N F L m N o Y W 5 n Z W l u T 3 B l b k l u d G V y Z X N 0 J n F 1 b 3 Q 7 L C Z x d W 9 0 O 0 N F L n R v d G F s V H J h Z G V k V m 9 s d W 1 l J n F 1 b 3 Q 7 L C Z x d W 9 0 O 0 N F L m l t c G x p Z W R W b 2 x h d G l s a X R 5 J n F 1 b 3 Q 7 L C Z x d W 9 0 O 0 N F L m x h c 3 R Q c m l j Z S Z x d W 9 0 O y w m c X V v d D t D R S 5 j a G F u Z 2 U m c X V v d D s s J n F 1 b 3 Q 7 U E U u b 3 B l b k l u d G V y Z X N 0 J n F 1 b 3 Q 7 L C Z x d W 9 0 O 1 B F L m N o Y W 5 n Z W l u T 3 B l b k l u d G V y Z X N 0 J n F 1 b 3 Q 7 L C Z x d W 9 0 O 1 B F L n R v d G F s V H J h Z G V k V m 9 s d W 1 l J n F 1 b 3 Q 7 L C Z x d W 9 0 O 1 B F L m l t c G x p Z W R W b 2 x h d G l s a X R 5 J n F 1 b 3 Q 7 L C Z x d W 9 0 O 1 B F L m x h c 3 R Q c m l j Z S Z x d W 9 0 O y w m c X V v d D t Q R S 5 j a G F u Z 2 U m c X V v d D s s J n F 1 b 3 Q 7 U E U u d W 5 k Z X J s e W l u Z 1 Z h b H V l J n F 1 b 3 Q 7 X S I g L z 4 8 R W 5 0 c n k g V H l w Z T 0 i R m l s b E N v d W 5 0 I i B W Y W x 1 Z T 0 i b D g 2 M 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R h d G E g c X V l c n k v R X h w Y W 5 k Z W Q g Q 2 9 s d W 1 u M S 5 7 c 3 R y a W t l U H J p Y 2 U s M H 0 m c X V v d D s s J n F 1 b 3 Q 7 U 2 V j d G l v b j E v R G F 0 Y S B x d W V y e S 9 F e H B h b m R l Z C B D b 2 x 1 b W 4 x L n t l e H B p c n l E Y X R l L D F 9 J n F 1 b 3 Q 7 L C Z x d W 9 0 O 1 N l Y 3 R p b 2 4 x L 0 R h d G E g c X V l c n k v R X h w Y W 5 k Z W Q g Q 0 U u e 0 N F L m 9 w Z W 5 J b n R l c m V z d C w y f S Z x d W 9 0 O y w m c X V v d D t T Z W N 0 a W 9 u M S 9 E Y X R h I H F 1 Z X J 5 L 0 V 4 c G F u Z G V k I E N F L n t D R S 5 j a G F u Z 2 V p b k 9 w Z W 5 J b n R l c m V z d C w z f S Z x d W 9 0 O y w m c X V v d D t T Z W N 0 a W 9 u M S 9 E Y X R h I H F 1 Z X J 5 L 0 V 4 c G F u Z G V k I E N F L n t D R S 5 0 b 3 R h b F R y Y W R l Z F Z v b H V t Z S w 0 f S Z x d W 9 0 O y w m c X V v d D t T Z W N 0 a W 9 u M S 9 E Y X R h I H F 1 Z X J 5 L 0 V 4 c G F u Z G V k I E N F L n t D R S 5 p b X B s a W V k V m 9 s Y X R p b G l 0 e S w 1 f S Z x d W 9 0 O y w m c X V v d D t T Z W N 0 a W 9 u M S 9 E Y X R h I H F 1 Z X J 5 L 0 V 4 c G F u Z G V k I E N F L n t D R S 5 s Y X N 0 U H J p Y 2 U s N n 0 m c X V v d D s s J n F 1 b 3 Q 7 U 2 V j d G l v b j E v R G F 0 Y S B x d W V y e S 9 F e H B h b m R l Z C B D R S 5 7 Q 0 U u Y 2 h h b m d l L D d 9 J n F 1 b 3 Q 7 L C Z x d W 9 0 O 1 N l Y 3 R p b 2 4 x L 0 R h d G E g c X V l c n k v R X h w Y W 5 k Z W Q g U E U u e 1 B F L m 9 w Z W 5 J b n R l c m V z d C w z f S Z x d W 9 0 O y w m c X V v d D t T Z W N 0 a W 9 u M S 9 E Y X R h I H F 1 Z X J 5 L 0 V 4 c G F u Z G V k I F B F L n t Q R S 5 j a G F u Z 2 V p b k 9 w Z W 5 J b n R l c m V z d C w 0 f S Z x d W 9 0 O y w m c X V v d D t T Z W N 0 a W 9 u M S 9 E Y X R h I H F 1 Z X J 5 L 0 V 4 c G F u Z G V k I F B F L n t Q R S 5 0 b 3 R h b F R y Y W R l Z F Z v b H V t Z S w 1 f S Z x d W 9 0 O y w m c X V v d D t T Z W N 0 a W 9 u M S 9 E Y X R h I H F 1 Z X J 5 L 0 V 4 c G F u Z G V k I F B F L n t Q R S 5 p b X B s a W V k V m 9 s Y X R p b G l 0 e S w 2 f S Z x d W 9 0 O y w m c X V v d D t T Z W N 0 a W 9 u M S 9 E Y X R h I H F 1 Z X J 5 L 0 V 4 c G F u Z G V k I F B F L n t Q R S 5 s Y X N 0 U H J p Y 2 U s N 3 0 m c X V v d D s s J n F 1 b 3 Q 7 U 2 V j d G l v b j E v R G F 0 Y S B x d W V y e S 9 F e H B h b m R l Z C B Q R S 5 7 U E U u Y 2 h h b m d l L D h 9 J n F 1 b 3 Q 7 L C Z x d W 9 0 O 1 N l Y 3 R p b 2 4 x L 0 R h d G E g c X V l c n k v R X h w Y W 5 k Z W Q g U E U u e 1 B F L n V u Z G V y b H l p b m d W Y W x 1 Z S w 5 f S Z x d W 9 0 O 1 0 s J n F 1 b 3 Q 7 Q 2 9 s d W 1 u Q 2 9 1 b n Q m c X V v d D s 6 M T U s J n F 1 b 3 Q 7 S 2 V 5 Q 2 9 s d W 1 u T m F t Z X M m c X V v d D s 6 W 1 0 s J n F 1 b 3 Q 7 Q 2 9 s d W 1 u S W R l b n R p d G l l c y Z x d W 9 0 O z p b J n F 1 b 3 Q 7 U 2 V j d G l v b j E v R G F 0 Y S B x d W V y e S 9 F e H B h b m R l Z C B D b 2 x 1 b W 4 x L n t z d H J p a 2 V Q c m l j Z S w w f S Z x d W 9 0 O y w m c X V v d D t T Z W N 0 a W 9 u M S 9 E Y X R h I H F 1 Z X J 5 L 0 V 4 c G F u Z G V k I E N v b H V t b j E u e 2 V 4 c G l y e U R h d G U s M X 0 m c X V v d D s s J n F 1 b 3 Q 7 U 2 V j d G l v b j E v R G F 0 Y S B x d W V y e S 9 F e H B h b m R l Z C B D R S 5 7 Q 0 U u b 3 B l b k l u d G V y Z X N 0 L D J 9 J n F 1 b 3 Q 7 L C Z x d W 9 0 O 1 N l Y 3 R p b 2 4 x L 0 R h d G E g c X V l c n k v R X h w Y W 5 k Z W Q g Q 0 U u e 0 N F L m N o Y W 5 n Z W l u T 3 B l b k l u d G V y Z X N 0 L D N 9 J n F 1 b 3 Q 7 L C Z x d W 9 0 O 1 N l Y 3 R p b 2 4 x L 0 R h d G E g c X V l c n k v R X h w Y W 5 k Z W Q g Q 0 U u e 0 N F L n R v d G F s V H J h Z G V k V m 9 s d W 1 l L D R 9 J n F 1 b 3 Q 7 L C Z x d W 9 0 O 1 N l Y 3 R p b 2 4 x L 0 R h d G E g c X V l c n k v R X h w Y W 5 k Z W Q g Q 0 U u e 0 N F L m l t c G x p Z W R W b 2 x h d G l s a X R 5 L D V 9 J n F 1 b 3 Q 7 L C Z x d W 9 0 O 1 N l Y 3 R p b 2 4 x L 0 R h d G E g c X V l c n k v R X h w Y W 5 k Z W Q g Q 0 U u e 0 N F L m x h c 3 R Q c m l j Z S w 2 f S Z x d W 9 0 O y w m c X V v d D t T Z W N 0 a W 9 u M S 9 E Y X R h I H F 1 Z X J 5 L 0 V 4 c G F u Z G V k I E N F L n t D R S 5 j a G F u Z 2 U s N 3 0 m c X V v d D s s J n F 1 b 3 Q 7 U 2 V j d G l v b j E v R G F 0 Y S B x d W V y e S 9 F e H B h b m R l Z C B Q R S 5 7 U E U u b 3 B l b k l u d G V y Z X N 0 L D N 9 J n F 1 b 3 Q 7 L C Z x d W 9 0 O 1 N l Y 3 R p b 2 4 x L 0 R h d G E g c X V l c n k v R X h w Y W 5 k Z W Q g U E U u e 1 B F L m N o Y W 5 n Z W l u T 3 B l b k l u d G V y Z X N 0 L D R 9 J n F 1 b 3 Q 7 L C Z x d W 9 0 O 1 N l Y 3 R p b 2 4 x L 0 R h d G E g c X V l c n k v R X h w Y W 5 k Z W Q g U E U u e 1 B F L n R v d G F s V H J h Z G V k V m 9 s d W 1 l L D V 9 J n F 1 b 3 Q 7 L C Z x d W 9 0 O 1 N l Y 3 R p b 2 4 x L 0 R h d G E g c X V l c n k v R X h w Y W 5 k Z W Q g U E U u e 1 B F L m l t c G x p Z W R W b 2 x h d G l s a X R 5 L D Z 9 J n F 1 b 3 Q 7 L C Z x d W 9 0 O 1 N l Y 3 R p b 2 4 x L 0 R h d G E g c X V l c n k v R X h w Y W 5 k Z W Q g U E U u e 1 B F L m x h c 3 R Q c m l j Z S w 3 f S Z x d W 9 0 O y w m c X V v d D t T Z W N 0 a W 9 u M S 9 E Y X R h I H F 1 Z X J 5 L 0 V 4 c G F u Z G V k I F B F L n t Q R S 5 j a G F u Z 2 U s O H 0 m c X V v d D s s J n F 1 b 3 Q 7 U 2 V j d G l v b j E v R G F 0 Y S B x d W V y e S 9 F e H B h b m R l Z C B Q R S 5 7 U E U u d W 5 k Z X J s e W l u Z 1 Z h b H V l L D l 9 J n F 1 b 3 Q 7 X S w m c X V v d D t S Z W x h d G l v b n N o a X B J b m Z v J n F 1 b 3 Q 7 O l t d f S I g L z 4 8 R W 5 0 c n k g V H l w Z T 0 i Q W R k Z W R U b 0 R h d G F N b 2 R l b C I g V m F s d W U 9 I m w w I i A v P j w v U 3 R h Y m x l R W 5 0 c m l l c z 4 8 L 0 l 0 Z W 0 + P E l 0 Z W 0 + P E l 0 Z W 1 M b 2 N h d G l v b j 4 8 S X R l b V R 5 c G U + R m 9 y b X V s Y T w v S X R l b V R 5 c G U + P E l 0 Z W 1 Q Y X R o P l N l Y 3 R p b 2 4 x L 0 R h d G E l M j B x d W V y e S 9 T b 3 V y Y 2 U 8 L 0 l 0 Z W 1 Q Y X R o P j w v S X R l b U x v Y 2 F 0 a W 9 u P j x T d G F i b G V F b n R y a W V z I C 8 + P C 9 J d G V t P j x J d G V t P j x J d G V t T G 9 j Y X R p b 2 4 + P E l 0 Z W 1 U e X B l P k Z v c m 1 1 b G E 8 L 0 l 0 Z W 1 U e X B l P j x J d G V t U G F 0 a D 5 T Z W N 0 a W 9 u M S 9 E Y X R h J T I w c X V l c n k v c m V j b 3 J k c z w v S X R l b V B h d G g + P C 9 J d G V t T G 9 j Y X R p b 2 4 + P F N 0 Y W J s Z U V u d H J p Z X M g L z 4 8 L 0 l 0 Z W 0 + P E l 0 Z W 0 + P E l 0 Z W 1 M b 2 N h d G l v b j 4 8 S X R l b V R 5 c G U + R m 9 y b X V s Y T w v S X R l b V R 5 c G U + P E l 0 Z W 1 Q Y X R o P l N l Y 3 R p b 2 4 x L 0 R h d G E l M j B x d W V y e S 9 k Y X R h P C 9 J d G V t U G F 0 a D 4 8 L 0 l 0 Z W 1 M b 2 N h d G l v b j 4 8 U 3 R h Y m x l R W 5 0 c m l l c y A v P j w v S X R l b T 4 8 S X R l b T 4 8 S X R l b U x v Y 2 F 0 a W 9 u P j x J d G V t V H l w Z T 5 G b 3 J t d W x h P C 9 J d G V t V H l w Z T 4 8 S X R l b V B h d G g + U 2 V j d G l v b j E v R G F 0 Y S U y M H F 1 Z X J 5 L 0 N v b n Z l c n R l Z C U y M H R v J T I w V G F i b G U 8 L 0 l 0 Z W 1 Q Y X R o P j w v S X R l b U x v Y 2 F 0 a W 9 u P j x T d G F i b G V F b n R y a W V z I C 8 + P C 9 J d G V t P j x J d G V t P j x J d G V t T G 9 j Y X R p b 2 4 + P E l 0 Z W 1 U e X B l P k Z v c m 1 1 b G E 8 L 0 l 0 Z W 1 U e X B l P j x J d G V t U G F 0 a D 5 T Z W N 0 a W 9 u M S 9 E Y X R h J T I w c X V l c n k v R X h w Y W 5 k Z W Q l M j B D b 2 x 1 b W 4 x P C 9 J d G V t U G F 0 a D 4 8 L 0 l 0 Z W 1 M b 2 N h d G l v b j 4 8 U 3 R h Y m x l R W 5 0 c m l l c y A v P j w v S X R l b T 4 8 S X R l b T 4 8 S X R l b U x v Y 2 F 0 a W 9 u P j x J d G V t V H l w Z T 5 G b 3 J t d W x h P C 9 J d G V t V H l w Z T 4 8 S X R l b V B h d G g + U 2 V j d G l v b j E v R G F 0 Y S U y M H F 1 Z X J 5 L 0 V 4 c G F u Z G V k J T I w U E U 8 L 0 l 0 Z W 1 Q Y X R o P j w v S X R l b U x v Y 2 F 0 a W 9 u P j x T d G F i b G V F b n R y a W V z I C 8 + P C 9 J d G V t P j x J d G V t P j x J d G V t T G 9 j Y X R p b 2 4 + P E l 0 Z W 1 U e X B l P k Z v c m 1 1 b G E 8 L 0 l 0 Z W 1 U e X B l P j x J d G V t U G F 0 a D 5 T Z W N 0 a W 9 u M S 9 E Y X R h J T I w c X V l c n k v R X h w Y W 5 k Z W Q l M j B D R T w v S X R l b V B h d G g + P C 9 J d G V t T G 9 j Y X R p b 2 4 + P F N 0 Y W J s Z U V u d H J p Z X M g L z 4 8 L 0 l 0 Z W 0 + P C 9 J d G V t c z 4 8 L 0 x v Y 2 F s U G F j a 2 F n Z U 1 l d G F k Y X R h R m l s Z T 4 W A A A A U E s F B g A A A A A A A A A A A A A A A A A A A A A A A C Y B A A A B A A A A 0 I y d 3 w E V 0 R G M e g D A T 8 K X 6 w E A A A B B z 4 W 1 7 K 4 O T K h w E 1 Y i N 5 G u A A A A A A I A A A A A A B B m A A A A A Q A A I A A A A L L h W r B K f A x / o W W 4 1 I W f T i w c S 2 i B l H 2 I v e 8 s 0 o O p s O W 3 A A A A A A 6 A A A A A A g A A I A A A A C a U I q S 0 2 f I 7 5 6 m h 4 + j U k c f f l v + 1 G M g T x W 8 W Q u 2 l o N H l U A A A A M Q H O w U R Z 6 h p v o H E H z 3 q Q b j 8 X r w Y 2 3 G n i 6 / i t P K n b d B X r E H p y 5 B U L v P 3 5 o S c t V / K w 1 9 1 F l M f t I Y 2 i J s / F q r n w C B 6 6 6 1 v i n h T 8 m I s U M v x 6 2 C Q Q A A A A I o O K 3 R 6 Q r P N W m j c c t o v r n z y R 7 H v n d A R t 8 8 8 3 s N w j I d W 4 E C J f + n 9 X I J Y x t L N T R 7 N P B b X N g K B S / h T p J O Y y z C p J 6 8 = < / D a t a M a s h u p > 
</file>

<file path=customXml/itemProps1.xml><?xml version="1.0" encoding="utf-8"?>
<ds:datastoreItem xmlns:ds="http://schemas.openxmlformats.org/officeDocument/2006/customXml" ds:itemID="{E2454C12-992D-452F-B8A8-9E59924937F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cookies</vt:lpstr>
      <vt:lpstr>option chain</vt:lpstr>
      <vt:lpstr>Pivot</vt:lpstr>
      <vt:lpstr>Bar chart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dc:creator>
  <cp:lastModifiedBy>Vishal</cp:lastModifiedBy>
  <dcterms:created xsi:type="dcterms:W3CDTF">2024-05-06T10:46:05Z</dcterms:created>
  <dcterms:modified xsi:type="dcterms:W3CDTF">2024-06-27T10:00:04Z</dcterms:modified>
</cp:coreProperties>
</file>