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set" sheetId="2" r:id="rId5"/>
    <sheet state="visible" name="Task_1" sheetId="3" r:id="rId6"/>
    <sheet state="visible" name="Task_2" sheetId="4" r:id="rId7"/>
    <sheet state="visible" name="Task_3" sheetId="5" r:id="rId8"/>
    <sheet state="visible" name="Task_4" sheetId="6" r:id="rId9"/>
    <sheet state="visible" name="Task_5" sheetId="7" r:id="rId10"/>
  </sheets>
  <definedNames/>
  <calcPr/>
</workbook>
</file>

<file path=xl/sharedStrings.xml><?xml version="1.0" encoding="utf-8"?>
<sst xmlns="http://schemas.openxmlformats.org/spreadsheetml/2006/main" count="329" uniqueCount="184">
  <si>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</si>
  <si>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</si>
  <si>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</si>
  <si>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</si>
  <si>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</si>
  <si>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</si>
  <si>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</si>
  <si>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</si>
  <si>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</si>
  <si>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</si>
  <si>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</si>
  <si>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</si>
  <si>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</si>
  <si>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</si>
  <si>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</si>
  <si>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</si>
  <si>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</si>
  <si>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</si>
  <si>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</si>
  <si>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</si>
  <si>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</si>
  <si>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</si>
  <si>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</si>
  <si>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</si>
  <si>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</si>
  <si>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</si>
  <si>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</si>
  <si>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</si>
  <si>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</si>
  <si>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</si>
  <si>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</si>
  <si>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</si>
  <si>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</si>
  <si>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</si>
  <si>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</si>
  <si>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</si>
  <si>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</si>
  <si>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</si>
  <si>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New format 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</si>
  <si>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</si>
  <si>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</si>
  <si>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</si>
  <si>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</si>
  <si>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</si>
  <si>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</si>
  <si>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</si>
  <si>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</si>
  <si>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</si>
  <si>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</si>
  <si>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</si>
  <si>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</si>
  <si>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</si>
  <si>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</si>
  <si>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</si>
  <si>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</si>
  <si>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</si>
  <si>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</si>
  <si>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</si>
  <si>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</si>
  <si>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</si>
  <si>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</si>
  <si>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</si>
  <si>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</si>
  <si>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</si>
  <si>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</si>
  <si>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</si>
  <si>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</si>
  <si>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</si>
  <si>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</si>
  <si>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</si>
  <si>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</si>
  <si>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</si>
  <si>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</si>
  <si>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</si>
  <si>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</si>
  <si>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</si>
  <si>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</si>
  <si>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</si>
  <si>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</si>
  <si>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</si>
  <si>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</si>
  <si>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</si>
  <si>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</si>
  <si>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</si>
  <si>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</si>
  <si>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</si>
  <si>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</si>
  <si>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</si>
  <si>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Give the sum of all values greater than '20' in column H labelled 'car2'</t>
  </si>
  <si>
    <t>Format the dates given in column X labelled 'dates' in format: 'YYYY-MM-DD'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</si>
  <si>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</si>
  <si>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</si>
  <si>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</si>
  <si>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</si>
  <si>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</si>
  <si>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</si>
  <si>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</si>
  <si>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</si>
  <si>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</si>
  <si>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 xml:space="preserve">"=MID(A16, FIND("-", A16, FIND("-", A16, FIND("-", A16, FIND("-", A16) + 1) + 1) + 1) + 1, LEN(A16) - FIND("-", A16, FIND("-", A16, FIND("-", A16, FIND("-", A16) + 1) + 1) + 1))"
</t>
  </si>
  <si>
    <t>Explanation:</t>
  </si>
  <si>
    <t>These formulas will extract the values from the respective positions in each cell and split them into separate columns.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</si>
  <si>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</si>
  <si>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</si>
  <si>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</si>
  <si>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</si>
  <si>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</si>
  <si>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</si>
  <si>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</si>
  <si>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</si>
  <si>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</si>
  <si>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</si>
  <si>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</si>
  <si>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</si>
  <si>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</si>
  <si>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</si>
  <si>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</si>
  <si>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</si>
  <si>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</si>
  <si>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</si>
  <si>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</si>
  <si>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</si>
  <si>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</si>
  <si>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</si>
  <si>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</si>
  <si>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</si>
  <si>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</si>
  <si>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</si>
  <si>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</si>
  <si>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</si>
  <si>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</si>
  <si>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</si>
  <si>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</si>
  <si>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</si>
  <si>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</si>
  <si>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</si>
  <si>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</si>
  <si>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</si>
  <si>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</si>
  <si>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</si>
  <si>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</si>
  <si>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</si>
  <si>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</si>
  <si>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</si>
  <si>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</si>
  <si>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</si>
  <si>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</si>
  <si>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</si>
  <si>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</si>
  <si>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Using appropriate formula, calculate the sum of sales in Table_A using the following condition:</t>
  </si>
  <si>
    <t>All #N/A values must be substituted with the value '20'</t>
  </si>
  <si>
    <t xml:space="preserve">"=SUM(IFERROR(C12:C21, 20))"
</t>
  </si>
  <si>
    <t>This formula uses the IFERROR function to replace any #N/A values in the Sales column of Table_A with the value '20', and then the SUM function adds up the modified values.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</si>
  <si>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</si>
  <si>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</si>
  <si>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</si>
  <si>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</si>
  <si>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</si>
  <si>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</si>
  <si>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</si>
  <si>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</si>
  <si>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</si>
  <si>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</si>
  <si>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</si>
  <si>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</si>
  <si>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</si>
  <si>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</si>
  <si>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Fill the values in column "value" of Table_C using the tables A and B.</t>
  </si>
  <si>
    <t xml:space="preserve">"=VLOOKUP(A2, Table_A!A:I, MATCH(B2, Table_B!A:A, 0) + 1, FALSE)"
</t>
  </si>
  <si>
    <t>use the VLOOKUP function. Assuming your data starts from cell A2 (assuming A1 has the headers) in each table, you can use the following formula in cell C2 of Table_C: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</si>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</sst>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dd/mm/yyyy"/>
    <numFmt numFmtId="166" formatCode="yyyy\-mm\-dd"/>
  </numFmts>
  <fonts count="14">
    <font>
      <sz val="10.0"/>
      <color rgb="FF000000"/>
      <name val="Times New Roman"/>
      <scheme val="minor"/>
    </font>
    <font>
      <b/>
      <sz val="14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0"/>
      <name val="Calibri"/>
    </font>
    <font>
      <b/>
      <sz val="11.0"/>
      <color rgb="FFFF0000"/>
      <name val="Calibri"/>
    </font>
    <font>
      <i/>
      <sz val="10.0"/>
      <color rgb="FF000000"/>
      <name val="Calibri"/>
    </font>
    <font>
      <b/>
      <sz val="16.0"/>
      <color theme="0"/>
      <name val="Calibri"/>
    </font>
    <font>
      <sz val="16.0"/>
      <color rgb="FF000000"/>
      <name val="Calibri"/>
    </font>
    <font>
      <b/>
      <sz val="18.0"/>
      <color rgb="FFC55A11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B1A0C7"/>
        <bgColor rgb="FFB1A0C7"/>
      </patternFill>
    </fill>
    <fill>
      <patternFill patternType="solid">
        <fgColor rgb="FF2F5496"/>
        <bgColor rgb="FF2F549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2" fillId="0" fontId="4" numFmtId="0" xfId="0" applyBorder="1" applyFont="1"/>
    <xf borderId="1" fillId="0" fontId="4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0" fillId="0" fontId="5" numFmtId="0" xfId="0" applyFont="1"/>
    <xf borderId="0" fillId="0" fontId="5" numFmtId="164" xfId="0" applyFont="1" applyNumberFormat="1"/>
    <xf borderId="5" fillId="2" fontId="6" numFmtId="0" xfId="0" applyBorder="1" applyFill="1" applyFont="1"/>
    <xf borderId="5" fillId="3" fontId="6" numFmtId="0" xfId="0" applyBorder="1" applyFill="1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3" numFmtId="165" xfId="0" applyFont="1" applyNumberFormat="1"/>
    <xf borderId="5" fillId="4" fontId="7" numFmtId="0" xfId="0" applyBorder="1" applyFill="1" applyFont="1"/>
    <xf borderId="0" fillId="0" fontId="8" numFmtId="0" xfId="0" applyFont="1"/>
    <xf borderId="0" fillId="0" fontId="5" numFmtId="0" xfId="0" applyAlignment="1" applyFont="1">
      <alignment horizontal="center"/>
    </xf>
    <xf borderId="0" fillId="0" fontId="9" numFmtId="0" xfId="0" applyFont="1"/>
    <xf borderId="5" fillId="4" fontId="10" numFmtId="0" xfId="0" applyAlignment="1" applyBorder="1" applyFont="1">
      <alignment horizontal="center"/>
    </xf>
    <xf borderId="0" fillId="0" fontId="11" numFmtId="0" xfId="0" applyFont="1"/>
    <xf borderId="0" fillId="0" fontId="12" numFmtId="0" xfId="0" applyFont="1"/>
    <xf borderId="2" fillId="0" fontId="6" numFmtId="0" xfId="0" applyBorder="1" applyFont="1"/>
    <xf borderId="1" fillId="2" fontId="6" numFmtId="0" xfId="0" applyBorder="1" applyFont="1"/>
    <xf borderId="1" fillId="3" fontId="6" numFmtId="0" xfId="0" applyBorder="1" applyFont="1"/>
    <xf borderId="6" fillId="2" fontId="6" numFmtId="0" xfId="0" applyBorder="1" applyFont="1"/>
    <xf borderId="3" fillId="0" fontId="3" numFmtId="0" xfId="0" applyBorder="1" applyFont="1"/>
    <xf borderId="4" fillId="0" fontId="3" numFmtId="0" xfId="0" applyBorder="1" applyFont="1"/>
    <xf borderId="7" fillId="0" fontId="3" numFmtId="0" xfId="0" applyBorder="1" applyFont="1"/>
    <xf borderId="4" fillId="0" fontId="3" numFmtId="164" xfId="0" applyBorder="1" applyFont="1" applyNumberFormat="1"/>
    <xf borderId="7" fillId="0" fontId="3" numFmtId="164" xfId="0" applyBorder="1" applyFont="1" applyNumberFormat="1"/>
    <xf borderId="1" fillId="0" fontId="6" numFmtId="0" xfId="0" applyBorder="1" applyFont="1"/>
    <xf borderId="0" fillId="0" fontId="1" numFmtId="0" xfId="0" applyFont="1"/>
    <xf borderId="0" fillId="0" fontId="13" numFmtId="0" xfId="0" applyAlignment="1" applyFont="1">
      <alignment readingOrder="0"/>
    </xf>
    <xf borderId="0" fillId="0" fontId="13" numFmtId="0" xfId="0" applyFont="1"/>
    <xf borderId="1" fillId="0" fontId="6" numFmtId="0" xfId="0" applyAlignment="1" applyBorder="1" applyFont="1">
      <alignment vertical="center"/>
    </xf>
    <xf borderId="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0" fontId="3" numFmtId="0" xfId="0" applyBorder="1" applyFont="1"/>
    <xf borderId="11" fillId="0" fontId="3" numFmtId="0" xfId="0" applyBorder="1" applyFont="1"/>
    <xf borderId="3" fillId="0" fontId="3" numFmtId="0" xfId="0" applyBorder="1" applyFont="1"/>
    <xf borderId="8" fillId="0" fontId="3" numFmtId="0" xfId="0" applyBorder="1" applyFont="1"/>
    <xf borderId="0" fillId="0" fontId="3" numFmtId="0" xfId="0" applyAlignment="1" applyFont="1">
      <alignment readingOrder="0"/>
    </xf>
    <xf borderId="1" fillId="0" fontId="3" numFmtId="166" xfId="0" applyBorder="1" applyFont="1" applyNumberFormat="1"/>
    <xf borderId="0" fillId="0" fontId="2" numFmtId="0" xfId="0" applyAlignment="1" applyFont="1">
      <alignment readingOrder="0"/>
    </xf>
    <xf borderId="12" fillId="0" fontId="3" numFmtId="0" xfId="0" applyBorder="1" applyFont="1"/>
    <xf borderId="7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70.86"/>
    <col customWidth="1" min="2" max="6" width="11.0"/>
    <col customWidth="1" min="7" max="26" width="10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3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 t="s">
        <v>6</v>
      </c>
      <c r="B9" s="5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 t="s">
        <v>8</v>
      </c>
      <c r="B10" s="7">
        <v>25.0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6" t="s">
        <v>9</v>
      </c>
      <c r="B11" s="7">
        <v>30.0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6" t="s">
        <v>10</v>
      </c>
      <c r="B12" s="7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6" t="s">
        <v>11</v>
      </c>
      <c r="B13" s="7">
        <v>20.0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6" t="s">
        <v>12</v>
      </c>
      <c r="B14" s="7">
        <v>40.0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8" t="s">
        <v>13</v>
      </c>
      <c r="B15" s="9">
        <v>125.0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43"/>
    <col customWidth="1" min="2" max="2" width="7.43"/>
    <col customWidth="1" min="3" max="3" width="9.86"/>
    <col customWidth="1" min="4" max="4" width="11.0"/>
    <col customWidth="1" min="5" max="5" width="9.14"/>
    <col customWidth="1" min="6" max="6" width="10.43"/>
    <col customWidth="1" min="7" max="9" width="12.86"/>
    <col customWidth="1" min="10" max="12" width="13.0"/>
    <col customWidth="1" min="13" max="15" width="14.14"/>
    <col customWidth="1" min="16" max="18" width="14.43"/>
    <col customWidth="1" min="19" max="20" width="18.86"/>
    <col customWidth="1" min="21" max="23" width="19.0"/>
    <col customWidth="1" min="24" max="24" width="12.57"/>
    <col customWidth="1" min="25" max="26" width="9.0"/>
  </cols>
  <sheetData>
    <row r="1" ht="14.25" customHeight="1">
      <c r="A1" s="10" t="s">
        <v>14</v>
      </c>
      <c r="B1" s="10" t="s">
        <v>15</v>
      </c>
      <c r="C1" s="10" t="s">
        <v>16</v>
      </c>
      <c r="D1" s="11" t="s">
        <v>17</v>
      </c>
      <c r="E1" s="10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3" t="s">
        <v>24</v>
      </c>
      <c r="L1" s="13" t="s">
        <v>25</v>
      </c>
      <c r="M1" s="12" t="s">
        <v>26</v>
      </c>
      <c r="N1" s="12" t="s">
        <v>27</v>
      </c>
      <c r="O1" s="12" t="s">
        <v>28</v>
      </c>
      <c r="P1" s="13" t="s">
        <v>29</v>
      </c>
      <c r="Q1" s="13" t="s">
        <v>30</v>
      </c>
      <c r="R1" s="13" t="s">
        <v>31</v>
      </c>
      <c r="S1" s="12" t="s">
        <v>32</v>
      </c>
      <c r="T1" s="12" t="s">
        <v>33</v>
      </c>
      <c r="U1" s="13" t="s">
        <v>34</v>
      </c>
      <c r="V1" s="13" t="s">
        <v>35</v>
      </c>
      <c r="W1" s="13" t="s">
        <v>36</v>
      </c>
      <c r="X1" s="14" t="s">
        <v>37</v>
      </c>
      <c r="Y1" s="15" t="s">
        <v>38</v>
      </c>
      <c r="Z1" s="14"/>
    </row>
    <row r="2">
      <c r="A2" s="3" t="s">
        <v>39</v>
      </c>
      <c r="B2" s="3">
        <v>20000.0</v>
      </c>
      <c r="C2" s="3" t="s">
        <v>40</v>
      </c>
      <c r="D2" s="16">
        <v>0.0</v>
      </c>
      <c r="E2" s="3" t="s">
        <v>41</v>
      </c>
      <c r="F2" s="16">
        <v>0.999988425925926</v>
      </c>
      <c r="G2" s="3">
        <v>2.7</v>
      </c>
      <c r="H2" s="3">
        <v>3.6</v>
      </c>
      <c r="I2" s="3">
        <v>4.2</v>
      </c>
      <c r="J2" s="3">
        <v>-1.0</v>
      </c>
      <c r="K2" s="3">
        <v>-1.0</v>
      </c>
      <c r="L2" s="3">
        <v>-1.0</v>
      </c>
      <c r="M2" s="3">
        <v>5.3</v>
      </c>
      <c r="N2" s="3">
        <v>7.6</v>
      </c>
      <c r="O2" s="3">
        <v>8.9</v>
      </c>
      <c r="P2" s="3">
        <v>2.7</v>
      </c>
      <c r="Q2" s="3">
        <v>3.6</v>
      </c>
      <c r="R2" s="3">
        <v>4.2</v>
      </c>
      <c r="S2" s="3">
        <v>7.6</v>
      </c>
      <c r="T2" s="3">
        <v>8.9</v>
      </c>
      <c r="U2" s="3">
        <v>3.6</v>
      </c>
      <c r="V2" s="3">
        <v>4.2</v>
      </c>
      <c r="W2" s="3">
        <v>4.2</v>
      </c>
      <c r="X2" s="17">
        <v>45051.0</v>
      </c>
      <c r="Y2" s="3" t="str">
        <f t="shared" ref="Y2:Y40" si="1">TEXT(X2, "YYYY-MM-DD")
</f>
        <v>2023-05-05</v>
      </c>
      <c r="Z2" s="3"/>
    </row>
    <row r="3">
      <c r="A3" s="3" t="s">
        <v>42</v>
      </c>
      <c r="B3" s="3">
        <v>20002.0</v>
      </c>
      <c r="C3" s="3" t="s">
        <v>40</v>
      </c>
      <c r="D3" s="16">
        <v>0.0</v>
      </c>
      <c r="E3" s="3" t="s">
        <v>41</v>
      </c>
      <c r="F3" s="16">
        <v>0.999988425925926</v>
      </c>
      <c r="G3" s="3">
        <v>2.7</v>
      </c>
      <c r="H3" s="3">
        <v>3.6</v>
      </c>
      <c r="I3" s="3">
        <v>4.2</v>
      </c>
      <c r="J3" s="3">
        <v>-1.0</v>
      </c>
      <c r="K3" s="3">
        <v>-1.0</v>
      </c>
      <c r="L3" s="3">
        <v>-1.0</v>
      </c>
      <c r="M3" s="3">
        <v>5.3</v>
      </c>
      <c r="N3" s="3">
        <v>7.6</v>
      </c>
      <c r="O3" s="3">
        <v>8.9</v>
      </c>
      <c r="P3" s="3">
        <v>2.7</v>
      </c>
      <c r="Q3" s="3">
        <v>3.6</v>
      </c>
      <c r="R3" s="3">
        <v>4.2</v>
      </c>
      <c r="S3" s="3">
        <v>7.6</v>
      </c>
      <c r="T3" s="3">
        <v>8.9</v>
      </c>
      <c r="U3" s="3">
        <v>3.6</v>
      </c>
      <c r="V3" s="3">
        <v>4.2</v>
      </c>
      <c r="W3" s="3">
        <v>4.2</v>
      </c>
      <c r="X3" s="17">
        <v>45048.0</v>
      </c>
      <c r="Y3" s="3" t="str">
        <f t="shared" si="1"/>
        <v>2023-05-02</v>
      </c>
      <c r="Z3" s="3"/>
    </row>
    <row r="4">
      <c r="A4" s="3" t="s">
        <v>43</v>
      </c>
      <c r="B4" s="3">
        <v>20004.0</v>
      </c>
      <c r="C4" s="3" t="s">
        <v>40</v>
      </c>
      <c r="D4" s="16">
        <v>0.0</v>
      </c>
      <c r="E4" s="3" t="s">
        <v>41</v>
      </c>
      <c r="F4" s="16">
        <v>0.999988425925926</v>
      </c>
      <c r="G4" s="3">
        <v>3.6</v>
      </c>
      <c r="H4" s="3">
        <v>5.4</v>
      </c>
      <c r="I4" s="3">
        <v>5.8</v>
      </c>
      <c r="J4" s="3">
        <v>-1.0</v>
      </c>
      <c r="K4" s="3">
        <v>-1.0</v>
      </c>
      <c r="L4" s="3">
        <v>-1.0</v>
      </c>
      <c r="M4" s="3">
        <v>7.6</v>
      </c>
      <c r="N4" s="3">
        <v>11.1</v>
      </c>
      <c r="O4" s="3">
        <v>12.2</v>
      </c>
      <c r="P4" s="3">
        <v>3.6</v>
      </c>
      <c r="Q4" s="3">
        <v>5.4</v>
      </c>
      <c r="R4" s="3">
        <v>5.8</v>
      </c>
      <c r="S4" s="3">
        <v>11.1</v>
      </c>
      <c r="T4" s="3">
        <v>12.2</v>
      </c>
      <c r="U4" s="3">
        <v>5.4</v>
      </c>
      <c r="V4" s="3">
        <v>5.8</v>
      </c>
      <c r="W4" s="3">
        <v>5.8</v>
      </c>
      <c r="X4" s="17">
        <v>45055.0</v>
      </c>
      <c r="Y4" s="3" t="str">
        <f t="shared" si="1"/>
        <v>2023-05-09</v>
      </c>
      <c r="Z4" s="3"/>
    </row>
    <row r="5">
      <c r="A5" s="3" t="s">
        <v>44</v>
      </c>
      <c r="B5" s="3">
        <v>20006.0</v>
      </c>
      <c r="C5" s="3" t="s">
        <v>40</v>
      </c>
      <c r="D5" s="16">
        <v>0.0</v>
      </c>
      <c r="E5" s="3" t="s">
        <v>41</v>
      </c>
      <c r="F5" s="16">
        <v>0.999988425925926</v>
      </c>
      <c r="G5" s="3">
        <v>4.9</v>
      </c>
      <c r="H5" s="3">
        <v>6.6</v>
      </c>
      <c r="I5" s="3">
        <v>8.1</v>
      </c>
      <c r="J5" s="3">
        <v>-1.0</v>
      </c>
      <c r="K5" s="3">
        <v>-1.0</v>
      </c>
      <c r="L5" s="3">
        <v>-1.0</v>
      </c>
      <c r="M5" s="3">
        <v>10.0</v>
      </c>
      <c r="N5" s="3">
        <v>13.3</v>
      </c>
      <c r="O5" s="3">
        <v>17.0</v>
      </c>
      <c r="P5" s="3">
        <v>4.9</v>
      </c>
      <c r="Q5" s="3">
        <v>6.6</v>
      </c>
      <c r="R5" s="3">
        <v>8.1</v>
      </c>
      <c r="S5" s="3">
        <v>13.3</v>
      </c>
      <c r="T5" s="3">
        <v>17.0</v>
      </c>
      <c r="U5" s="3">
        <v>6.6</v>
      </c>
      <c r="V5" s="3">
        <v>8.1</v>
      </c>
      <c r="W5" s="3">
        <v>8.1</v>
      </c>
      <c r="X5" s="17">
        <v>45059.0</v>
      </c>
      <c r="Y5" s="3" t="str">
        <f t="shared" si="1"/>
        <v>2023-05-13</v>
      </c>
      <c r="Z5" s="3"/>
    </row>
    <row r="6">
      <c r="A6" s="3" t="s">
        <v>45</v>
      </c>
      <c r="B6" s="3">
        <v>20008.0</v>
      </c>
      <c r="C6" s="3" t="s">
        <v>40</v>
      </c>
      <c r="D6" s="16">
        <v>0.0</v>
      </c>
      <c r="E6" s="3" t="s">
        <v>41</v>
      </c>
      <c r="F6" s="16">
        <v>0.999988425925926</v>
      </c>
      <c r="G6" s="3">
        <v>6.6</v>
      </c>
      <c r="H6" s="3">
        <v>8.8</v>
      </c>
      <c r="I6" s="3">
        <v>11.0</v>
      </c>
      <c r="J6" s="3">
        <v>-1.0</v>
      </c>
      <c r="K6" s="3">
        <v>-1.0</v>
      </c>
      <c r="L6" s="3">
        <v>-1.0</v>
      </c>
      <c r="M6" s="3">
        <v>13.3</v>
      </c>
      <c r="N6" s="3">
        <v>18.0</v>
      </c>
      <c r="O6" s="3">
        <v>22.5</v>
      </c>
      <c r="P6" s="3">
        <v>6.6</v>
      </c>
      <c r="Q6" s="3">
        <v>8.8</v>
      </c>
      <c r="R6" s="3">
        <v>11.0</v>
      </c>
      <c r="S6" s="3">
        <v>18.0</v>
      </c>
      <c r="T6" s="3">
        <v>22.5</v>
      </c>
      <c r="U6" s="3">
        <v>8.8</v>
      </c>
      <c r="V6" s="3">
        <v>11.0</v>
      </c>
      <c r="W6" s="3">
        <v>11.0</v>
      </c>
      <c r="X6" s="17">
        <v>45076.0</v>
      </c>
      <c r="Y6" s="3" t="str">
        <f t="shared" si="1"/>
        <v>2023-05-30</v>
      </c>
      <c r="Z6" s="3"/>
    </row>
    <row r="7">
      <c r="A7" s="3" t="s">
        <v>46</v>
      </c>
      <c r="B7" s="3">
        <v>20010.0</v>
      </c>
      <c r="C7" s="3" t="s">
        <v>40</v>
      </c>
      <c r="D7" s="16">
        <v>0.0</v>
      </c>
      <c r="E7" s="3" t="s">
        <v>41</v>
      </c>
      <c r="F7" s="16">
        <v>0.999988425925926</v>
      </c>
      <c r="G7" s="3">
        <v>7.1</v>
      </c>
      <c r="H7" s="3">
        <v>10.4</v>
      </c>
      <c r="I7" s="3">
        <v>12.8</v>
      </c>
      <c r="J7" s="3">
        <v>-1.0</v>
      </c>
      <c r="K7" s="3">
        <v>-1.0</v>
      </c>
      <c r="L7" s="3">
        <v>-1.0</v>
      </c>
      <c r="M7" s="3">
        <v>14.4</v>
      </c>
      <c r="N7" s="3">
        <v>21.5</v>
      </c>
      <c r="O7" s="3">
        <v>26.1</v>
      </c>
      <c r="P7" s="3">
        <v>7.1</v>
      </c>
      <c r="Q7" s="3">
        <v>10.4</v>
      </c>
      <c r="R7" s="3">
        <v>12.8</v>
      </c>
      <c r="S7" s="3">
        <v>21.5</v>
      </c>
      <c r="T7" s="3">
        <v>26.1</v>
      </c>
      <c r="U7" s="3">
        <v>10.4</v>
      </c>
      <c r="V7" s="3">
        <v>12.8</v>
      </c>
      <c r="W7" s="3">
        <v>12.8</v>
      </c>
      <c r="X7" s="17">
        <v>45057.0</v>
      </c>
      <c r="Y7" s="3" t="str">
        <f t="shared" si="1"/>
        <v>2023-05-11</v>
      </c>
      <c r="Z7" s="3"/>
    </row>
    <row r="8">
      <c r="A8" s="3" t="s">
        <v>47</v>
      </c>
      <c r="B8" s="3">
        <v>20012.0</v>
      </c>
      <c r="C8" s="3" t="s">
        <v>40</v>
      </c>
      <c r="D8" s="16">
        <v>0.0</v>
      </c>
      <c r="E8" s="3" t="s">
        <v>41</v>
      </c>
      <c r="F8" s="16">
        <v>0.999988425925926</v>
      </c>
      <c r="G8" s="3">
        <v>9.4</v>
      </c>
      <c r="H8" s="3">
        <v>13.8</v>
      </c>
      <c r="I8" s="3">
        <v>16.1</v>
      </c>
      <c r="J8" s="3">
        <v>-1.0</v>
      </c>
      <c r="K8" s="3">
        <v>-1.0</v>
      </c>
      <c r="L8" s="3">
        <v>-1.0</v>
      </c>
      <c r="M8" s="3">
        <v>19.2</v>
      </c>
      <c r="N8" s="3">
        <v>28.3</v>
      </c>
      <c r="O8" s="3">
        <v>32.8</v>
      </c>
      <c r="P8" s="3">
        <v>9.4</v>
      </c>
      <c r="Q8" s="3">
        <v>13.8</v>
      </c>
      <c r="R8" s="3">
        <v>16.1</v>
      </c>
      <c r="S8" s="3">
        <v>28.3</v>
      </c>
      <c r="T8" s="3">
        <v>32.8</v>
      </c>
      <c r="U8" s="3">
        <v>13.8</v>
      </c>
      <c r="V8" s="3">
        <v>16.1</v>
      </c>
      <c r="W8" s="3">
        <v>16.1</v>
      </c>
      <c r="X8" s="17">
        <v>45052.0</v>
      </c>
      <c r="Y8" s="3" t="str">
        <f t="shared" si="1"/>
        <v>2023-05-06</v>
      </c>
      <c r="Z8" s="3"/>
    </row>
    <row r="9">
      <c r="A9" s="3" t="s">
        <v>48</v>
      </c>
      <c r="B9" s="3">
        <v>20014.0</v>
      </c>
      <c r="C9" s="3" t="s">
        <v>40</v>
      </c>
      <c r="D9" s="16">
        <v>0.0</v>
      </c>
      <c r="E9" s="3" t="s">
        <v>41</v>
      </c>
      <c r="F9" s="16">
        <v>0.999988425925926</v>
      </c>
      <c r="G9" s="3">
        <v>11.6</v>
      </c>
      <c r="H9" s="3">
        <v>17.3</v>
      </c>
      <c r="I9" s="3">
        <v>21.3</v>
      </c>
      <c r="J9" s="3">
        <v>-1.0</v>
      </c>
      <c r="K9" s="3">
        <v>-1.0</v>
      </c>
      <c r="L9" s="3">
        <v>-1.0</v>
      </c>
      <c r="M9" s="3">
        <v>23.6</v>
      </c>
      <c r="N9" s="3">
        <v>35.2</v>
      </c>
      <c r="O9" s="3">
        <v>43.0</v>
      </c>
      <c r="P9" s="3">
        <v>11.6</v>
      </c>
      <c r="Q9" s="3">
        <v>17.3</v>
      </c>
      <c r="R9" s="3">
        <v>21.3</v>
      </c>
      <c r="S9" s="3">
        <v>35.2</v>
      </c>
      <c r="T9" s="3">
        <v>43.0</v>
      </c>
      <c r="U9" s="3">
        <v>17.3</v>
      </c>
      <c r="V9" s="3">
        <v>21.3</v>
      </c>
      <c r="W9" s="3">
        <v>21.3</v>
      </c>
      <c r="X9" s="17">
        <v>45098.0</v>
      </c>
      <c r="Y9" s="3" t="str">
        <f t="shared" si="1"/>
        <v>2023-06-21</v>
      </c>
      <c r="Z9" s="3"/>
    </row>
    <row r="10">
      <c r="A10" s="3" t="s">
        <v>49</v>
      </c>
      <c r="B10" s="3">
        <v>20016.0</v>
      </c>
      <c r="C10" s="3" t="s">
        <v>40</v>
      </c>
      <c r="D10" s="16">
        <v>0.0</v>
      </c>
      <c r="E10" s="3" t="s">
        <v>41</v>
      </c>
      <c r="F10" s="16">
        <v>0.999988425925926</v>
      </c>
      <c r="G10" s="3">
        <v>16.1</v>
      </c>
      <c r="H10" s="3">
        <v>24.1</v>
      </c>
      <c r="I10" s="3">
        <v>29.1</v>
      </c>
      <c r="J10" s="3">
        <v>-1.0</v>
      </c>
      <c r="K10" s="3">
        <v>-1.0</v>
      </c>
      <c r="L10" s="3">
        <v>-1.0</v>
      </c>
      <c r="M10" s="3">
        <v>32.8</v>
      </c>
      <c r="N10" s="3">
        <v>49.0</v>
      </c>
      <c r="O10" s="3">
        <v>59.0</v>
      </c>
      <c r="P10" s="3">
        <v>16.1</v>
      </c>
      <c r="Q10" s="3">
        <v>24.1</v>
      </c>
      <c r="R10" s="3">
        <v>29.1</v>
      </c>
      <c r="S10" s="3">
        <v>49.0</v>
      </c>
      <c r="T10" s="3">
        <v>59.0</v>
      </c>
      <c r="U10" s="3">
        <v>24.1</v>
      </c>
      <c r="V10" s="3">
        <v>29.1</v>
      </c>
      <c r="W10" s="3">
        <v>29.1</v>
      </c>
      <c r="X10" s="17">
        <v>45092.0</v>
      </c>
      <c r="Y10" s="3" t="str">
        <f t="shared" si="1"/>
        <v>2023-06-15</v>
      </c>
      <c r="Z10" s="3"/>
    </row>
    <row r="11">
      <c r="A11" s="3" t="s">
        <v>50</v>
      </c>
      <c r="B11" s="3">
        <v>20018.0</v>
      </c>
      <c r="C11" s="3" t="s">
        <v>40</v>
      </c>
      <c r="D11" s="16">
        <v>0.0</v>
      </c>
      <c r="E11" s="3" t="s">
        <v>41</v>
      </c>
      <c r="F11" s="16">
        <v>0.999988425925926</v>
      </c>
      <c r="G11" s="3">
        <v>18.4</v>
      </c>
      <c r="H11" s="3">
        <v>27.5</v>
      </c>
      <c r="I11" s="3">
        <v>33.8</v>
      </c>
      <c r="J11" s="3">
        <v>-1.0</v>
      </c>
      <c r="K11" s="3">
        <v>-1.0</v>
      </c>
      <c r="L11" s="3">
        <v>-1.0</v>
      </c>
      <c r="M11" s="3">
        <v>37.2</v>
      </c>
      <c r="N11" s="3">
        <v>55.6</v>
      </c>
      <c r="O11" s="3">
        <v>67.9</v>
      </c>
      <c r="P11" s="3">
        <v>18.4</v>
      </c>
      <c r="Q11" s="3">
        <v>27.5</v>
      </c>
      <c r="R11" s="3">
        <v>33.8</v>
      </c>
      <c r="S11" s="3">
        <v>55.6</v>
      </c>
      <c r="T11" s="3">
        <v>67.9</v>
      </c>
      <c r="U11" s="3">
        <v>27.5</v>
      </c>
      <c r="V11" s="3">
        <v>33.8</v>
      </c>
      <c r="W11" s="3">
        <v>33.8</v>
      </c>
      <c r="X11" s="17">
        <v>45104.0</v>
      </c>
      <c r="Y11" s="3" t="str">
        <f t="shared" si="1"/>
        <v>2023-06-27</v>
      </c>
      <c r="Z11" s="3"/>
    </row>
    <row r="12">
      <c r="A12" s="3" t="s">
        <v>51</v>
      </c>
      <c r="B12" s="3">
        <v>20020.0</v>
      </c>
      <c r="C12" s="3" t="s">
        <v>40</v>
      </c>
      <c r="D12" s="16">
        <v>0.0</v>
      </c>
      <c r="E12" s="3" t="s">
        <v>41</v>
      </c>
      <c r="F12" s="16">
        <v>0.999988425925926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17">
        <v>45116.0</v>
      </c>
      <c r="Y12" s="3" t="str">
        <f t="shared" si="1"/>
        <v>2023-07-09</v>
      </c>
      <c r="Z12" s="3"/>
    </row>
    <row r="13">
      <c r="A13" s="3" t="s">
        <v>52</v>
      </c>
      <c r="B13" s="3">
        <v>20022.0</v>
      </c>
      <c r="C13" s="3" t="s">
        <v>40</v>
      </c>
      <c r="D13" s="16">
        <v>0.0</v>
      </c>
      <c r="E13" s="3" t="s">
        <v>41</v>
      </c>
      <c r="F13" s="16">
        <v>0.999988425925926</v>
      </c>
      <c r="G13" s="3">
        <v>21.9</v>
      </c>
      <c r="H13" s="3">
        <v>32.1</v>
      </c>
      <c r="I13" s="3">
        <v>40.1</v>
      </c>
      <c r="J13" s="3">
        <v>-1.0</v>
      </c>
      <c r="K13" s="3">
        <v>-1.0</v>
      </c>
      <c r="L13" s="3">
        <v>-1.0</v>
      </c>
      <c r="M13" s="3">
        <v>42.3</v>
      </c>
      <c r="N13" s="3">
        <v>61.5</v>
      </c>
      <c r="O13" s="3">
        <v>76.6</v>
      </c>
      <c r="P13" s="3">
        <v>21.9</v>
      </c>
      <c r="Q13" s="3">
        <v>32.1</v>
      </c>
      <c r="R13" s="3">
        <v>40.1</v>
      </c>
      <c r="S13" s="3">
        <v>61.5</v>
      </c>
      <c r="T13" s="3">
        <v>76.6</v>
      </c>
      <c r="U13" s="3">
        <v>32.1</v>
      </c>
      <c r="V13" s="3">
        <v>40.1</v>
      </c>
      <c r="W13" s="3">
        <v>40.1</v>
      </c>
      <c r="X13" s="17">
        <v>45110.0</v>
      </c>
      <c r="Y13" s="3" t="str">
        <f t="shared" si="1"/>
        <v>2023-07-03</v>
      </c>
      <c r="Z13" s="3"/>
    </row>
    <row r="14">
      <c r="A14" s="3" t="s">
        <v>53</v>
      </c>
      <c r="B14" s="3">
        <v>20024.0</v>
      </c>
      <c r="C14" s="3" t="s">
        <v>40</v>
      </c>
      <c r="D14" s="16">
        <v>0.0</v>
      </c>
      <c r="E14" s="3" t="s">
        <v>41</v>
      </c>
      <c r="F14" s="16">
        <v>0.999988425925926</v>
      </c>
      <c r="G14" s="3">
        <v>23.5</v>
      </c>
      <c r="H14" s="3">
        <v>34.7</v>
      </c>
      <c r="I14" s="3">
        <v>42.7</v>
      </c>
      <c r="J14" s="3">
        <v>-1.0</v>
      </c>
      <c r="K14" s="3">
        <v>-1.0</v>
      </c>
      <c r="L14" s="3">
        <v>-1.0</v>
      </c>
      <c r="M14" s="3">
        <v>47.7</v>
      </c>
      <c r="N14" s="3">
        <v>70.8</v>
      </c>
      <c r="O14" s="3">
        <v>86.6</v>
      </c>
      <c r="P14" s="3">
        <v>23.5</v>
      </c>
      <c r="Q14" s="3">
        <v>34.7</v>
      </c>
      <c r="R14" s="3">
        <v>42.7</v>
      </c>
      <c r="S14" s="3">
        <v>70.8</v>
      </c>
      <c r="T14" s="3">
        <v>86.6</v>
      </c>
      <c r="U14" s="3">
        <v>34.7</v>
      </c>
      <c r="V14" s="3">
        <v>42.7</v>
      </c>
      <c r="W14" s="3">
        <v>42.7</v>
      </c>
      <c r="X14" s="17">
        <v>45095.0</v>
      </c>
      <c r="Y14" s="3" t="str">
        <f t="shared" si="1"/>
        <v>2023-06-18</v>
      </c>
      <c r="Z14" s="3"/>
    </row>
    <row r="15">
      <c r="A15" s="3" t="s">
        <v>54</v>
      </c>
      <c r="B15" s="3">
        <v>20026.0</v>
      </c>
      <c r="C15" s="3" t="s">
        <v>40</v>
      </c>
      <c r="D15" s="16">
        <v>0.0</v>
      </c>
      <c r="E15" s="3" t="s">
        <v>41</v>
      </c>
      <c r="F15" s="16">
        <v>0.999988425925926</v>
      </c>
      <c r="G15" s="3">
        <v>26.8</v>
      </c>
      <c r="H15" s="3">
        <v>39.3</v>
      </c>
      <c r="I15" s="3">
        <v>47.9</v>
      </c>
      <c r="J15" s="3">
        <v>-1.0</v>
      </c>
      <c r="K15" s="3">
        <v>-1.0</v>
      </c>
      <c r="L15" s="3">
        <v>-1.0</v>
      </c>
      <c r="M15" s="3">
        <v>54.6</v>
      </c>
      <c r="N15" s="3">
        <v>79.6</v>
      </c>
      <c r="O15" s="3">
        <v>96.8</v>
      </c>
      <c r="P15" s="3">
        <v>26.8</v>
      </c>
      <c r="Q15" s="3">
        <v>39.3</v>
      </c>
      <c r="R15" s="3">
        <v>47.9</v>
      </c>
      <c r="S15" s="3">
        <v>79.6</v>
      </c>
      <c r="T15" s="3">
        <v>96.8</v>
      </c>
      <c r="U15" s="3">
        <v>39.3</v>
      </c>
      <c r="V15" s="3">
        <v>47.9</v>
      </c>
      <c r="W15" s="3">
        <v>47.9</v>
      </c>
      <c r="X15" s="17">
        <v>45113.0</v>
      </c>
      <c r="Y15" s="3" t="str">
        <f t="shared" si="1"/>
        <v>2023-07-06</v>
      </c>
      <c r="Z15" s="3"/>
    </row>
    <row r="16">
      <c r="A16" s="3" t="s">
        <v>55</v>
      </c>
      <c r="B16" s="3">
        <v>20028.0</v>
      </c>
      <c r="C16" s="3" t="s">
        <v>40</v>
      </c>
      <c r="D16" s="16">
        <v>0.0</v>
      </c>
      <c r="E16" s="3" t="s">
        <v>41</v>
      </c>
      <c r="F16" s="16">
        <v>0.999988425925926</v>
      </c>
      <c r="G16" s="3">
        <v>28.0</v>
      </c>
      <c r="H16" s="3">
        <v>41.0</v>
      </c>
      <c r="I16" s="3">
        <v>50.1</v>
      </c>
      <c r="J16" s="3">
        <v>-1.0</v>
      </c>
      <c r="K16" s="3">
        <v>-1.0</v>
      </c>
      <c r="L16" s="3">
        <v>-1.0</v>
      </c>
      <c r="M16" s="3">
        <v>56.7</v>
      </c>
      <c r="N16" s="3">
        <v>83.2</v>
      </c>
      <c r="O16" s="3">
        <v>101.3</v>
      </c>
      <c r="P16" s="3">
        <v>28.0</v>
      </c>
      <c r="Q16" s="3">
        <v>41.0</v>
      </c>
      <c r="R16" s="3">
        <v>50.1</v>
      </c>
      <c r="S16" s="3">
        <v>83.2</v>
      </c>
      <c r="T16" s="3">
        <v>101.3</v>
      </c>
      <c r="U16" s="3">
        <v>41.0</v>
      </c>
      <c r="V16" s="3">
        <v>50.1</v>
      </c>
      <c r="W16" s="3">
        <v>50.1</v>
      </c>
      <c r="X16" s="17">
        <v>45063.0</v>
      </c>
      <c r="Y16" s="3" t="str">
        <f t="shared" si="1"/>
        <v>2023-05-17</v>
      </c>
      <c r="Z16" s="3"/>
    </row>
    <row r="17">
      <c r="A17" s="3" t="s">
        <v>56</v>
      </c>
      <c r="B17" s="3">
        <v>20030.0</v>
      </c>
      <c r="C17" s="3" t="s">
        <v>40</v>
      </c>
      <c r="D17" s="16">
        <v>0.0</v>
      </c>
      <c r="E17" s="3" t="s">
        <v>41</v>
      </c>
      <c r="F17" s="16">
        <v>0.999988425925926</v>
      </c>
      <c r="G17" s="3">
        <v>28.5</v>
      </c>
      <c r="H17" s="3">
        <v>42.3</v>
      </c>
      <c r="I17" s="3">
        <v>52.3</v>
      </c>
      <c r="J17" s="3">
        <v>-1.0</v>
      </c>
      <c r="K17" s="3">
        <v>-1.0</v>
      </c>
      <c r="L17" s="3">
        <v>-1.0</v>
      </c>
      <c r="M17" s="3">
        <v>58.3</v>
      </c>
      <c r="N17" s="3">
        <v>85.4</v>
      </c>
      <c r="O17" s="3">
        <v>106.1</v>
      </c>
      <c r="P17" s="3">
        <v>28.5</v>
      </c>
      <c r="Q17" s="3">
        <v>42.3</v>
      </c>
      <c r="R17" s="3">
        <v>52.3</v>
      </c>
      <c r="S17" s="3">
        <v>85.4</v>
      </c>
      <c r="T17" s="3">
        <v>106.1</v>
      </c>
      <c r="U17" s="3">
        <v>42.3</v>
      </c>
      <c r="V17" s="3">
        <v>52.3</v>
      </c>
      <c r="W17" s="3">
        <v>52.3</v>
      </c>
      <c r="X17" s="17">
        <v>45071.0</v>
      </c>
      <c r="Y17" s="3" t="str">
        <f t="shared" si="1"/>
        <v>2023-05-25</v>
      </c>
      <c r="Z17" s="3"/>
    </row>
    <row r="18">
      <c r="A18" s="3" t="s">
        <v>57</v>
      </c>
      <c r="B18" s="3">
        <v>20032.0</v>
      </c>
      <c r="C18" s="3" t="s">
        <v>40</v>
      </c>
      <c r="D18" s="16">
        <v>0.0</v>
      </c>
      <c r="E18" s="3" t="s">
        <v>41</v>
      </c>
      <c r="F18" s="16">
        <v>0.999988425925926</v>
      </c>
      <c r="G18" s="3">
        <v>29.1</v>
      </c>
      <c r="H18" s="3">
        <v>43.3</v>
      </c>
      <c r="I18" s="3">
        <v>53.7</v>
      </c>
      <c r="J18" s="3">
        <v>-1.0</v>
      </c>
      <c r="K18" s="3">
        <v>-1.0</v>
      </c>
      <c r="L18" s="3">
        <v>-1.0</v>
      </c>
      <c r="M18" s="3">
        <v>59.0</v>
      </c>
      <c r="N18" s="3">
        <v>87.6</v>
      </c>
      <c r="O18" s="3">
        <v>108.8</v>
      </c>
      <c r="P18" s="3">
        <v>29.1</v>
      </c>
      <c r="Q18" s="3">
        <v>43.3</v>
      </c>
      <c r="R18" s="3">
        <v>53.7</v>
      </c>
      <c r="S18" s="3">
        <v>87.6</v>
      </c>
      <c r="T18" s="3">
        <v>108.8</v>
      </c>
      <c r="U18" s="3">
        <v>43.3</v>
      </c>
      <c r="V18" s="3">
        <v>53.7</v>
      </c>
      <c r="W18" s="3">
        <v>53.7</v>
      </c>
      <c r="X18" s="17">
        <v>45085.0</v>
      </c>
      <c r="Y18" s="3" t="str">
        <f t="shared" si="1"/>
        <v>2023-06-08</v>
      </c>
      <c r="Z18" s="3"/>
    </row>
    <row r="19">
      <c r="A19" s="3" t="s">
        <v>58</v>
      </c>
      <c r="B19" s="3">
        <v>20034.0</v>
      </c>
      <c r="C19" s="3" t="s">
        <v>40</v>
      </c>
      <c r="D19" s="16">
        <v>0.0</v>
      </c>
      <c r="E19" s="3" t="s">
        <v>41</v>
      </c>
      <c r="F19" s="16">
        <v>0.999988425925926</v>
      </c>
      <c r="G19" s="3">
        <v>30.7</v>
      </c>
      <c r="H19" s="3">
        <v>45.5</v>
      </c>
      <c r="I19" s="3">
        <v>57.0</v>
      </c>
      <c r="J19" s="3">
        <v>-1.0</v>
      </c>
      <c r="K19" s="3">
        <v>-1.0</v>
      </c>
      <c r="L19" s="3">
        <v>-1.0</v>
      </c>
      <c r="M19" s="3">
        <v>62.5</v>
      </c>
      <c r="N19" s="3">
        <v>92.1</v>
      </c>
      <c r="O19" s="3">
        <v>115.1</v>
      </c>
      <c r="P19" s="3">
        <v>30.7</v>
      </c>
      <c r="Q19" s="3">
        <v>45.5</v>
      </c>
      <c r="R19" s="3">
        <v>57.0</v>
      </c>
      <c r="S19" s="3">
        <v>92.1</v>
      </c>
      <c r="T19" s="3">
        <v>115.1</v>
      </c>
      <c r="U19" s="3">
        <v>45.5</v>
      </c>
      <c r="V19" s="3">
        <v>57.0</v>
      </c>
      <c r="W19" s="3">
        <v>57.0</v>
      </c>
      <c r="X19" s="17">
        <v>45099.0</v>
      </c>
      <c r="Y19" s="3" t="str">
        <f t="shared" si="1"/>
        <v>2023-06-22</v>
      </c>
      <c r="Z19" s="3"/>
    </row>
    <row r="20">
      <c r="A20" s="3" t="s">
        <v>59</v>
      </c>
      <c r="B20" s="3">
        <v>20036.0</v>
      </c>
      <c r="C20" s="3" t="s">
        <v>40</v>
      </c>
      <c r="D20" s="16">
        <v>0.0</v>
      </c>
      <c r="E20" s="3" t="s">
        <v>41</v>
      </c>
      <c r="F20" s="16">
        <v>0.999988425925926</v>
      </c>
      <c r="G20" s="3">
        <v>33.8</v>
      </c>
      <c r="H20" s="3">
        <v>50.1</v>
      </c>
      <c r="I20" s="3">
        <v>61.4</v>
      </c>
      <c r="J20" s="3">
        <v>-1.0</v>
      </c>
      <c r="K20" s="3">
        <v>-1.0</v>
      </c>
      <c r="L20" s="3">
        <v>-1.0</v>
      </c>
      <c r="M20" s="3">
        <v>67.9</v>
      </c>
      <c r="N20" s="3">
        <v>101.3</v>
      </c>
      <c r="O20" s="3">
        <v>124.4</v>
      </c>
      <c r="P20" s="3">
        <v>33.8</v>
      </c>
      <c r="Q20" s="3">
        <v>50.1</v>
      </c>
      <c r="R20" s="3">
        <v>61.4</v>
      </c>
      <c r="S20" s="3">
        <v>101.3</v>
      </c>
      <c r="T20" s="3">
        <v>124.4</v>
      </c>
      <c r="U20" s="3">
        <v>50.1</v>
      </c>
      <c r="V20" s="3">
        <v>61.4</v>
      </c>
      <c r="W20" s="3">
        <v>61.4</v>
      </c>
      <c r="X20" s="17">
        <v>45091.0</v>
      </c>
      <c r="Y20" s="3" t="str">
        <f t="shared" si="1"/>
        <v>2023-06-14</v>
      </c>
      <c r="Z20" s="3"/>
    </row>
    <row r="21" ht="15.75" customHeight="1">
      <c r="A21" s="3" t="s">
        <v>60</v>
      </c>
      <c r="B21" s="3">
        <v>20038.0</v>
      </c>
      <c r="C21" s="3" t="s">
        <v>40</v>
      </c>
      <c r="D21" s="16">
        <v>0.0</v>
      </c>
      <c r="E21" s="3" t="s">
        <v>41</v>
      </c>
      <c r="F21" s="16">
        <v>0.999988425925926</v>
      </c>
      <c r="G21" s="3">
        <v>34.7</v>
      </c>
      <c r="H21" s="3">
        <v>52.3</v>
      </c>
      <c r="I21" s="3">
        <v>63.6</v>
      </c>
      <c r="J21" s="3">
        <v>-1.0</v>
      </c>
      <c r="K21" s="3">
        <v>-1.0</v>
      </c>
      <c r="L21" s="3">
        <v>-1.0</v>
      </c>
      <c r="M21" s="3">
        <v>70.8</v>
      </c>
      <c r="N21" s="3">
        <v>106.1</v>
      </c>
      <c r="O21" s="3">
        <v>128.6</v>
      </c>
      <c r="P21" s="3">
        <v>34.7</v>
      </c>
      <c r="Q21" s="3">
        <v>52.3</v>
      </c>
      <c r="R21" s="3">
        <v>63.6</v>
      </c>
      <c r="S21" s="3">
        <v>106.1</v>
      </c>
      <c r="T21" s="3">
        <v>128.6</v>
      </c>
      <c r="U21" s="3">
        <v>52.3</v>
      </c>
      <c r="V21" s="3">
        <v>63.6</v>
      </c>
      <c r="W21" s="3">
        <v>63.6</v>
      </c>
      <c r="X21" s="17">
        <v>45079.0</v>
      </c>
      <c r="Y21" s="3" t="str">
        <f t="shared" si="1"/>
        <v>2023-06-02</v>
      </c>
      <c r="Z21" s="3"/>
    </row>
    <row r="22" ht="15.75" customHeight="1">
      <c r="A22" s="3" t="s">
        <v>61</v>
      </c>
      <c r="B22" s="3">
        <v>20040.0</v>
      </c>
      <c r="C22" s="3" t="s">
        <v>40</v>
      </c>
      <c r="D22" s="16">
        <v>0.0</v>
      </c>
      <c r="E22" s="3" t="s">
        <v>41</v>
      </c>
      <c r="F22" s="16">
        <v>0.999988425925926</v>
      </c>
      <c r="G22" s="3">
        <v>36.5</v>
      </c>
      <c r="H22" s="3">
        <v>54.6</v>
      </c>
      <c r="I22" s="3">
        <v>65.9</v>
      </c>
      <c r="J22" s="3">
        <v>-1.0</v>
      </c>
      <c r="K22" s="3">
        <v>-1.0</v>
      </c>
      <c r="L22" s="3">
        <v>-1.0</v>
      </c>
      <c r="M22" s="3">
        <v>73.9</v>
      </c>
      <c r="N22" s="3">
        <v>110.3</v>
      </c>
      <c r="O22" s="3">
        <v>133.4</v>
      </c>
      <c r="P22" s="3">
        <v>36.5</v>
      </c>
      <c r="Q22" s="3">
        <v>54.6</v>
      </c>
      <c r="R22" s="3">
        <v>65.9</v>
      </c>
      <c r="S22" s="3">
        <v>110.3</v>
      </c>
      <c r="T22" s="3">
        <v>133.4</v>
      </c>
      <c r="U22" s="3">
        <v>54.6</v>
      </c>
      <c r="V22" s="3">
        <v>65.9</v>
      </c>
      <c r="W22" s="3">
        <v>65.9</v>
      </c>
      <c r="X22" s="17">
        <v>45075.0</v>
      </c>
      <c r="Y22" s="3" t="str">
        <f t="shared" si="1"/>
        <v>2023-05-29</v>
      </c>
      <c r="Z22" s="3"/>
    </row>
    <row r="23" ht="15.75" customHeight="1">
      <c r="A23" s="3" t="s">
        <v>62</v>
      </c>
      <c r="B23" s="3">
        <v>20042.0</v>
      </c>
      <c r="C23" s="3" t="s">
        <v>40</v>
      </c>
      <c r="D23" s="16">
        <v>0.0</v>
      </c>
      <c r="E23" s="3" t="s">
        <v>41</v>
      </c>
      <c r="F23" s="16">
        <v>0.999988425925926</v>
      </c>
      <c r="G23" s="3">
        <v>38.0</v>
      </c>
      <c r="H23" s="3">
        <v>57.2</v>
      </c>
      <c r="I23" s="3">
        <v>68.7</v>
      </c>
      <c r="J23" s="3">
        <v>-1.0</v>
      </c>
      <c r="K23" s="3">
        <v>-1.0</v>
      </c>
      <c r="L23" s="3">
        <v>-1.0</v>
      </c>
      <c r="M23" s="3">
        <v>76.6</v>
      </c>
      <c r="N23" s="3">
        <v>115.5</v>
      </c>
      <c r="O23" s="3">
        <v>138.8</v>
      </c>
      <c r="P23" s="3">
        <v>38.0</v>
      </c>
      <c r="Q23" s="3">
        <v>57.2</v>
      </c>
      <c r="R23" s="3">
        <v>68.7</v>
      </c>
      <c r="S23" s="3">
        <v>115.5</v>
      </c>
      <c r="T23" s="3">
        <v>138.8</v>
      </c>
      <c r="U23" s="3">
        <v>57.2</v>
      </c>
      <c r="V23" s="3">
        <v>68.7</v>
      </c>
      <c r="W23" s="3">
        <v>68.7</v>
      </c>
      <c r="X23" s="17">
        <v>45110.0</v>
      </c>
      <c r="Y23" s="3" t="str">
        <f t="shared" si="1"/>
        <v>2023-07-03</v>
      </c>
      <c r="Z23" s="3"/>
    </row>
    <row r="24" ht="15.75" customHeight="1">
      <c r="A24" s="3" t="s">
        <v>63</v>
      </c>
      <c r="B24" s="3">
        <v>20044.0</v>
      </c>
      <c r="C24" s="3" t="s">
        <v>40</v>
      </c>
      <c r="D24" s="16">
        <v>0.0</v>
      </c>
      <c r="E24" s="3" t="s">
        <v>41</v>
      </c>
      <c r="F24" s="16">
        <v>0.999988425925926</v>
      </c>
      <c r="G24" s="3">
        <v>38.7</v>
      </c>
      <c r="H24" s="3">
        <v>59.2</v>
      </c>
      <c r="I24" s="3">
        <v>70.4</v>
      </c>
      <c r="J24" s="3">
        <v>-1.0</v>
      </c>
      <c r="K24" s="3">
        <v>-1.0</v>
      </c>
      <c r="L24" s="3">
        <v>-1.0</v>
      </c>
      <c r="M24" s="3">
        <v>78.6</v>
      </c>
      <c r="N24" s="3">
        <v>119.4</v>
      </c>
      <c r="O24" s="3">
        <v>142.5</v>
      </c>
      <c r="P24" s="3">
        <v>38.7</v>
      </c>
      <c r="Q24" s="3">
        <v>59.2</v>
      </c>
      <c r="R24" s="3">
        <v>70.4</v>
      </c>
      <c r="S24" s="3">
        <v>119.4</v>
      </c>
      <c r="T24" s="3">
        <v>142.5</v>
      </c>
      <c r="U24" s="3">
        <v>59.2</v>
      </c>
      <c r="V24" s="3">
        <v>70.4</v>
      </c>
      <c r="W24" s="3">
        <v>70.4</v>
      </c>
      <c r="X24" s="17">
        <v>45114.0</v>
      </c>
      <c r="Y24" s="3" t="str">
        <f t="shared" si="1"/>
        <v>2023-07-07</v>
      </c>
      <c r="Z24" s="3"/>
    </row>
    <row r="25" ht="15.75" customHeight="1">
      <c r="A25" s="3" t="s">
        <v>64</v>
      </c>
      <c r="B25" s="3">
        <v>20046.0</v>
      </c>
      <c r="C25" s="3" t="s">
        <v>40</v>
      </c>
      <c r="D25" s="16">
        <v>0.0</v>
      </c>
      <c r="E25" s="3" t="s">
        <v>41</v>
      </c>
      <c r="F25" s="16">
        <v>0.999988425925926</v>
      </c>
      <c r="G25" s="3">
        <v>40.1</v>
      </c>
      <c r="H25" s="3">
        <v>59.2</v>
      </c>
      <c r="I25" s="3">
        <v>72.8</v>
      </c>
      <c r="J25" s="3">
        <v>-1.0</v>
      </c>
      <c r="K25" s="3">
        <v>-1.0</v>
      </c>
      <c r="L25" s="3">
        <v>-1.0</v>
      </c>
      <c r="M25" s="3">
        <v>80.8</v>
      </c>
      <c r="N25" s="3">
        <v>119.4</v>
      </c>
      <c r="O25" s="3">
        <v>146.8</v>
      </c>
      <c r="P25" s="3">
        <v>40.1</v>
      </c>
      <c r="Q25" s="3">
        <v>59.2</v>
      </c>
      <c r="R25" s="3">
        <v>72.8</v>
      </c>
      <c r="S25" s="3">
        <v>119.4</v>
      </c>
      <c r="T25" s="3">
        <v>146.8</v>
      </c>
      <c r="U25" s="3">
        <v>59.2</v>
      </c>
      <c r="V25" s="3">
        <v>72.8</v>
      </c>
      <c r="W25" s="3">
        <v>72.8</v>
      </c>
      <c r="X25" s="17">
        <v>45118.0</v>
      </c>
      <c r="Y25" s="3" t="str">
        <f t="shared" si="1"/>
        <v>2023-07-11</v>
      </c>
      <c r="Z25" s="3"/>
    </row>
    <row r="26" ht="15.75" customHeight="1">
      <c r="A26" s="3" t="s">
        <v>65</v>
      </c>
      <c r="B26" s="3">
        <v>20048.0</v>
      </c>
      <c r="C26" s="3" t="s">
        <v>40</v>
      </c>
      <c r="D26" s="16">
        <v>0.0</v>
      </c>
      <c r="E26" s="3" t="s">
        <v>41</v>
      </c>
      <c r="F26" s="16">
        <v>0.999988425925926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17">
        <v>45142.0</v>
      </c>
      <c r="Y26" s="3" t="str">
        <f t="shared" si="1"/>
        <v>2023-08-04</v>
      </c>
      <c r="Z26" s="3"/>
    </row>
    <row r="27" ht="15.75" customHeight="1">
      <c r="A27" s="3" t="s">
        <v>66</v>
      </c>
      <c r="B27" s="3">
        <v>20050.0</v>
      </c>
      <c r="C27" s="3" t="s">
        <v>40</v>
      </c>
      <c r="D27" s="16">
        <v>0.0</v>
      </c>
      <c r="E27" s="3" t="s">
        <v>41</v>
      </c>
      <c r="F27" s="16">
        <v>0.999988425925926</v>
      </c>
      <c r="G27" s="3">
        <v>41.3</v>
      </c>
      <c r="H27" s="3">
        <v>61.4</v>
      </c>
      <c r="I27" s="3">
        <v>75.0</v>
      </c>
      <c r="J27" s="3">
        <v>-1.0</v>
      </c>
      <c r="K27" s="3">
        <v>-1.0</v>
      </c>
      <c r="L27" s="3">
        <v>-1.0</v>
      </c>
      <c r="M27" s="3">
        <v>83.5</v>
      </c>
      <c r="N27" s="3">
        <v>124.4</v>
      </c>
      <c r="O27" s="3">
        <v>151.5</v>
      </c>
      <c r="P27" s="3">
        <v>41.3</v>
      </c>
      <c r="Q27" s="3">
        <v>61.4</v>
      </c>
      <c r="R27" s="3">
        <v>75.0</v>
      </c>
      <c r="S27" s="3">
        <v>124.4</v>
      </c>
      <c r="T27" s="3">
        <v>151.5</v>
      </c>
      <c r="U27" s="3">
        <v>61.4</v>
      </c>
      <c r="V27" s="3">
        <v>75.0</v>
      </c>
      <c r="W27" s="3">
        <v>75.0</v>
      </c>
      <c r="X27" s="17">
        <v>45146.0</v>
      </c>
      <c r="Y27" s="3" t="str">
        <f t="shared" si="1"/>
        <v>2023-08-08</v>
      </c>
      <c r="Z27" s="3"/>
    </row>
    <row r="28" ht="15.75" customHeight="1">
      <c r="A28" s="3" t="s">
        <v>67</v>
      </c>
      <c r="B28" s="3">
        <v>20052.0</v>
      </c>
      <c r="C28" s="3" t="s">
        <v>40</v>
      </c>
      <c r="D28" s="16">
        <v>0.0</v>
      </c>
      <c r="E28" s="3" t="s">
        <v>41</v>
      </c>
      <c r="F28" s="16">
        <v>0.999988425925926</v>
      </c>
      <c r="G28" s="3">
        <v>42.3</v>
      </c>
      <c r="H28" s="3">
        <v>61.4</v>
      </c>
      <c r="I28" s="3">
        <v>75.0</v>
      </c>
      <c r="J28" s="3">
        <v>-1.0</v>
      </c>
      <c r="K28" s="3">
        <v>-1.0</v>
      </c>
      <c r="L28" s="3">
        <v>-1.0</v>
      </c>
      <c r="M28" s="3">
        <v>85.4</v>
      </c>
      <c r="N28" s="3">
        <v>124.4</v>
      </c>
      <c r="O28" s="3">
        <v>151.5</v>
      </c>
      <c r="P28" s="3">
        <v>42.3</v>
      </c>
      <c r="Q28" s="3">
        <v>61.4</v>
      </c>
      <c r="R28" s="3">
        <v>75.0</v>
      </c>
      <c r="S28" s="3">
        <v>124.4</v>
      </c>
      <c r="T28" s="3">
        <v>151.5</v>
      </c>
      <c r="U28" s="3">
        <v>61.4</v>
      </c>
      <c r="V28" s="3">
        <v>75.0</v>
      </c>
      <c r="W28" s="3">
        <v>75.0</v>
      </c>
      <c r="X28" s="17">
        <v>45108.0</v>
      </c>
      <c r="Y28" s="3" t="str">
        <f t="shared" si="1"/>
        <v>2023-07-01</v>
      </c>
      <c r="Z28" s="3"/>
    </row>
    <row r="29" ht="15.75" customHeight="1">
      <c r="A29" s="3" t="s">
        <v>68</v>
      </c>
      <c r="B29" s="3">
        <v>20054.0</v>
      </c>
      <c r="C29" s="3" t="s">
        <v>40</v>
      </c>
      <c r="D29" s="16">
        <v>0.0</v>
      </c>
      <c r="E29" s="3" t="s">
        <v>41</v>
      </c>
      <c r="F29" s="16">
        <v>0.999988425925926</v>
      </c>
      <c r="G29" s="3">
        <v>43.3</v>
      </c>
      <c r="H29" s="3">
        <v>63.6</v>
      </c>
      <c r="I29" s="3">
        <v>77.2</v>
      </c>
      <c r="J29" s="3">
        <v>-1.0</v>
      </c>
      <c r="K29" s="3">
        <v>-1.0</v>
      </c>
      <c r="L29" s="3">
        <v>-1.0</v>
      </c>
      <c r="M29" s="3">
        <v>87.6</v>
      </c>
      <c r="N29" s="3">
        <v>128.6</v>
      </c>
      <c r="O29" s="3">
        <v>156.4</v>
      </c>
      <c r="P29" s="3">
        <v>43.3</v>
      </c>
      <c r="Q29" s="3">
        <v>63.6</v>
      </c>
      <c r="R29" s="3">
        <v>77.2</v>
      </c>
      <c r="S29" s="3">
        <v>128.6</v>
      </c>
      <c r="T29" s="3">
        <v>156.4</v>
      </c>
      <c r="U29" s="3">
        <v>63.6</v>
      </c>
      <c r="V29" s="3">
        <v>77.2</v>
      </c>
      <c r="W29" s="3">
        <v>77.2</v>
      </c>
      <c r="X29" s="17">
        <v>45153.0</v>
      </c>
      <c r="Y29" s="3" t="str">
        <f t="shared" si="1"/>
        <v>2023-08-15</v>
      </c>
      <c r="Z29" s="3"/>
    </row>
    <row r="30" ht="15.75" customHeight="1">
      <c r="A30" s="3" t="s">
        <v>69</v>
      </c>
      <c r="B30" s="3">
        <v>20058.0</v>
      </c>
      <c r="C30" s="3" t="s">
        <v>40</v>
      </c>
      <c r="D30" s="16">
        <v>0.0</v>
      </c>
      <c r="E30" s="3" t="s">
        <v>41</v>
      </c>
      <c r="F30" s="16">
        <v>0.999988425925926</v>
      </c>
      <c r="G30" s="3">
        <v>-1.0</v>
      </c>
      <c r="H30" s="3">
        <v>-1.0</v>
      </c>
      <c r="I30" s="3">
        <v>-1.0</v>
      </c>
      <c r="J30" s="3">
        <v>-1.0</v>
      </c>
      <c r="K30" s="3">
        <v>-1.0</v>
      </c>
      <c r="L30" s="3">
        <v>-1.0</v>
      </c>
      <c r="M30" s="3">
        <v>-1.0</v>
      </c>
      <c r="N30" s="3">
        <v>-1.0</v>
      </c>
      <c r="O30" s="3">
        <v>-1.0</v>
      </c>
      <c r="P30" s="3">
        <v>-1.0</v>
      </c>
      <c r="Q30" s="3">
        <v>-1.0</v>
      </c>
      <c r="R30" s="3">
        <v>-1.0</v>
      </c>
      <c r="S30" s="3">
        <v>-1.0</v>
      </c>
      <c r="T30" s="3">
        <v>-1.0</v>
      </c>
      <c r="U30" s="3">
        <v>-1.0</v>
      </c>
      <c r="V30" s="3">
        <v>-1.0</v>
      </c>
      <c r="W30" s="3">
        <v>-1.0</v>
      </c>
      <c r="X30" s="17">
        <v>45150.0</v>
      </c>
      <c r="Y30" s="3" t="str">
        <f t="shared" si="1"/>
        <v>2023-08-12</v>
      </c>
      <c r="Z30" s="3"/>
    </row>
    <row r="31" ht="15.75" customHeight="1">
      <c r="A31" s="3" t="s">
        <v>70</v>
      </c>
      <c r="B31" s="3">
        <v>20060.0</v>
      </c>
      <c r="C31" s="3" t="s">
        <v>40</v>
      </c>
      <c r="D31" s="16">
        <v>0.0</v>
      </c>
      <c r="E31" s="3" t="s">
        <v>41</v>
      </c>
      <c r="F31" s="16">
        <v>0.999988425925926</v>
      </c>
      <c r="G31" s="3">
        <v>45.0</v>
      </c>
      <c r="H31" s="3">
        <v>65.9</v>
      </c>
      <c r="I31" s="3">
        <v>79.4</v>
      </c>
      <c r="J31" s="3">
        <v>-1.0</v>
      </c>
      <c r="K31" s="3">
        <v>-1.0</v>
      </c>
      <c r="L31" s="3">
        <v>-1.0</v>
      </c>
      <c r="M31" s="3">
        <v>90.9</v>
      </c>
      <c r="N31" s="3">
        <v>133.4</v>
      </c>
      <c r="O31" s="3">
        <v>160.9</v>
      </c>
      <c r="P31" s="3">
        <v>45.0</v>
      </c>
      <c r="Q31" s="3">
        <v>65.9</v>
      </c>
      <c r="R31" s="3">
        <v>79.4</v>
      </c>
      <c r="S31" s="3">
        <v>133.4</v>
      </c>
      <c r="T31" s="3">
        <v>160.9</v>
      </c>
      <c r="U31" s="3">
        <v>65.9</v>
      </c>
      <c r="V31" s="3">
        <v>79.4</v>
      </c>
      <c r="W31" s="3">
        <v>79.4</v>
      </c>
      <c r="X31" s="17">
        <v>45157.0</v>
      </c>
      <c r="Y31" s="3" t="str">
        <f t="shared" si="1"/>
        <v>2023-08-19</v>
      </c>
      <c r="Z31" s="3"/>
    </row>
    <row r="32" ht="15.75" customHeight="1">
      <c r="A32" s="3" t="s">
        <v>71</v>
      </c>
      <c r="B32" s="3">
        <v>21000.0</v>
      </c>
      <c r="C32" s="3" t="s">
        <v>40</v>
      </c>
      <c r="D32" s="16">
        <v>0.0</v>
      </c>
      <c r="E32" s="3" t="s">
        <v>41</v>
      </c>
      <c r="F32" s="16">
        <v>0.999988425925926</v>
      </c>
      <c r="G32" s="3">
        <v>-1.0</v>
      </c>
      <c r="H32" s="3">
        <v>-1.0</v>
      </c>
      <c r="I32" s="3">
        <v>-1.0</v>
      </c>
      <c r="J32" s="3">
        <v>-1.0</v>
      </c>
      <c r="K32" s="3">
        <v>-1.0</v>
      </c>
      <c r="L32" s="3">
        <v>-1.0</v>
      </c>
      <c r="M32" s="3">
        <v>-1.0</v>
      </c>
      <c r="N32" s="3">
        <v>-1.0</v>
      </c>
      <c r="O32" s="3">
        <v>-1.0</v>
      </c>
      <c r="P32" s="3">
        <v>-1.0</v>
      </c>
      <c r="Q32" s="3">
        <v>-1.0</v>
      </c>
      <c r="R32" s="3">
        <v>-1.0</v>
      </c>
      <c r="S32" s="3">
        <v>-1.0</v>
      </c>
      <c r="T32" s="3">
        <v>-1.0</v>
      </c>
      <c r="U32" s="3">
        <v>-1.0</v>
      </c>
      <c r="V32" s="3">
        <v>-1.0</v>
      </c>
      <c r="W32" s="3">
        <v>-1.0</v>
      </c>
      <c r="X32" s="17">
        <v>45143.0</v>
      </c>
      <c r="Y32" s="3" t="str">
        <f t="shared" si="1"/>
        <v>2023-08-05</v>
      </c>
      <c r="Z32" s="3"/>
    </row>
    <row r="33" ht="15.75" customHeight="1">
      <c r="A33" s="3" t="s">
        <v>72</v>
      </c>
      <c r="B33" s="3">
        <v>21002.0</v>
      </c>
      <c r="C33" s="3" t="s">
        <v>40</v>
      </c>
      <c r="D33" s="16">
        <v>0.0</v>
      </c>
      <c r="E33" s="3" t="s">
        <v>41</v>
      </c>
      <c r="F33" s="16">
        <v>0.999988425925926</v>
      </c>
      <c r="G33" s="3">
        <v>41.5</v>
      </c>
      <c r="H33" s="3">
        <v>61.4</v>
      </c>
      <c r="I33" s="3">
        <v>75.0</v>
      </c>
      <c r="J33" s="3">
        <v>-1.0</v>
      </c>
      <c r="K33" s="3">
        <v>-1.0</v>
      </c>
      <c r="L33" s="3">
        <v>-1.0</v>
      </c>
      <c r="M33" s="3">
        <v>84.6</v>
      </c>
      <c r="N33" s="3">
        <v>124.4</v>
      </c>
      <c r="O33" s="3">
        <v>151.5</v>
      </c>
      <c r="P33" s="3">
        <v>41.5</v>
      </c>
      <c r="Q33" s="3">
        <v>61.4</v>
      </c>
      <c r="R33" s="3">
        <v>75.0</v>
      </c>
      <c r="S33" s="3">
        <v>124.4</v>
      </c>
      <c r="T33" s="3">
        <v>151.5</v>
      </c>
      <c r="U33" s="3">
        <v>61.4</v>
      </c>
      <c r="V33" s="3">
        <v>75.0</v>
      </c>
      <c r="W33" s="3">
        <v>75.0</v>
      </c>
      <c r="X33" s="17">
        <v>45166.0</v>
      </c>
      <c r="Y33" s="3" t="str">
        <f t="shared" si="1"/>
        <v>2023-08-28</v>
      </c>
      <c r="Z33" s="3"/>
    </row>
    <row r="34" ht="15.75" customHeight="1">
      <c r="A34" s="3" t="s">
        <v>73</v>
      </c>
      <c r="B34" s="3">
        <v>21004.0</v>
      </c>
      <c r="C34" s="3" t="s">
        <v>40</v>
      </c>
      <c r="D34" s="16">
        <v>0.0</v>
      </c>
      <c r="E34" s="3" t="s">
        <v>41</v>
      </c>
      <c r="F34" s="16">
        <v>0.999988425925926</v>
      </c>
      <c r="G34" s="3">
        <v>43.3</v>
      </c>
      <c r="H34" s="3">
        <v>63.6</v>
      </c>
      <c r="I34" s="3">
        <v>79.4</v>
      </c>
      <c r="J34" s="3">
        <v>-1.0</v>
      </c>
      <c r="K34" s="3">
        <v>-1.0</v>
      </c>
      <c r="L34" s="3">
        <v>-1.0</v>
      </c>
      <c r="M34" s="3">
        <v>87.6</v>
      </c>
      <c r="N34" s="3">
        <v>128.6</v>
      </c>
      <c r="O34" s="3">
        <v>160.9</v>
      </c>
      <c r="P34" s="3">
        <v>43.3</v>
      </c>
      <c r="Q34" s="3">
        <v>63.6</v>
      </c>
      <c r="R34" s="3">
        <v>79.4</v>
      </c>
      <c r="S34" s="3">
        <v>128.6</v>
      </c>
      <c r="T34" s="3">
        <v>160.9</v>
      </c>
      <c r="U34" s="3">
        <v>63.6</v>
      </c>
      <c r="V34" s="3">
        <v>79.4</v>
      </c>
      <c r="W34" s="3">
        <v>79.4</v>
      </c>
      <c r="X34" s="17">
        <v>45162.0</v>
      </c>
      <c r="Y34" s="3" t="str">
        <f t="shared" si="1"/>
        <v>2023-08-24</v>
      </c>
      <c r="Z34" s="3"/>
    </row>
    <row r="35" ht="15.75" customHeight="1">
      <c r="A35" s="3" t="s">
        <v>74</v>
      </c>
      <c r="B35" s="3">
        <v>21006.0</v>
      </c>
      <c r="C35" s="3" t="s">
        <v>40</v>
      </c>
      <c r="D35" s="16">
        <v>0.0</v>
      </c>
      <c r="E35" s="3" t="s">
        <v>41</v>
      </c>
      <c r="F35" s="16">
        <v>0.999988425925926</v>
      </c>
      <c r="G35" s="3">
        <v>44.5</v>
      </c>
      <c r="H35" s="3">
        <v>65.9</v>
      </c>
      <c r="I35" s="3">
        <v>81.8</v>
      </c>
      <c r="J35" s="3">
        <v>-1.0</v>
      </c>
      <c r="K35" s="3">
        <v>-1.0</v>
      </c>
      <c r="L35" s="3">
        <v>-1.0</v>
      </c>
      <c r="M35" s="3">
        <v>89.9</v>
      </c>
      <c r="N35" s="3">
        <v>133.4</v>
      </c>
      <c r="O35" s="3">
        <v>165.3</v>
      </c>
      <c r="P35" s="3">
        <v>44.5</v>
      </c>
      <c r="Q35" s="3">
        <v>65.9</v>
      </c>
      <c r="R35" s="3">
        <v>81.8</v>
      </c>
      <c r="S35" s="3">
        <v>133.4</v>
      </c>
      <c r="T35" s="3">
        <v>165.3</v>
      </c>
      <c r="U35" s="3">
        <v>65.9</v>
      </c>
      <c r="V35" s="3">
        <v>81.8</v>
      </c>
      <c r="W35" s="3">
        <v>81.8</v>
      </c>
      <c r="X35" s="17">
        <v>45160.0</v>
      </c>
      <c r="Y35" s="3" t="str">
        <f t="shared" si="1"/>
        <v>2023-08-22</v>
      </c>
      <c r="Z35" s="3"/>
    </row>
    <row r="36" ht="15.75" customHeight="1">
      <c r="A36" s="3" t="s">
        <v>75</v>
      </c>
      <c r="B36" s="3">
        <v>21008.0</v>
      </c>
      <c r="C36" s="3" t="s">
        <v>40</v>
      </c>
      <c r="D36" s="16">
        <v>0.0</v>
      </c>
      <c r="E36" s="3" t="s">
        <v>41</v>
      </c>
      <c r="F36" s="16">
        <v>0.999988425925926</v>
      </c>
      <c r="G36" s="3">
        <v>47.3</v>
      </c>
      <c r="H36" s="3">
        <v>70.4</v>
      </c>
      <c r="I36" s="3">
        <v>86.4</v>
      </c>
      <c r="J36" s="3">
        <v>-1.0</v>
      </c>
      <c r="K36" s="3">
        <v>-1.0</v>
      </c>
      <c r="L36" s="3">
        <v>-1.0</v>
      </c>
      <c r="M36" s="3">
        <v>95.6</v>
      </c>
      <c r="N36" s="3">
        <v>142.5</v>
      </c>
      <c r="O36" s="3">
        <v>174.2</v>
      </c>
      <c r="P36" s="3">
        <v>47.3</v>
      </c>
      <c r="Q36" s="3">
        <v>70.4</v>
      </c>
      <c r="R36" s="3">
        <v>86.4</v>
      </c>
      <c r="S36" s="3">
        <v>142.5</v>
      </c>
      <c r="T36" s="3">
        <v>174.2</v>
      </c>
      <c r="U36" s="3">
        <v>70.4</v>
      </c>
      <c r="V36" s="3">
        <v>86.4</v>
      </c>
      <c r="W36" s="3">
        <v>86.4</v>
      </c>
      <c r="X36" s="17">
        <v>45179.0</v>
      </c>
      <c r="Y36" s="3" t="str">
        <f t="shared" si="1"/>
        <v>2023-09-10</v>
      </c>
      <c r="Z36" s="3"/>
    </row>
    <row r="37" ht="15.75" customHeight="1">
      <c r="A37" s="3" t="s">
        <v>76</v>
      </c>
      <c r="B37" s="3">
        <v>21010.0</v>
      </c>
      <c r="C37" s="3" t="s">
        <v>40</v>
      </c>
      <c r="D37" s="16">
        <v>0.0</v>
      </c>
      <c r="E37" s="3" t="s">
        <v>41</v>
      </c>
      <c r="F37" s="16">
        <v>0.999988425925926</v>
      </c>
      <c r="G37" s="3">
        <v>48.3</v>
      </c>
      <c r="H37" s="3">
        <v>72.0</v>
      </c>
      <c r="I37" s="3">
        <v>89.0</v>
      </c>
      <c r="J37" s="3">
        <v>-1.0</v>
      </c>
      <c r="K37" s="3">
        <v>-1.0</v>
      </c>
      <c r="L37" s="3">
        <v>-1.0</v>
      </c>
      <c r="M37" s="3">
        <v>97.9</v>
      </c>
      <c r="N37" s="3">
        <v>145.5</v>
      </c>
      <c r="O37" s="3">
        <v>179.8</v>
      </c>
      <c r="P37" s="3">
        <v>48.3</v>
      </c>
      <c r="Q37" s="3">
        <v>72.0</v>
      </c>
      <c r="R37" s="3">
        <v>89.0</v>
      </c>
      <c r="S37" s="3">
        <v>145.5</v>
      </c>
      <c r="T37" s="3">
        <v>179.8</v>
      </c>
      <c r="U37" s="3">
        <v>72.0</v>
      </c>
      <c r="V37" s="3">
        <v>89.0</v>
      </c>
      <c r="W37" s="3">
        <v>89.0</v>
      </c>
      <c r="X37" s="17">
        <v>45157.0</v>
      </c>
      <c r="Y37" s="3" t="str">
        <f t="shared" si="1"/>
        <v>2023-08-19</v>
      </c>
      <c r="Z37" s="3"/>
    </row>
    <row r="38" ht="15.75" customHeight="1">
      <c r="A38" s="3" t="s">
        <v>77</v>
      </c>
      <c r="B38" s="3">
        <v>21012.0</v>
      </c>
      <c r="C38" s="3" t="s">
        <v>40</v>
      </c>
      <c r="D38" s="16">
        <v>0.0</v>
      </c>
      <c r="E38" s="3" t="s">
        <v>41</v>
      </c>
      <c r="F38" s="16">
        <v>0.999988425925926</v>
      </c>
      <c r="G38" s="3">
        <v>49.1</v>
      </c>
      <c r="H38" s="3">
        <v>72.8</v>
      </c>
      <c r="I38" s="3">
        <v>90.9</v>
      </c>
      <c r="J38" s="3">
        <v>-1.0</v>
      </c>
      <c r="K38" s="3">
        <v>-1.0</v>
      </c>
      <c r="L38" s="3">
        <v>-1.0</v>
      </c>
      <c r="M38" s="3">
        <v>99.5</v>
      </c>
      <c r="N38" s="3">
        <v>146.8</v>
      </c>
      <c r="O38" s="3">
        <v>183.5</v>
      </c>
      <c r="P38" s="3">
        <v>49.1</v>
      </c>
      <c r="Q38" s="3">
        <v>72.8</v>
      </c>
      <c r="R38" s="3">
        <v>90.9</v>
      </c>
      <c r="S38" s="3">
        <v>146.8</v>
      </c>
      <c r="T38" s="3">
        <v>183.5</v>
      </c>
      <c r="U38" s="3">
        <v>72.8</v>
      </c>
      <c r="V38" s="3">
        <v>90.9</v>
      </c>
      <c r="W38" s="3">
        <v>90.9</v>
      </c>
      <c r="X38" s="17">
        <v>45143.0</v>
      </c>
      <c r="Y38" s="3" t="str">
        <f t="shared" si="1"/>
        <v>2023-08-05</v>
      </c>
      <c r="Z38" s="3"/>
    </row>
    <row r="39" ht="15.75" customHeight="1">
      <c r="A39" s="3" t="s">
        <v>78</v>
      </c>
      <c r="B39" s="3">
        <v>21014.0</v>
      </c>
      <c r="C39" s="3" t="s">
        <v>40</v>
      </c>
      <c r="D39" s="16">
        <v>0.0</v>
      </c>
      <c r="E39" s="3" t="s">
        <v>41</v>
      </c>
      <c r="F39" s="16">
        <v>0.999988425925926</v>
      </c>
      <c r="G39" s="3">
        <v>50.6</v>
      </c>
      <c r="H39" s="3">
        <v>75.0</v>
      </c>
      <c r="I39" s="3">
        <v>93.1</v>
      </c>
      <c r="J39" s="3">
        <v>-1.0</v>
      </c>
      <c r="K39" s="3">
        <v>-1.0</v>
      </c>
      <c r="L39" s="3">
        <v>-1.0</v>
      </c>
      <c r="M39" s="3">
        <v>102.6</v>
      </c>
      <c r="N39" s="3">
        <v>151.5</v>
      </c>
      <c r="O39" s="3">
        <v>188.1</v>
      </c>
      <c r="P39" s="3">
        <v>50.6</v>
      </c>
      <c r="Q39" s="3">
        <v>75.0</v>
      </c>
      <c r="R39" s="3">
        <v>93.1</v>
      </c>
      <c r="S39" s="3">
        <v>151.5</v>
      </c>
      <c r="T39" s="3">
        <v>188.1</v>
      </c>
      <c r="U39" s="3">
        <v>75.0</v>
      </c>
      <c r="V39" s="3">
        <v>93.1</v>
      </c>
      <c r="W39" s="3">
        <v>93.1</v>
      </c>
      <c r="X39" s="17">
        <v>45166.0</v>
      </c>
      <c r="Y39" s="3" t="str">
        <f t="shared" si="1"/>
        <v>2023-08-28</v>
      </c>
      <c r="Z39" s="3"/>
    </row>
    <row r="40" ht="15.75" customHeight="1">
      <c r="A40" s="3" t="s">
        <v>79</v>
      </c>
      <c r="B40" s="3">
        <v>21016.0</v>
      </c>
      <c r="C40" s="3" t="s">
        <v>40</v>
      </c>
      <c r="D40" s="16">
        <v>0.0</v>
      </c>
      <c r="E40" s="3" t="s">
        <v>41</v>
      </c>
      <c r="F40" s="16">
        <v>0.999988425925926</v>
      </c>
      <c r="G40" s="3">
        <v>51.8</v>
      </c>
      <c r="H40" s="3">
        <v>77.2</v>
      </c>
      <c r="I40" s="3">
        <v>93.1</v>
      </c>
      <c r="J40" s="3">
        <v>-1.0</v>
      </c>
      <c r="K40" s="3">
        <v>-1.0</v>
      </c>
      <c r="L40" s="3">
        <v>-1.0</v>
      </c>
      <c r="M40" s="3">
        <v>104.5</v>
      </c>
      <c r="N40" s="3">
        <v>156.4</v>
      </c>
      <c r="O40" s="3">
        <v>188.1</v>
      </c>
      <c r="P40" s="3">
        <v>51.8</v>
      </c>
      <c r="Q40" s="3">
        <v>77.2</v>
      </c>
      <c r="R40" s="3">
        <v>93.1</v>
      </c>
      <c r="S40" s="3">
        <v>156.4</v>
      </c>
      <c r="T40" s="3">
        <v>188.1</v>
      </c>
      <c r="U40" s="3">
        <v>77.2</v>
      </c>
      <c r="V40" s="3">
        <v>93.1</v>
      </c>
      <c r="W40" s="3">
        <v>93.1</v>
      </c>
      <c r="X40" s="17">
        <v>45162.0</v>
      </c>
      <c r="Y40" s="3" t="str">
        <f t="shared" si="1"/>
        <v>2023-08-24</v>
      </c>
      <c r="Z40" s="3"/>
    </row>
    <row r="41" ht="15.75" customHeight="1">
      <c r="A41" s="3"/>
      <c r="B41" s="3"/>
      <c r="C41" s="3"/>
      <c r="D41" s="16"/>
      <c r="E41" s="3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16"/>
      <c r="E42" s="3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16"/>
      <c r="E43" s="3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16"/>
      <c r="E44" s="3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16"/>
      <c r="E45" s="3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16"/>
      <c r="E46" s="3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16"/>
      <c r="E47" s="3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16"/>
      <c r="E48" s="3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16"/>
      <c r="E49" s="3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16"/>
      <c r="E50" s="3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16"/>
      <c r="E51" s="3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16"/>
      <c r="E52" s="3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16"/>
      <c r="E53" s="3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16"/>
      <c r="E54" s="3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16"/>
      <c r="E55" s="3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16"/>
      <c r="E56" s="3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16"/>
      <c r="E57" s="3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16"/>
      <c r="E58" s="3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16"/>
      <c r="E59" s="3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16"/>
      <c r="E60" s="3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16"/>
      <c r="E61" s="3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16"/>
      <c r="E62" s="3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16"/>
      <c r="E63" s="3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16"/>
      <c r="E64" s="3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16"/>
      <c r="E65" s="3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16"/>
      <c r="E66" s="3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16"/>
      <c r="E67" s="3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16"/>
      <c r="E68" s="3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16"/>
      <c r="E69" s="3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16"/>
      <c r="E70" s="3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16"/>
      <c r="E71" s="3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16"/>
      <c r="E72" s="3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16"/>
      <c r="E73" s="3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16"/>
      <c r="E74" s="3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16"/>
      <c r="E75" s="3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16"/>
      <c r="E76" s="3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16"/>
      <c r="E77" s="3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16"/>
      <c r="E78" s="3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16"/>
      <c r="E79" s="3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16"/>
      <c r="E80" s="3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16"/>
      <c r="E81" s="3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16"/>
      <c r="E82" s="3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16"/>
      <c r="E83" s="3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16"/>
      <c r="E84" s="3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16"/>
      <c r="E85" s="3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16"/>
      <c r="E86" s="3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16"/>
      <c r="E87" s="3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16"/>
      <c r="E88" s="3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16"/>
      <c r="E89" s="3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16"/>
      <c r="E90" s="3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16"/>
      <c r="E91" s="3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16"/>
      <c r="E92" s="3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16"/>
      <c r="E93" s="3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16"/>
      <c r="E94" s="3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16"/>
      <c r="E95" s="3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16"/>
      <c r="E96" s="3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16"/>
      <c r="E97" s="3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16"/>
      <c r="E98" s="3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16"/>
      <c r="E99" s="3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16"/>
      <c r="E100" s="3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16"/>
      <c r="E101" s="3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16"/>
      <c r="E102" s="3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16"/>
      <c r="E103" s="3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16"/>
      <c r="E104" s="3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16"/>
      <c r="E105" s="3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16"/>
      <c r="E106" s="3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16"/>
      <c r="E107" s="3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16"/>
      <c r="E108" s="3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16"/>
      <c r="E109" s="3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16"/>
      <c r="E110" s="3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16"/>
      <c r="E111" s="3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16"/>
      <c r="E112" s="3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16"/>
      <c r="E113" s="3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16"/>
      <c r="E114" s="3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16"/>
      <c r="E115" s="3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16"/>
      <c r="E116" s="3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16"/>
      <c r="E117" s="3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16"/>
      <c r="E118" s="3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16"/>
      <c r="E119" s="3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16"/>
      <c r="E120" s="3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16"/>
      <c r="E121" s="3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16"/>
      <c r="E122" s="3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16"/>
      <c r="E123" s="3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16"/>
      <c r="E124" s="3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16"/>
      <c r="E125" s="3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16"/>
      <c r="E126" s="3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16"/>
      <c r="E127" s="3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16"/>
      <c r="E128" s="3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16"/>
      <c r="E129" s="3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16"/>
      <c r="E130" s="3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16"/>
      <c r="E131" s="3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16"/>
      <c r="E132" s="3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16"/>
      <c r="E133" s="3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16"/>
      <c r="E134" s="3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16"/>
      <c r="E135" s="3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16"/>
      <c r="E136" s="3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16"/>
      <c r="E137" s="3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16"/>
      <c r="E138" s="3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16"/>
      <c r="E139" s="3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16"/>
      <c r="E140" s="3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16"/>
      <c r="E141" s="3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16"/>
      <c r="E142" s="3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16"/>
      <c r="E143" s="3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16"/>
      <c r="E144" s="3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16"/>
      <c r="E145" s="3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16"/>
      <c r="E146" s="3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16"/>
      <c r="E147" s="3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16"/>
      <c r="E148" s="3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16"/>
      <c r="E149" s="3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16"/>
      <c r="E150" s="3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16"/>
      <c r="E151" s="3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16"/>
      <c r="E152" s="3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16"/>
      <c r="E153" s="3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16"/>
      <c r="E154" s="3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16"/>
      <c r="E155" s="3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16"/>
      <c r="E156" s="3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16"/>
      <c r="E157" s="3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16"/>
      <c r="E158" s="3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16"/>
      <c r="E159" s="3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16"/>
      <c r="E160" s="3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16"/>
      <c r="E161" s="3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16"/>
      <c r="E162" s="3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16"/>
      <c r="E163" s="3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16"/>
      <c r="E164" s="3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16"/>
      <c r="E165" s="3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16"/>
      <c r="E166" s="3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16"/>
      <c r="E167" s="3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16"/>
      <c r="E168" s="3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16"/>
      <c r="E169" s="3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16"/>
      <c r="E170" s="3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16"/>
      <c r="E171" s="3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16"/>
      <c r="E172" s="3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16"/>
      <c r="E173" s="3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16"/>
      <c r="E174" s="3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16"/>
      <c r="E175" s="3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16"/>
      <c r="E176" s="3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16"/>
      <c r="E177" s="3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16"/>
      <c r="E178" s="3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16"/>
      <c r="E179" s="3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16"/>
      <c r="E180" s="3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16"/>
      <c r="E181" s="3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16"/>
      <c r="E182" s="3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16"/>
      <c r="E183" s="3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16"/>
      <c r="E184" s="3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16"/>
      <c r="E185" s="3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16"/>
      <c r="E186" s="3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16"/>
      <c r="E187" s="3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16"/>
      <c r="E188" s="3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16"/>
      <c r="E189" s="3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16"/>
      <c r="E190" s="3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16"/>
      <c r="E191" s="3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16"/>
      <c r="E192" s="3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16"/>
      <c r="E193" s="3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16"/>
      <c r="E194" s="3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16"/>
      <c r="E195" s="3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16"/>
      <c r="E196" s="3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16"/>
      <c r="E197" s="3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16"/>
      <c r="E198" s="3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16"/>
      <c r="E199" s="3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16"/>
      <c r="E200" s="3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16"/>
      <c r="E201" s="3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16"/>
      <c r="E202" s="3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16"/>
      <c r="E203" s="3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16"/>
      <c r="E204" s="3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16"/>
      <c r="E205" s="3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16"/>
      <c r="E206" s="3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16"/>
      <c r="E207" s="3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16"/>
      <c r="E208" s="3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16"/>
      <c r="E209" s="3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16"/>
      <c r="E210" s="3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16"/>
      <c r="E211" s="3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16"/>
      <c r="E212" s="3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16"/>
      <c r="E213" s="3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16"/>
      <c r="E214" s="3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16"/>
      <c r="E215" s="3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16"/>
      <c r="E216" s="3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16"/>
      <c r="E217" s="3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16"/>
      <c r="E218" s="3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16"/>
      <c r="E219" s="3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16"/>
      <c r="E220" s="3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16"/>
      <c r="E221" s="3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16"/>
      <c r="E222" s="3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16"/>
      <c r="E223" s="3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16"/>
      <c r="E224" s="3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16"/>
      <c r="E225" s="3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16"/>
      <c r="E226" s="3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16"/>
      <c r="E227" s="3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16"/>
      <c r="E228" s="3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16"/>
      <c r="E229" s="3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16"/>
      <c r="E230" s="3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16"/>
      <c r="E231" s="3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16"/>
      <c r="E232" s="3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16"/>
      <c r="E233" s="3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16"/>
      <c r="E234" s="3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16"/>
      <c r="E235" s="3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16"/>
      <c r="E236" s="3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16"/>
      <c r="E237" s="3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16"/>
      <c r="E238" s="3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16"/>
      <c r="E239" s="3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16"/>
      <c r="E240" s="3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16"/>
      <c r="E241" s="3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16"/>
      <c r="E242" s="3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16"/>
      <c r="E243" s="3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16"/>
      <c r="E244" s="3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16"/>
      <c r="E245" s="3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16"/>
      <c r="E246" s="3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16"/>
      <c r="E247" s="3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16"/>
      <c r="E248" s="3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16"/>
      <c r="E249" s="3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16"/>
      <c r="E250" s="3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16"/>
      <c r="E251" s="3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16"/>
      <c r="E252" s="3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16"/>
      <c r="E253" s="3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16"/>
      <c r="E254" s="3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16"/>
      <c r="E255" s="3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16"/>
      <c r="E256" s="3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16"/>
      <c r="E257" s="3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16"/>
      <c r="E258" s="3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16"/>
      <c r="E259" s="3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16"/>
      <c r="E260" s="3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16"/>
      <c r="E261" s="3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16"/>
      <c r="E262" s="3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16"/>
      <c r="E263" s="3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16"/>
      <c r="E264" s="3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16"/>
      <c r="E265" s="3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16"/>
      <c r="E266" s="3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16"/>
      <c r="E267" s="3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16"/>
      <c r="E268" s="3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16"/>
      <c r="E269" s="3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16"/>
      <c r="E270" s="3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16"/>
      <c r="E271" s="3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16"/>
      <c r="E272" s="3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16"/>
      <c r="E273" s="3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16"/>
      <c r="E274" s="3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16"/>
      <c r="E275" s="3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16"/>
      <c r="E276" s="3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16"/>
      <c r="E277" s="3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16"/>
      <c r="E278" s="3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16"/>
      <c r="E279" s="3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16"/>
      <c r="E280" s="3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16"/>
      <c r="E281" s="3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16"/>
      <c r="E282" s="3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16"/>
      <c r="E283" s="3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16"/>
      <c r="E284" s="3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16"/>
      <c r="E285" s="3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16"/>
      <c r="E286" s="3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16"/>
      <c r="E287" s="3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16"/>
      <c r="E288" s="3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16"/>
      <c r="E289" s="3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16"/>
      <c r="E290" s="3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16"/>
      <c r="E291" s="3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16"/>
      <c r="E292" s="3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16"/>
      <c r="E293" s="3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16"/>
      <c r="E294" s="3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16"/>
      <c r="E295" s="3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16"/>
      <c r="E296" s="3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16"/>
      <c r="E297" s="3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16"/>
      <c r="E298" s="3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16"/>
      <c r="E299" s="3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16"/>
      <c r="E300" s="3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16"/>
      <c r="E301" s="3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16"/>
      <c r="E302" s="3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16"/>
      <c r="E303" s="3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16"/>
      <c r="E304" s="3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16"/>
      <c r="E305" s="3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16"/>
      <c r="E306" s="3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16"/>
      <c r="E307" s="3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16"/>
      <c r="E308" s="3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16"/>
      <c r="E309" s="3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16"/>
      <c r="E310" s="3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16"/>
      <c r="E311" s="3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16"/>
      <c r="E312" s="3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16"/>
      <c r="E313" s="3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16"/>
      <c r="E314" s="3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16"/>
      <c r="E315" s="3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16"/>
      <c r="E316" s="3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16"/>
      <c r="E317" s="3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16"/>
      <c r="E318" s="3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16"/>
      <c r="E319" s="3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16"/>
      <c r="E320" s="3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16"/>
      <c r="E321" s="3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16"/>
      <c r="E322" s="3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16"/>
      <c r="E323" s="3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16"/>
      <c r="E324" s="3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16"/>
      <c r="E325" s="3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16"/>
      <c r="E326" s="3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16"/>
      <c r="E327" s="3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16"/>
      <c r="E328" s="3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16"/>
      <c r="E329" s="3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16"/>
      <c r="E330" s="3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16"/>
      <c r="E331" s="3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16"/>
      <c r="E332" s="3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16"/>
      <c r="E333" s="3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16"/>
      <c r="E334" s="3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16"/>
      <c r="E335" s="3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16"/>
      <c r="E336" s="3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16"/>
      <c r="E337" s="3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16"/>
      <c r="E338" s="3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16"/>
      <c r="E339" s="3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16"/>
      <c r="E340" s="3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16"/>
      <c r="E341" s="3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16"/>
      <c r="E342" s="3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16"/>
      <c r="E343" s="3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16"/>
      <c r="E344" s="3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16"/>
      <c r="E345" s="3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16"/>
      <c r="E346" s="3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16"/>
      <c r="E347" s="3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16"/>
      <c r="E348" s="3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16"/>
      <c r="E349" s="3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16"/>
      <c r="E350" s="3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16"/>
      <c r="E351" s="3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16"/>
      <c r="E352" s="3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16"/>
      <c r="E353" s="3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16"/>
      <c r="E354" s="3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16"/>
      <c r="E355" s="3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16"/>
      <c r="E356" s="3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16"/>
      <c r="E357" s="3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16"/>
      <c r="E358" s="3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16"/>
      <c r="E359" s="3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16"/>
      <c r="E360" s="3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16"/>
      <c r="E361" s="3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16"/>
      <c r="E362" s="3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16"/>
      <c r="E363" s="3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16"/>
      <c r="E364" s="3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16"/>
      <c r="E365" s="3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16"/>
      <c r="E366" s="3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16"/>
      <c r="E367" s="3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16"/>
      <c r="E368" s="3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16"/>
      <c r="E369" s="3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16"/>
      <c r="E370" s="3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16"/>
      <c r="E371" s="3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16"/>
      <c r="E372" s="3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16"/>
      <c r="E373" s="3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16"/>
      <c r="E374" s="3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16"/>
      <c r="E375" s="3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16"/>
      <c r="E376" s="3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16"/>
      <c r="E377" s="3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16"/>
      <c r="E378" s="3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16"/>
      <c r="E379" s="3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16"/>
      <c r="E380" s="3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16"/>
      <c r="E381" s="3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16"/>
      <c r="E382" s="3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16"/>
      <c r="E383" s="3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16"/>
      <c r="E384" s="3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16"/>
      <c r="E385" s="3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16"/>
      <c r="E386" s="3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16"/>
      <c r="E387" s="3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16"/>
      <c r="E388" s="3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16"/>
      <c r="E389" s="3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16"/>
      <c r="E390" s="3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16"/>
      <c r="E391" s="3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16"/>
      <c r="E392" s="3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16"/>
      <c r="E393" s="3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16"/>
      <c r="E394" s="3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16"/>
      <c r="E395" s="3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16"/>
      <c r="E396" s="3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16"/>
      <c r="E397" s="3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16"/>
      <c r="E398" s="3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16"/>
      <c r="E399" s="3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16"/>
      <c r="E400" s="3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16"/>
      <c r="E401" s="3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16"/>
      <c r="E402" s="3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16"/>
      <c r="E403" s="3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16"/>
      <c r="E404" s="3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16"/>
      <c r="E405" s="3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16"/>
      <c r="E406" s="3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16"/>
      <c r="E407" s="3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16"/>
      <c r="E408" s="3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16"/>
      <c r="E409" s="3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16"/>
      <c r="E410" s="3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16"/>
      <c r="E411" s="3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16"/>
      <c r="E412" s="3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16"/>
      <c r="E413" s="3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16"/>
      <c r="E414" s="3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16"/>
      <c r="E415" s="3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16"/>
      <c r="E416" s="3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16"/>
      <c r="E417" s="3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16"/>
      <c r="E418" s="3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16"/>
      <c r="E419" s="3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16"/>
      <c r="E420" s="3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16"/>
      <c r="E421" s="3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16"/>
      <c r="E422" s="3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16"/>
      <c r="E423" s="3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16"/>
      <c r="E424" s="3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16"/>
      <c r="E425" s="3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16"/>
      <c r="E426" s="3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16"/>
      <c r="E427" s="3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16"/>
      <c r="E428" s="3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16"/>
      <c r="E429" s="3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16"/>
      <c r="E430" s="3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16"/>
      <c r="E431" s="3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16"/>
      <c r="E432" s="3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16"/>
      <c r="E433" s="3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16"/>
      <c r="E434" s="3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16"/>
      <c r="E435" s="3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16"/>
      <c r="E436" s="3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16"/>
      <c r="E437" s="3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16"/>
      <c r="E438" s="3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16"/>
      <c r="E439" s="3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16"/>
      <c r="E440" s="3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16"/>
      <c r="E441" s="3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16"/>
      <c r="E442" s="3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16"/>
      <c r="E443" s="3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16"/>
      <c r="E444" s="3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16"/>
      <c r="E445" s="3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16"/>
      <c r="E446" s="3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16"/>
      <c r="E447" s="3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16"/>
      <c r="E448" s="3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16"/>
      <c r="E449" s="3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16"/>
      <c r="E450" s="3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16"/>
      <c r="E451" s="3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16"/>
      <c r="E452" s="3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16"/>
      <c r="E453" s="3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16"/>
      <c r="E454" s="3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16"/>
      <c r="E455" s="3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16"/>
      <c r="E456" s="3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16"/>
      <c r="E457" s="3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16"/>
      <c r="E458" s="3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16"/>
      <c r="E459" s="3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16"/>
      <c r="E460" s="3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16"/>
      <c r="E461" s="3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16"/>
      <c r="E462" s="3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16"/>
      <c r="E463" s="3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16"/>
      <c r="E464" s="3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16"/>
      <c r="E465" s="3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16"/>
      <c r="E466" s="3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16"/>
      <c r="E467" s="3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16"/>
      <c r="E468" s="3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16"/>
      <c r="E469" s="3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16"/>
      <c r="E470" s="3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16"/>
      <c r="E471" s="3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16"/>
      <c r="E472" s="3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16"/>
      <c r="E473" s="3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16"/>
      <c r="E474" s="3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16"/>
      <c r="E475" s="3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16"/>
      <c r="E476" s="3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16"/>
      <c r="E477" s="3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16"/>
      <c r="E478" s="3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16"/>
      <c r="E479" s="3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16"/>
      <c r="E480" s="3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16"/>
      <c r="E481" s="3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16"/>
      <c r="E482" s="3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16"/>
      <c r="E483" s="3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16"/>
      <c r="E484" s="3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16"/>
      <c r="E485" s="3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16"/>
      <c r="E486" s="3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16"/>
      <c r="E487" s="3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16"/>
      <c r="E488" s="3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16"/>
      <c r="E489" s="3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16"/>
      <c r="E490" s="3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16"/>
      <c r="E491" s="3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16"/>
      <c r="E492" s="3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16"/>
      <c r="E493" s="3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16"/>
      <c r="E494" s="3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16"/>
      <c r="E495" s="3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16"/>
      <c r="E496" s="3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16"/>
      <c r="E497" s="3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16"/>
      <c r="E498" s="3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16"/>
      <c r="E499" s="3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16"/>
      <c r="E500" s="3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16"/>
      <c r="E501" s="3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16"/>
      <c r="E502" s="3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16"/>
      <c r="E503" s="3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16"/>
      <c r="E504" s="3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16"/>
      <c r="E505" s="3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16"/>
      <c r="E506" s="3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16"/>
      <c r="E507" s="3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16"/>
      <c r="E508" s="3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16"/>
      <c r="E509" s="3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16"/>
      <c r="E510" s="3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16"/>
      <c r="E511" s="3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16"/>
      <c r="E512" s="3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16"/>
      <c r="E513" s="3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16"/>
      <c r="E514" s="3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16"/>
      <c r="E515" s="3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16"/>
      <c r="E516" s="3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16"/>
      <c r="E517" s="3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16"/>
      <c r="E518" s="3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16"/>
      <c r="E519" s="3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16"/>
      <c r="E520" s="3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16"/>
      <c r="E521" s="3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16"/>
      <c r="E522" s="3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16"/>
      <c r="E523" s="3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16"/>
      <c r="E524" s="3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16"/>
      <c r="E525" s="3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16"/>
      <c r="E526" s="3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16"/>
      <c r="E527" s="3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16"/>
      <c r="E528" s="3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16"/>
      <c r="E529" s="3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16"/>
      <c r="E530" s="3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16"/>
      <c r="E531" s="3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16"/>
      <c r="E532" s="3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16"/>
      <c r="E533" s="3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16"/>
      <c r="E534" s="3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16"/>
      <c r="E535" s="3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16"/>
      <c r="E536" s="3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16"/>
      <c r="E537" s="3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16"/>
      <c r="E538" s="3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16"/>
      <c r="E539" s="3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16"/>
      <c r="E540" s="3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16"/>
      <c r="E541" s="3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16"/>
      <c r="E542" s="3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16"/>
      <c r="E543" s="3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16"/>
      <c r="E544" s="3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16"/>
      <c r="E545" s="3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16"/>
      <c r="E546" s="3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16"/>
      <c r="E547" s="3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16"/>
      <c r="E548" s="3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16"/>
      <c r="E549" s="3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16"/>
      <c r="E550" s="3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16"/>
      <c r="E551" s="3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16"/>
      <c r="E552" s="3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16"/>
      <c r="E553" s="3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16"/>
      <c r="E554" s="3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16"/>
      <c r="E555" s="3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16"/>
      <c r="E556" s="3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16"/>
      <c r="E557" s="3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16"/>
      <c r="E558" s="3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16"/>
      <c r="E559" s="3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16"/>
      <c r="E560" s="3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16"/>
      <c r="E561" s="3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16"/>
      <c r="E562" s="3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16"/>
      <c r="E563" s="3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16"/>
      <c r="E564" s="3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16"/>
      <c r="E565" s="3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16"/>
      <c r="E566" s="3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16"/>
      <c r="E567" s="3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16"/>
      <c r="E568" s="3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16"/>
      <c r="E569" s="3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16"/>
      <c r="E570" s="3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16"/>
      <c r="E571" s="3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16"/>
      <c r="E572" s="3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16"/>
      <c r="E573" s="3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16"/>
      <c r="E574" s="3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16"/>
      <c r="E575" s="3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16"/>
      <c r="E576" s="3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16"/>
      <c r="E577" s="3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16"/>
      <c r="E578" s="3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16"/>
      <c r="E579" s="3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16"/>
      <c r="E580" s="3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16"/>
      <c r="E581" s="3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16"/>
      <c r="E582" s="3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16"/>
      <c r="E583" s="3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16"/>
      <c r="E584" s="3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16"/>
      <c r="E585" s="3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16"/>
      <c r="E586" s="3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16"/>
      <c r="E587" s="3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16"/>
      <c r="E588" s="3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16"/>
      <c r="E589" s="3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16"/>
      <c r="E590" s="3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16"/>
      <c r="E591" s="3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16"/>
      <c r="E592" s="3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16"/>
      <c r="E593" s="3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16"/>
      <c r="E594" s="3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16"/>
      <c r="E595" s="3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16"/>
      <c r="E596" s="3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16"/>
      <c r="E597" s="3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16"/>
      <c r="E598" s="3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16"/>
      <c r="E599" s="3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16"/>
      <c r="E600" s="3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16"/>
      <c r="E601" s="3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16"/>
      <c r="E602" s="3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16"/>
      <c r="E603" s="3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16"/>
      <c r="E604" s="3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16"/>
      <c r="E605" s="3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16"/>
      <c r="E606" s="3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16"/>
      <c r="E607" s="3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16"/>
      <c r="E608" s="3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16"/>
      <c r="E609" s="3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16"/>
      <c r="E610" s="3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16"/>
      <c r="E611" s="3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16"/>
      <c r="E612" s="3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16"/>
      <c r="E613" s="3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16"/>
      <c r="E614" s="3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16"/>
      <c r="E615" s="3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16"/>
      <c r="E616" s="3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16"/>
      <c r="E617" s="3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16"/>
      <c r="E618" s="3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16"/>
      <c r="E619" s="3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16"/>
      <c r="E620" s="3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16"/>
      <c r="E621" s="3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16"/>
      <c r="E622" s="3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16"/>
      <c r="E623" s="3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16"/>
      <c r="E624" s="3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16"/>
      <c r="E625" s="3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16"/>
      <c r="E626" s="3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16"/>
      <c r="E627" s="3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16"/>
      <c r="E628" s="3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16"/>
      <c r="E629" s="3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16"/>
      <c r="E630" s="3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16"/>
      <c r="E631" s="3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16"/>
      <c r="E632" s="3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16"/>
      <c r="E633" s="3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16"/>
      <c r="E634" s="3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16"/>
      <c r="E635" s="3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16"/>
      <c r="E636" s="3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16"/>
      <c r="E637" s="3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16"/>
      <c r="E638" s="3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16"/>
      <c r="E639" s="3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16"/>
      <c r="E640" s="3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16"/>
      <c r="E641" s="3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16"/>
      <c r="E642" s="3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16"/>
      <c r="E643" s="3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16"/>
      <c r="E644" s="3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16"/>
      <c r="E645" s="3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16"/>
      <c r="E646" s="3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16"/>
      <c r="E647" s="3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16"/>
      <c r="E648" s="3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16"/>
      <c r="E649" s="3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16"/>
      <c r="E650" s="3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16"/>
      <c r="E651" s="3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16"/>
      <c r="E652" s="3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16"/>
      <c r="E653" s="3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16"/>
      <c r="E654" s="3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16"/>
      <c r="E655" s="3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16"/>
      <c r="E656" s="3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16"/>
      <c r="E657" s="3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16"/>
      <c r="E658" s="3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16"/>
      <c r="E659" s="3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16"/>
      <c r="E660" s="3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16"/>
      <c r="E661" s="3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16"/>
      <c r="E662" s="3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16"/>
      <c r="E663" s="3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16"/>
      <c r="E664" s="3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16"/>
      <c r="E665" s="3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16"/>
      <c r="E666" s="3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16"/>
      <c r="E667" s="3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16"/>
      <c r="E668" s="3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16"/>
      <c r="E669" s="3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16"/>
      <c r="E670" s="3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16"/>
      <c r="E671" s="3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16"/>
      <c r="E672" s="3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16"/>
      <c r="E673" s="3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16"/>
      <c r="E674" s="3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16"/>
      <c r="E675" s="3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16"/>
      <c r="E676" s="3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16"/>
      <c r="E677" s="3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16"/>
      <c r="E678" s="3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16"/>
      <c r="E679" s="3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16"/>
      <c r="E680" s="3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16"/>
      <c r="E681" s="3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16"/>
      <c r="E682" s="3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16"/>
      <c r="E683" s="3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16"/>
      <c r="E684" s="3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16"/>
      <c r="E685" s="3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16"/>
      <c r="E686" s="3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16"/>
      <c r="E687" s="3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16"/>
      <c r="E688" s="3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16"/>
      <c r="E689" s="3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16"/>
      <c r="E690" s="3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16"/>
      <c r="E691" s="3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16"/>
      <c r="E692" s="3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16"/>
      <c r="E693" s="3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16"/>
      <c r="E694" s="3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16"/>
      <c r="E695" s="3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16"/>
      <c r="E696" s="3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16"/>
      <c r="E697" s="3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16"/>
      <c r="E698" s="3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16"/>
      <c r="E699" s="3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16"/>
      <c r="E700" s="3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16"/>
      <c r="E701" s="3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16"/>
      <c r="E702" s="3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16"/>
      <c r="E703" s="3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16"/>
      <c r="E704" s="3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16"/>
      <c r="E705" s="3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16"/>
      <c r="E706" s="3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16"/>
      <c r="E707" s="3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16"/>
      <c r="E708" s="3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16"/>
      <c r="E709" s="3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16"/>
      <c r="E710" s="3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16"/>
      <c r="E711" s="3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16"/>
      <c r="E712" s="3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16"/>
      <c r="E713" s="3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16"/>
      <c r="E714" s="3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16"/>
      <c r="E715" s="3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16"/>
      <c r="E716" s="3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16"/>
      <c r="E717" s="3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16"/>
      <c r="E718" s="3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16"/>
      <c r="E719" s="3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16"/>
      <c r="E720" s="3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16"/>
      <c r="E721" s="3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16"/>
      <c r="E722" s="3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16"/>
      <c r="E723" s="3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16"/>
      <c r="E724" s="3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16"/>
      <c r="E725" s="3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16"/>
      <c r="E726" s="3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16"/>
      <c r="E727" s="3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16"/>
      <c r="E728" s="3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16"/>
      <c r="E729" s="3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16"/>
      <c r="E730" s="3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16"/>
      <c r="E731" s="3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16"/>
      <c r="E732" s="3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16"/>
      <c r="E733" s="3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16"/>
      <c r="E734" s="3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16"/>
      <c r="E735" s="3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16"/>
      <c r="E736" s="3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16"/>
      <c r="E737" s="3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16"/>
      <c r="E738" s="3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16"/>
      <c r="E739" s="3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16"/>
      <c r="E740" s="3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16"/>
      <c r="E741" s="3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16"/>
      <c r="E742" s="3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16"/>
      <c r="E743" s="3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16"/>
      <c r="E744" s="3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16"/>
      <c r="E745" s="3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16"/>
      <c r="E746" s="3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16"/>
      <c r="E747" s="3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16"/>
      <c r="E748" s="3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16"/>
      <c r="E749" s="3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16"/>
      <c r="E750" s="3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16"/>
      <c r="E751" s="3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16"/>
      <c r="E752" s="3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16"/>
      <c r="E753" s="3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16"/>
      <c r="E754" s="3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16"/>
      <c r="E755" s="3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16"/>
      <c r="E756" s="3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16"/>
      <c r="E757" s="3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16"/>
      <c r="E758" s="3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16"/>
      <c r="E759" s="3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16"/>
      <c r="E760" s="3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16"/>
      <c r="E761" s="3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16"/>
      <c r="E762" s="3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16"/>
      <c r="E763" s="3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16"/>
      <c r="E764" s="3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16"/>
      <c r="E765" s="3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16"/>
      <c r="E766" s="3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16"/>
      <c r="E767" s="3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16"/>
      <c r="E768" s="3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16"/>
      <c r="E769" s="3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16"/>
      <c r="E770" s="3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16"/>
      <c r="E771" s="3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16"/>
      <c r="E772" s="3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16"/>
      <c r="E773" s="3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16"/>
      <c r="E774" s="3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16"/>
      <c r="E775" s="3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16"/>
      <c r="E776" s="3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16"/>
      <c r="E777" s="3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16"/>
      <c r="E778" s="3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16"/>
      <c r="E779" s="3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16"/>
      <c r="E780" s="3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16"/>
      <c r="E781" s="3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16"/>
      <c r="E782" s="3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16"/>
      <c r="E783" s="3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16"/>
      <c r="E784" s="3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16"/>
      <c r="E785" s="3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16"/>
      <c r="E786" s="3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16"/>
      <c r="E787" s="3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16"/>
      <c r="E788" s="3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16"/>
      <c r="E789" s="3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16"/>
      <c r="E790" s="3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16"/>
      <c r="E791" s="3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16"/>
      <c r="E792" s="3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16"/>
      <c r="E793" s="3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16"/>
      <c r="E794" s="3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16"/>
      <c r="E795" s="3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16"/>
      <c r="E796" s="3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16"/>
      <c r="E797" s="3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16"/>
      <c r="E798" s="3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16"/>
      <c r="E799" s="3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16"/>
      <c r="E800" s="3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16"/>
      <c r="E801" s="3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16"/>
      <c r="E802" s="3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16"/>
      <c r="E803" s="3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16"/>
      <c r="E804" s="3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16"/>
      <c r="E805" s="3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16"/>
      <c r="E806" s="3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16"/>
      <c r="E807" s="3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16"/>
      <c r="E808" s="3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16"/>
      <c r="E809" s="3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16"/>
      <c r="E810" s="3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16"/>
      <c r="E811" s="3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16"/>
      <c r="E812" s="3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16"/>
      <c r="E813" s="3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16"/>
      <c r="E814" s="3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16"/>
      <c r="E815" s="3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16"/>
      <c r="E816" s="3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16"/>
      <c r="E817" s="3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16"/>
      <c r="E818" s="3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16"/>
      <c r="E819" s="3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16"/>
      <c r="E820" s="3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16"/>
      <c r="E821" s="3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16"/>
      <c r="E822" s="3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16"/>
      <c r="E823" s="3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16"/>
      <c r="E824" s="3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16"/>
      <c r="E825" s="3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16"/>
      <c r="E826" s="3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16"/>
      <c r="E827" s="3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16"/>
      <c r="E828" s="3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16"/>
      <c r="E829" s="3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16"/>
      <c r="E830" s="3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16"/>
      <c r="E831" s="3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16"/>
      <c r="E832" s="3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16"/>
      <c r="E833" s="3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16"/>
      <c r="E834" s="3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16"/>
      <c r="E835" s="3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16"/>
      <c r="E836" s="3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16"/>
      <c r="E837" s="3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16"/>
      <c r="E838" s="3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16"/>
      <c r="E839" s="3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16"/>
      <c r="E840" s="3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16"/>
      <c r="E841" s="3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16"/>
      <c r="E842" s="3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16"/>
      <c r="E843" s="3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16"/>
      <c r="E844" s="3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16"/>
      <c r="E845" s="3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16"/>
      <c r="E846" s="3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16"/>
      <c r="E847" s="3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16"/>
      <c r="E848" s="3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16"/>
      <c r="E849" s="3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16"/>
      <c r="E850" s="3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16"/>
      <c r="E851" s="3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16"/>
      <c r="E852" s="3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16"/>
      <c r="E853" s="3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16"/>
      <c r="E854" s="3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16"/>
      <c r="E855" s="3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16"/>
      <c r="E856" s="3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16"/>
      <c r="E857" s="3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16"/>
      <c r="E858" s="3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16"/>
      <c r="E859" s="3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16"/>
      <c r="E860" s="3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16"/>
      <c r="E861" s="3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16"/>
      <c r="E862" s="3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16"/>
      <c r="E863" s="3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16"/>
      <c r="E864" s="3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16"/>
      <c r="E865" s="3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16"/>
      <c r="E866" s="3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16"/>
      <c r="E867" s="3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16"/>
      <c r="E868" s="3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16"/>
      <c r="E869" s="3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16"/>
      <c r="E870" s="3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16"/>
      <c r="E871" s="3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16"/>
      <c r="E872" s="3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16"/>
      <c r="E873" s="3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16"/>
      <c r="E874" s="3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16"/>
      <c r="E875" s="3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16"/>
      <c r="E876" s="3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16"/>
      <c r="E877" s="3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16"/>
      <c r="E878" s="3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16"/>
      <c r="E879" s="3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16"/>
      <c r="E880" s="3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16"/>
      <c r="E881" s="3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16"/>
      <c r="E882" s="3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16"/>
      <c r="E883" s="3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16"/>
      <c r="E884" s="3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16"/>
      <c r="E885" s="3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16"/>
      <c r="E886" s="3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16"/>
      <c r="E887" s="3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16"/>
      <c r="E888" s="3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16"/>
      <c r="E889" s="3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16"/>
      <c r="E890" s="3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16"/>
      <c r="E891" s="3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16"/>
      <c r="E892" s="3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16"/>
      <c r="E893" s="3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16"/>
      <c r="E894" s="3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16"/>
      <c r="E895" s="3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16"/>
      <c r="E896" s="3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16"/>
      <c r="E897" s="3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16"/>
      <c r="E898" s="3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16"/>
      <c r="E899" s="3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16"/>
      <c r="E900" s="3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16"/>
      <c r="E901" s="3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16"/>
      <c r="E902" s="3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16"/>
      <c r="E903" s="3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16"/>
      <c r="E904" s="3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16"/>
      <c r="E905" s="3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16"/>
      <c r="E906" s="3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16"/>
      <c r="E907" s="3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16"/>
      <c r="E908" s="3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16"/>
      <c r="E909" s="3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16"/>
      <c r="E910" s="3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16"/>
      <c r="E911" s="3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16"/>
      <c r="E912" s="3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16"/>
      <c r="E913" s="3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16"/>
      <c r="E914" s="3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16"/>
      <c r="E915" s="3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16"/>
      <c r="E916" s="3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16"/>
      <c r="E917" s="3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16"/>
      <c r="E918" s="3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16"/>
      <c r="E919" s="3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16"/>
      <c r="E920" s="3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16"/>
      <c r="E921" s="3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16"/>
      <c r="E922" s="3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16"/>
      <c r="E923" s="3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16"/>
      <c r="E924" s="3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16"/>
      <c r="E925" s="3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16"/>
      <c r="E926" s="3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16"/>
      <c r="E927" s="3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16"/>
      <c r="E928" s="3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16"/>
      <c r="E929" s="3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16"/>
      <c r="E930" s="3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16"/>
      <c r="E931" s="3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16"/>
      <c r="E932" s="3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16"/>
      <c r="E933" s="3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16"/>
      <c r="E934" s="3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16"/>
      <c r="E935" s="3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16"/>
      <c r="E936" s="3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16"/>
      <c r="E937" s="3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16"/>
      <c r="E938" s="3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16"/>
      <c r="E939" s="3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16"/>
      <c r="E940" s="3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16"/>
      <c r="E941" s="3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16"/>
      <c r="E942" s="3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16"/>
      <c r="E943" s="3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16"/>
      <c r="E944" s="3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16"/>
      <c r="E945" s="3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16"/>
      <c r="E946" s="3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16"/>
      <c r="E947" s="3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16"/>
      <c r="E948" s="3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16"/>
      <c r="E949" s="3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16"/>
      <c r="E950" s="3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16"/>
      <c r="E951" s="3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16"/>
      <c r="E952" s="3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16"/>
      <c r="E953" s="3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16"/>
      <c r="E954" s="3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16"/>
      <c r="E955" s="3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16"/>
      <c r="E956" s="3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16"/>
      <c r="E957" s="3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16"/>
      <c r="E958" s="3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16"/>
      <c r="E959" s="3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16"/>
      <c r="E960" s="3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16"/>
      <c r="E961" s="3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16"/>
      <c r="E962" s="3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16"/>
      <c r="E963" s="3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16"/>
      <c r="E964" s="3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16"/>
      <c r="E965" s="3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16"/>
      <c r="E966" s="3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16"/>
      <c r="E967" s="3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16"/>
      <c r="E968" s="3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16"/>
      <c r="E969" s="3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16"/>
      <c r="E970" s="3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16"/>
      <c r="E971" s="3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16"/>
      <c r="E972" s="3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16"/>
      <c r="E973" s="3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16"/>
      <c r="E974" s="3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16"/>
      <c r="E975" s="3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16"/>
      <c r="E976" s="3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16"/>
      <c r="E977" s="3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16"/>
      <c r="E978" s="3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16"/>
      <c r="E979" s="3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16"/>
      <c r="E980" s="3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16"/>
      <c r="E981" s="3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16"/>
      <c r="E982" s="3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16"/>
      <c r="E983" s="3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16"/>
      <c r="E984" s="3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16"/>
      <c r="E985" s="3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16"/>
      <c r="E986" s="3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16"/>
      <c r="E987" s="3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16"/>
      <c r="E988" s="3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16"/>
      <c r="E989" s="3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16"/>
      <c r="E990" s="3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16"/>
      <c r="E991" s="3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16"/>
      <c r="E992" s="3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16"/>
      <c r="E993" s="3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16"/>
      <c r="E994" s="3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16"/>
      <c r="E995" s="3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16"/>
      <c r="E996" s="3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16"/>
      <c r="E997" s="3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16"/>
      <c r="E998" s="3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16"/>
      <c r="E999" s="3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16"/>
      <c r="E1000" s="3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X40">
    <cfRule type="cellIs" dxfId="0" priority="1" operator="equal">
      <formula>0</formula>
    </cfRule>
  </conditionalFormatting>
  <conditionalFormatting sqref="A1:X40">
    <cfRule type="cellIs" dxfId="1" priority="2" operator="equal">
      <formula>-1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65.86"/>
    <col customWidth="1" min="3" max="3" width="27.57"/>
    <col customWidth="1" min="4" max="4" width="11.0"/>
    <col customWidth="1" min="5" max="5" width="14.43"/>
    <col customWidth="1" min="6" max="6" width="11.0"/>
    <col customWidth="1" min="7" max="26" width="10.71"/>
  </cols>
  <sheetData>
    <row r="1">
      <c r="A1" s="18" t="s">
        <v>80</v>
      </c>
      <c r="B1" s="18" t="s">
        <v>81</v>
      </c>
      <c r="C1" s="18" t="s">
        <v>82</v>
      </c>
      <c r="D1" s="3"/>
      <c r="E1" s="18" t="s">
        <v>83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19" t="s">
        <v>84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0">
        <v>1.0</v>
      </c>
      <c r="B3" s="2" t="s">
        <v>85</v>
      </c>
      <c r="C3" s="2" t="s">
        <v>86</v>
      </c>
      <c r="D3" s="3"/>
      <c r="E3" s="3">
        <v>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0">
        <v>2.0</v>
      </c>
      <c r="B4" s="2" t="s">
        <v>87</v>
      </c>
      <c r="C4" s="2"/>
      <c r="D4" s="3"/>
      <c r="E4" s="3">
        <v>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0">
        <v>3.0</v>
      </c>
      <c r="B5" s="2" t="s">
        <v>88</v>
      </c>
      <c r="C5" s="21">
        <f>SUMIFS(H:H, H:H, "&gt;20")</f>
        <v>0</v>
      </c>
      <c r="D5" s="3"/>
      <c r="E5" s="3">
        <v>10.0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0">
        <v>4.0</v>
      </c>
      <c r="B6" s="2" t="s">
        <v>89</v>
      </c>
      <c r="C6" s="2" t="str">
        <f>TEXT(X2, "YYYY-MM-DD")</f>
        <v>1899-12-30</v>
      </c>
      <c r="D6" s="3"/>
      <c r="E6" s="3">
        <v>5.0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6" width="15.43"/>
    <col customWidth="1" min="7" max="7" width="11.0"/>
    <col customWidth="1" min="8" max="26" width="10.71"/>
  </cols>
  <sheetData>
    <row r="1" ht="13.5" customHeight="1">
      <c r="A1" s="22" t="s">
        <v>9</v>
      </c>
      <c r="B1" s="23" t="s">
        <v>90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3"/>
      <c r="B2" s="23" t="s">
        <v>91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3"/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4" t="s">
        <v>92</v>
      </c>
      <c r="B4" s="3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5" t="s">
        <v>14</v>
      </c>
      <c r="B5" s="26" t="s">
        <v>20</v>
      </c>
      <c r="C5" s="27" t="s">
        <v>27</v>
      </c>
      <c r="D5" s="26" t="s">
        <v>31</v>
      </c>
      <c r="E5" s="27" t="s">
        <v>33</v>
      </c>
      <c r="F5" s="28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9" t="s">
        <v>39</v>
      </c>
      <c r="B6" s="30" t="str">
        <f>IFERROR(VLOOKUP($A2, Dataset!$A:$F, 2, FALSE), "")
</f>
        <v/>
      </c>
      <c r="C6" s="30" t="str">
        <f>VLOOKUP($A2, Dataset!$A:$F, 3, FALSE)</f>
        <v>#N/A</v>
      </c>
      <c r="D6" s="30" t="str">
        <f>VLOOKUP($A2, Dataset!$A:$F, 4, FALSE)</f>
        <v>#N/A</v>
      </c>
      <c r="E6" s="30" t="str">
        <f>VLOOKUP($A2, Dataset!$A:$F, 5, FALSE)</f>
        <v>#N/A</v>
      </c>
      <c r="F6" s="31" t="str">
        <f>VLOOKUP($A2, Dataset!$A:$F, 6, FALSE)</f>
        <v>#N/A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9" t="s">
        <v>42</v>
      </c>
      <c r="B7" s="30" t="str">
        <f>IFERROR(VLOOKUP($A2, Dataset!$A:$F, 2, FALSE), "")
</f>
        <v/>
      </c>
      <c r="C7" s="30" t="str">
        <f>VLOOKUP($A3, Dataset!$A:$F, 3, FALSE)</f>
        <v>#N/A</v>
      </c>
      <c r="D7" s="30" t="str">
        <f>VLOOKUP($A3, Dataset!$A:$F, 4, FALSE)</f>
        <v>#N/A</v>
      </c>
      <c r="E7" s="30" t="str">
        <f>VLOOKUP($A3, Dataset!$A:$F, 5, FALSE)</f>
        <v>#N/A</v>
      </c>
      <c r="F7" s="31" t="str">
        <f>VLOOKUP($A3, Dataset!$A:$F, 6, FALSE)</f>
        <v>#N/A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9" t="s">
        <v>43</v>
      </c>
      <c r="B8" s="30" t="str">
        <f>IFERROR(VLOOKUP($A2, Dataset!$A:$F, 2, FALSE), "")
</f>
        <v/>
      </c>
      <c r="C8" s="30" t="str">
        <f>VLOOKUP($A4, Dataset!$A:$F, 3, FALSE)</f>
        <v>#N/A</v>
      </c>
      <c r="D8" s="30" t="str">
        <f>VLOOKUP($A4, Dataset!$A:$F, 4, FALSE)</f>
        <v>#N/A</v>
      </c>
      <c r="E8" s="30" t="str">
        <f>VLOOKUP($A4, Dataset!$A:$F, 5, FALSE)</f>
        <v>#N/A</v>
      </c>
      <c r="F8" s="31" t="str">
        <f>VLOOKUP($A4, Dataset!$A:$F, 6, FALSE)</f>
        <v>#N/A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9" t="s">
        <v>44</v>
      </c>
      <c r="B9" s="30" t="str">
        <f>VLOOKUP($A5, Dataset!$A:$F, 2, FALSE)</f>
        <v>ID</v>
      </c>
      <c r="C9" s="30" t="str">
        <f>VLOOKUP($A5, Dataset!$A:$F, 3, FALSE)</f>
        <v>start_day</v>
      </c>
      <c r="D9" s="32" t="str">
        <f>VLOOKUP($A5, Dataset!$A:$F, 4, FALSE)</f>
        <v>start_time</v>
      </c>
      <c r="E9" s="30" t="str">
        <f>VLOOKUP($A5, Dataset!$A:$F, 5, FALSE)</f>
        <v>end_day</v>
      </c>
      <c r="F9" s="33" t="str">
        <f>VLOOKUP($A5, Dataset!$A:$F, 6, FALSE)</f>
        <v>end_time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9" t="s">
        <v>47</v>
      </c>
      <c r="B10" s="30">
        <f>VLOOKUP($A6, Dataset!$A:$F, 2, FALSE)</f>
        <v>20000</v>
      </c>
      <c r="C10" s="30" t="str">
        <f>VLOOKUP($A6, Dataset!$A:$F, 3, FALSE)</f>
        <v>Monday</v>
      </c>
      <c r="D10" s="32">
        <f>VLOOKUP($A6, Dataset!$A:$F, 4, FALSE)</f>
        <v>0</v>
      </c>
      <c r="E10" s="30" t="str">
        <f>VLOOKUP($A6, Dataset!$A:$F, 5, FALSE)</f>
        <v>Sunday</v>
      </c>
      <c r="F10" s="33">
        <f>VLOOKUP($A6, Dataset!$A:$F, 6, FALSE)</f>
        <v>0.9999884259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9" t="s">
        <v>48</v>
      </c>
      <c r="B11" s="30">
        <f>VLOOKUP($A7, Dataset!$A:$F, 2, FALSE)</f>
        <v>20002</v>
      </c>
      <c r="C11" s="30" t="str">
        <f>VLOOKUP($A7, Dataset!$A:$F, 3, FALSE)</f>
        <v>Monday</v>
      </c>
      <c r="D11" s="32">
        <f>VLOOKUP($A7, Dataset!$A:$F, 4, FALSE)</f>
        <v>0</v>
      </c>
      <c r="E11" s="30" t="str">
        <f>VLOOKUP($A7, Dataset!$A:$F, 5, FALSE)</f>
        <v>Sunday</v>
      </c>
      <c r="F11" s="33">
        <f>VLOOKUP($A7, Dataset!$A:$F, 6, FALSE)</f>
        <v>0.9999884259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9" t="s">
        <v>50</v>
      </c>
      <c r="B12" s="30">
        <f>VLOOKUP($A8, Dataset!$A:$F, 2, FALSE)</f>
        <v>20004</v>
      </c>
      <c r="C12" s="30" t="str">
        <f>VLOOKUP($A8, Dataset!$A:$F, 3, FALSE)</f>
        <v>Monday</v>
      </c>
      <c r="D12" s="32">
        <f>VLOOKUP($A8, Dataset!$A:$F, 4, FALSE)</f>
        <v>0</v>
      </c>
      <c r="E12" s="30" t="str">
        <f>VLOOKUP($A8, Dataset!$A:$F, 5, FALSE)</f>
        <v>Sunday</v>
      </c>
      <c r="F12" s="33">
        <f>VLOOKUP($A8, Dataset!$A:$F, 6, FALSE)</f>
        <v>0.9999884259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9" t="s">
        <v>51</v>
      </c>
      <c r="B13" s="30">
        <f>VLOOKUP($A9, Dataset!$A:$F, 2, FALSE)</f>
        <v>20006</v>
      </c>
      <c r="C13" s="30" t="str">
        <f>VLOOKUP($A9, Dataset!$A:$F, 3, FALSE)</f>
        <v>Monday</v>
      </c>
      <c r="D13" s="32">
        <f>VLOOKUP($A9, Dataset!$A:$F, 4, FALSE)</f>
        <v>0</v>
      </c>
      <c r="E13" s="30" t="str">
        <f>VLOOKUP($A9, Dataset!$A:$F, 5, FALSE)</f>
        <v>Sunday</v>
      </c>
      <c r="F13" s="33">
        <f>VLOOKUP($A9, Dataset!$A:$F, 6, FALSE)</f>
        <v>0.9999884259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9" t="s">
        <v>52</v>
      </c>
      <c r="B14" s="30">
        <f>VLOOKUP($A10, Dataset!$A:$F, 2, FALSE)</f>
        <v>20012</v>
      </c>
      <c r="C14" s="30" t="str">
        <f>VLOOKUP($A10, Dataset!$A:$F, 3, FALSE)</f>
        <v>Monday</v>
      </c>
      <c r="D14" s="32">
        <f>VLOOKUP($A10, Dataset!$A:$F, 4, FALSE)</f>
        <v>0</v>
      </c>
      <c r="E14" s="30" t="str">
        <f>VLOOKUP($A10, Dataset!$A:$F, 5, FALSE)</f>
        <v>Sunday</v>
      </c>
      <c r="F14" s="33">
        <f>VLOOKUP($A10, Dataset!$A:$F, 6, FALSE)</f>
        <v>0.9999884259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9" t="s">
        <v>54</v>
      </c>
      <c r="B15" s="30">
        <f>VLOOKUP($A11, Dataset!$A:$F, 2, FALSE)</f>
        <v>20014</v>
      </c>
      <c r="C15" s="30" t="str">
        <f>VLOOKUP($A11, Dataset!$A:$F, 3, FALSE)</f>
        <v>Monday</v>
      </c>
      <c r="D15" s="32">
        <f>VLOOKUP($A11, Dataset!$A:$F, 4, FALSE)</f>
        <v>0</v>
      </c>
      <c r="E15" s="30" t="str">
        <f>VLOOKUP($A11, Dataset!$A:$F, 5, FALSE)</f>
        <v>Sunday</v>
      </c>
      <c r="F15" s="33">
        <f>VLOOKUP($A11, Dataset!$A:$F, 6, FALSE)</f>
        <v>0.9999884259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9" t="s">
        <v>56</v>
      </c>
      <c r="B16" s="30">
        <f>VLOOKUP($A12, Dataset!$A:$F, 2, FALSE)</f>
        <v>20018</v>
      </c>
      <c r="C16" s="30" t="str">
        <f>VLOOKUP($A12, Dataset!$A:$F, 3, FALSE)</f>
        <v>Monday</v>
      </c>
      <c r="D16" s="32">
        <f>VLOOKUP($A12, Dataset!$A:$F, 4, FALSE)</f>
        <v>0</v>
      </c>
      <c r="E16" s="30" t="str">
        <f>VLOOKUP($A12, Dataset!$A:$F, 5, FALSE)</f>
        <v>Sunday</v>
      </c>
      <c r="F16" s="33">
        <f>VLOOKUP($A12, Dataset!$A:$F, 6, FALSE)</f>
        <v>0.9999884259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9" t="s">
        <v>58</v>
      </c>
      <c r="B17" s="30">
        <f>VLOOKUP($A13, Dataset!$A:$F, 2, FALSE)</f>
        <v>20020</v>
      </c>
      <c r="C17" s="30" t="str">
        <f>VLOOKUP($A13, Dataset!$A:$F, 3, FALSE)</f>
        <v>Monday</v>
      </c>
      <c r="D17" s="32">
        <f>VLOOKUP($A13, Dataset!$A:$F, 4, FALSE)</f>
        <v>0</v>
      </c>
      <c r="E17" s="30" t="str">
        <f>VLOOKUP($A13, Dataset!$A:$F, 5, FALSE)</f>
        <v>Sunday</v>
      </c>
      <c r="F17" s="33">
        <f>VLOOKUP($A13, Dataset!$A:$F, 6, FALSE)</f>
        <v>0.9999884259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9" t="s">
        <v>59</v>
      </c>
      <c r="B18" s="30">
        <f>VLOOKUP($A14, Dataset!$A:$F, 2, FALSE)</f>
        <v>20022</v>
      </c>
      <c r="C18" s="30" t="str">
        <f>VLOOKUP($A14, Dataset!$A:$F, 3, FALSE)</f>
        <v>Monday</v>
      </c>
      <c r="D18" s="32">
        <f>VLOOKUP($A14, Dataset!$A:$F, 4, FALSE)</f>
        <v>0</v>
      </c>
      <c r="E18" s="30" t="str">
        <f>VLOOKUP($A14, Dataset!$A:$F, 5, FALSE)</f>
        <v>Sunday</v>
      </c>
      <c r="F18" s="33">
        <f>VLOOKUP($A14, Dataset!$A:$F, 6, FALSE)</f>
        <v>0.9999884259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9" t="s">
        <v>60</v>
      </c>
      <c r="B19" s="30">
        <f>VLOOKUP($A15, Dataset!$A:$F, 2, FALSE)</f>
        <v>20026</v>
      </c>
      <c r="C19" s="30" t="str">
        <f>VLOOKUP($A15, Dataset!$A:$F, 3, FALSE)</f>
        <v>Monday</v>
      </c>
      <c r="D19" s="32">
        <f>VLOOKUP($A15, Dataset!$A:$F, 4, FALSE)</f>
        <v>0</v>
      </c>
      <c r="E19" s="30" t="str">
        <f>VLOOKUP($A15, Dataset!$A:$F, 5, FALSE)</f>
        <v>Sunday</v>
      </c>
      <c r="F19" s="33">
        <f>VLOOKUP($A15, Dataset!$A:$F, 6, FALSE)</f>
        <v>0.9999884259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9" t="s">
        <v>65</v>
      </c>
      <c r="B20" s="30">
        <f>VLOOKUP($A16, Dataset!$A:$F, 2, FALSE)</f>
        <v>20030</v>
      </c>
      <c r="C20" s="30" t="str">
        <f>VLOOKUP($A16, Dataset!$A:$F, 3, FALSE)</f>
        <v>Monday</v>
      </c>
      <c r="D20" s="32">
        <f>VLOOKUP($A16, Dataset!$A:$F, 4, FALSE)</f>
        <v>0</v>
      </c>
      <c r="E20" s="30" t="str">
        <f>VLOOKUP($A16, Dataset!$A:$F, 5, FALSE)</f>
        <v>Sunday</v>
      </c>
      <c r="F20" s="33">
        <f>VLOOKUP($A16, Dataset!$A:$F, 6, FALSE)</f>
        <v>0.9999884259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9" t="s">
        <v>66</v>
      </c>
      <c r="B21" s="30">
        <f>VLOOKUP($A17, Dataset!$A:$F, 2, FALSE)</f>
        <v>20034</v>
      </c>
      <c r="C21" s="30" t="str">
        <f>VLOOKUP($A17, Dataset!$A:$F, 3, FALSE)</f>
        <v>Monday</v>
      </c>
      <c r="D21" s="32">
        <f>VLOOKUP($A17, Dataset!$A:$F, 4, FALSE)</f>
        <v>0</v>
      </c>
      <c r="E21" s="30" t="str">
        <f>VLOOKUP($A17, Dataset!$A:$F, 5, FALSE)</f>
        <v>Sunday</v>
      </c>
      <c r="F21" s="33">
        <f>VLOOKUP($A17, Dataset!$A:$F, 6, FALSE)</f>
        <v>0.9999884259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9" t="s">
        <v>69</v>
      </c>
      <c r="B22" s="30">
        <f>VLOOKUP($A18, Dataset!$A:$F, 2, FALSE)</f>
        <v>20036</v>
      </c>
      <c r="C22" s="30" t="str">
        <f>VLOOKUP($A18, Dataset!$A:$F, 3, FALSE)</f>
        <v>Monday</v>
      </c>
      <c r="D22" s="32">
        <f>VLOOKUP($A18, Dataset!$A:$F, 4, FALSE)</f>
        <v>0</v>
      </c>
      <c r="E22" s="30" t="str">
        <f>VLOOKUP($A18, Dataset!$A:$F, 5, FALSE)</f>
        <v>Sunday</v>
      </c>
      <c r="F22" s="33">
        <f>VLOOKUP($A18, Dataset!$A:$F, 6, FALSE)</f>
        <v>0.9999884259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9" t="s">
        <v>70</v>
      </c>
      <c r="B23" s="30">
        <f>VLOOKUP($A19, Dataset!$A:$F, 2, FALSE)</f>
        <v>20038</v>
      </c>
      <c r="C23" s="30" t="str">
        <f>VLOOKUP($A19, Dataset!$A:$F, 3, FALSE)</f>
        <v>Monday</v>
      </c>
      <c r="D23" s="32">
        <f>VLOOKUP($A19, Dataset!$A:$F, 4, FALSE)</f>
        <v>0</v>
      </c>
      <c r="E23" s="30" t="str">
        <f>VLOOKUP($A19, Dataset!$A:$F, 5, FALSE)</f>
        <v>Sunday</v>
      </c>
      <c r="F23" s="33">
        <f>VLOOKUP($A19, Dataset!$A:$F, 6, FALSE)</f>
        <v>0.9999884259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9" t="s">
        <v>71</v>
      </c>
      <c r="B24" s="30">
        <f>VLOOKUP($A20, Dataset!$A:$F, 2, FALSE)</f>
        <v>20048</v>
      </c>
      <c r="C24" s="30" t="str">
        <f>VLOOKUP($A20, Dataset!$A:$F, 3, FALSE)</f>
        <v>Monday</v>
      </c>
      <c r="D24" s="32">
        <f>VLOOKUP($A20, Dataset!$A:$F, 4, FALSE)</f>
        <v>0</v>
      </c>
      <c r="E24" s="30" t="str">
        <f>VLOOKUP($A20, Dataset!$A:$F, 5, FALSE)</f>
        <v>Sunday</v>
      </c>
      <c r="F24" s="33">
        <f>VLOOKUP($A20, Dataset!$A:$F, 6, FALSE)</f>
        <v>0.9999884259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9" t="s">
        <v>73</v>
      </c>
      <c r="B25" s="30">
        <f>VLOOKUP($A21, Dataset!$A:$F, 2, FALSE)</f>
        <v>20050</v>
      </c>
      <c r="C25" s="30" t="str">
        <f>VLOOKUP($A21, Dataset!$A:$F, 3, FALSE)</f>
        <v>Monday</v>
      </c>
      <c r="D25" s="32">
        <f>VLOOKUP($A21, Dataset!$A:$F, 4, FALSE)</f>
        <v>0</v>
      </c>
      <c r="E25" s="30" t="str">
        <f>VLOOKUP($A21, Dataset!$A:$F, 5, FALSE)</f>
        <v>Sunday</v>
      </c>
      <c r="F25" s="33">
        <f>VLOOKUP($A21, Dataset!$A:$F, 6, FALSE)</f>
        <v>0.9999884259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9" t="s">
        <v>77</v>
      </c>
      <c r="B26" s="30">
        <f>VLOOKUP($A22, Dataset!$A:$F, 2, FALSE)</f>
        <v>20058</v>
      </c>
      <c r="C26" s="30" t="str">
        <f>VLOOKUP($A22, Dataset!$A:$F, 3, FALSE)</f>
        <v>Monday</v>
      </c>
      <c r="D26" s="32">
        <f>VLOOKUP($A22, Dataset!$A:$F, 4, FALSE)</f>
        <v>0</v>
      </c>
      <c r="E26" s="30" t="str">
        <f>VLOOKUP($A22, Dataset!$A:$F, 5, FALSE)</f>
        <v>Sunday</v>
      </c>
      <c r="F26" s="33">
        <f>VLOOKUP($A22, Dataset!$A:$F, 6, FALSE)</f>
        <v>0.9999884259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9" t="s">
        <v>79</v>
      </c>
      <c r="B27" s="30">
        <f>VLOOKUP($A23, Dataset!$A:$F, 2, FALSE)</f>
        <v>20060</v>
      </c>
      <c r="C27" s="30" t="str">
        <f>VLOOKUP($A23, Dataset!$A:$F, 3, FALSE)</f>
        <v>Monday</v>
      </c>
      <c r="D27" s="32">
        <f>VLOOKUP($A23, Dataset!$A:$F, 4, FALSE)</f>
        <v>0</v>
      </c>
      <c r="E27" s="30" t="str">
        <f>VLOOKUP($A23, Dataset!$A:$F, 5, FALSE)</f>
        <v>Sunday</v>
      </c>
      <c r="F27" s="33">
        <f>VLOOKUP($A23, Dataset!$A:$F, 6, FALSE)</f>
        <v>0.9999884259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4" t="s">
        <v>93</v>
      </c>
      <c r="B28" s="30" t="str">
        <f t="shared" ref="B28:F28" si="1">MIN(Table_A!B:B)</f>
        <v>#REF!</v>
      </c>
      <c r="C28" s="30" t="str">
        <f t="shared" si="1"/>
        <v>#REF!</v>
      </c>
      <c r="D28" s="30" t="str">
        <f t="shared" si="1"/>
        <v>#REF!</v>
      </c>
      <c r="E28" s="30" t="str">
        <f t="shared" si="1"/>
        <v>#REF!</v>
      </c>
      <c r="F28" s="30" t="str">
        <f t="shared" si="1"/>
        <v>#REF!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4" t="s">
        <v>94</v>
      </c>
      <c r="B29" s="30" t="str">
        <f t="shared" ref="B29:F29" si="2">MAX(Table_A!B:B)</f>
        <v>#REF!</v>
      </c>
      <c r="C29" s="30" t="str">
        <f t="shared" si="2"/>
        <v>#REF!</v>
      </c>
      <c r="D29" s="30" t="str">
        <f t="shared" si="2"/>
        <v>#REF!</v>
      </c>
      <c r="E29" s="30" t="str">
        <f t="shared" si="2"/>
        <v>#REF!</v>
      </c>
      <c r="F29" s="30" t="str">
        <f t="shared" si="2"/>
        <v>#REF!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4" t="s">
        <v>95</v>
      </c>
      <c r="B30" s="30" t="str">
        <f t="shared" ref="B30:F30" si="3">AVERAGE(Table_A!B:B)</f>
        <v>#REF!</v>
      </c>
      <c r="C30" s="30" t="str">
        <f t="shared" si="3"/>
        <v>#REF!</v>
      </c>
      <c r="D30" s="30" t="str">
        <f t="shared" si="3"/>
        <v>#REF!</v>
      </c>
      <c r="E30" s="30" t="str">
        <f t="shared" si="3"/>
        <v>#REF!</v>
      </c>
      <c r="F30" s="30" t="str">
        <f t="shared" si="3"/>
        <v>#REF!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10" width="11.0"/>
    <col customWidth="1" min="11" max="26" width="10.71"/>
  </cols>
  <sheetData>
    <row r="1">
      <c r="A1" s="22" t="s">
        <v>10</v>
      </c>
      <c r="B1" s="23" t="s">
        <v>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" t="s">
        <v>97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5" t="s">
        <v>98</v>
      </c>
      <c r="B5" s="36" t="s">
        <v>99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5" t="s">
        <v>100</v>
      </c>
      <c r="B6" s="36" t="s">
        <v>101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5"/>
      <c r="B7" s="3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4" t="s">
        <v>102</v>
      </c>
      <c r="B9" s="3"/>
      <c r="C9" s="3"/>
      <c r="D9" s="3"/>
      <c r="E9" s="3"/>
      <c r="F9" s="3"/>
      <c r="G9" s="3"/>
      <c r="H9" s="3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8" t="s">
        <v>103</v>
      </c>
      <c r="B10" s="39" t="s">
        <v>104</v>
      </c>
      <c r="C10" s="39" t="s">
        <v>105</v>
      </c>
      <c r="D10" s="39" t="s">
        <v>106</v>
      </c>
      <c r="E10" s="39" t="s">
        <v>107</v>
      </c>
      <c r="F10" s="39" t="s">
        <v>108</v>
      </c>
      <c r="G10" s="3"/>
      <c r="H10" s="3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0" t="s">
        <v>109</v>
      </c>
      <c r="B11" s="41">
        <v>20000.0</v>
      </c>
      <c r="C11" s="41" t="s">
        <v>40</v>
      </c>
      <c r="D11" s="41">
        <v>0.0</v>
      </c>
      <c r="E11" s="42" t="s">
        <v>41</v>
      </c>
      <c r="F11" s="42">
        <v>24.0</v>
      </c>
      <c r="G11" s="3"/>
      <c r="H11" s="3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4" t="s">
        <v>92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3" t="s">
        <v>110</v>
      </c>
      <c r="B15" s="43" t="s">
        <v>110</v>
      </c>
      <c r="C15" s="44" t="s">
        <v>105</v>
      </c>
      <c r="D15" s="39" t="s">
        <v>106</v>
      </c>
      <c r="E15" s="44" t="s">
        <v>107</v>
      </c>
      <c r="F15" s="39" t="s">
        <v>108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5" t="s">
        <v>109</v>
      </c>
      <c r="B16" s="30" t="str">
        <f t="shared" ref="B16:B54" si="1">LEFT(A16, FIND("-", A16) - 1)
</f>
        <v>20000</v>
      </c>
      <c r="C16" s="3" t="str">
        <f t="shared" ref="C16:C54" si="2">MID(A16, FIND("-", A16) + 1, FIND("-", A16, FIND("-", A16) + 1) - FIND("-", A16) - 1)
</f>
        <v>Monday</v>
      </c>
      <c r="D16" s="30" t="str">
        <f t="shared" ref="D16:D54" si="3">MID(A16, FIND("-", A16, FIND("-", A16) + 1) + 1, FIND("-", A16, FIND("-", A16, FIND("-", A16) + 1) + 1) - FIND("-", A16, FIND("-", A16) + 1) - 1)
</f>
        <v>0</v>
      </c>
      <c r="E16" s="3" t="str">
        <f t="shared" ref="E16:E54" si="4">MID(A16, FIND("-", A16, FIND("-", A16, FIND("-", A16) + 1) + 1) + 1, FIND("-", A16, FIND("-", A16, FIND("-", A16, FIND("-", A16) + 1) + 1) + 1) - FIND("-", A16, FIND("-", A16, FIND("-", A16) + 1) + 1) - 1)
</f>
        <v>Sunday</v>
      </c>
      <c r="F16" s="30" t="str">
        <f t="shared" ref="F16:F54" si="5">MID(A16, FIND("-", A16, FIND("-", A16, FIND("-", A16, FIND("-", A16) + 1) + 1) + 1) + 1, LEN(A16) - FIND("-", A16, FIND("-", A16, FIND("-", A16, FIND("-", A16) + 1) + 1) + 1))
</f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5" t="s">
        <v>111</v>
      </c>
      <c r="B17" s="30" t="str">
        <f t="shared" si="1"/>
        <v>20002</v>
      </c>
      <c r="C17" s="3" t="str">
        <f t="shared" si="2"/>
        <v>Monday</v>
      </c>
      <c r="D17" s="30" t="str">
        <f t="shared" si="3"/>
        <v>0</v>
      </c>
      <c r="E17" s="3" t="str">
        <f t="shared" si="4"/>
        <v>Sunday</v>
      </c>
      <c r="F17" s="30" t="str">
        <f t="shared" si="5"/>
        <v>24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5" t="s">
        <v>112</v>
      </c>
      <c r="B18" s="30" t="str">
        <f t="shared" si="1"/>
        <v>20004</v>
      </c>
      <c r="C18" s="3" t="str">
        <f t="shared" si="2"/>
        <v>Monday</v>
      </c>
      <c r="D18" s="30" t="str">
        <f t="shared" si="3"/>
        <v>0</v>
      </c>
      <c r="E18" s="3" t="str">
        <f t="shared" si="4"/>
        <v>Sunday</v>
      </c>
      <c r="F18" s="30" t="str">
        <f t="shared" si="5"/>
        <v>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5" t="s">
        <v>113</v>
      </c>
      <c r="B19" s="30" t="str">
        <f t="shared" si="1"/>
        <v>20006</v>
      </c>
      <c r="C19" s="3" t="str">
        <f t="shared" si="2"/>
        <v>Monday</v>
      </c>
      <c r="D19" s="30" t="str">
        <f t="shared" si="3"/>
        <v>0</v>
      </c>
      <c r="E19" s="3" t="str">
        <f t="shared" si="4"/>
        <v>Sunday</v>
      </c>
      <c r="F19" s="30" t="str">
        <f t="shared" si="5"/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5" t="s">
        <v>114</v>
      </c>
      <c r="B20" s="30" t="str">
        <f t="shared" si="1"/>
        <v>20008</v>
      </c>
      <c r="C20" s="3" t="str">
        <f t="shared" si="2"/>
        <v>Monday</v>
      </c>
      <c r="D20" s="30" t="str">
        <f t="shared" si="3"/>
        <v>0</v>
      </c>
      <c r="E20" s="3" t="str">
        <f t="shared" si="4"/>
        <v>Sunday</v>
      </c>
      <c r="F20" s="30" t="str">
        <f t="shared" si="5"/>
        <v>24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5" t="s">
        <v>115</v>
      </c>
      <c r="B21" s="30" t="str">
        <f t="shared" si="1"/>
        <v>20010</v>
      </c>
      <c r="C21" s="3" t="str">
        <f t="shared" si="2"/>
        <v>Monday</v>
      </c>
      <c r="D21" s="30" t="str">
        <f t="shared" si="3"/>
        <v>0</v>
      </c>
      <c r="E21" s="3" t="str">
        <f t="shared" si="4"/>
        <v>Sunday</v>
      </c>
      <c r="F21" s="30" t="str">
        <f t="shared" si="5"/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5" t="s">
        <v>116</v>
      </c>
      <c r="B22" s="30" t="str">
        <f t="shared" si="1"/>
        <v>20012</v>
      </c>
      <c r="C22" s="3" t="str">
        <f t="shared" si="2"/>
        <v>Monday</v>
      </c>
      <c r="D22" s="30" t="str">
        <f t="shared" si="3"/>
        <v>0</v>
      </c>
      <c r="E22" s="3" t="str">
        <f t="shared" si="4"/>
        <v>Sunday</v>
      </c>
      <c r="F22" s="30" t="str">
        <f t="shared" si="5"/>
        <v>24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5" t="s">
        <v>117</v>
      </c>
      <c r="B23" s="30" t="str">
        <f t="shared" si="1"/>
        <v>20014</v>
      </c>
      <c r="C23" s="3" t="str">
        <f t="shared" si="2"/>
        <v>Monday</v>
      </c>
      <c r="D23" s="30" t="str">
        <f t="shared" si="3"/>
        <v>0</v>
      </c>
      <c r="E23" s="3" t="str">
        <f t="shared" si="4"/>
        <v>Sunday</v>
      </c>
      <c r="F23" s="30" t="str">
        <f t="shared" si="5"/>
        <v>24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5" t="s">
        <v>118</v>
      </c>
      <c r="B24" s="30" t="str">
        <f t="shared" si="1"/>
        <v>20016</v>
      </c>
      <c r="C24" s="3" t="str">
        <f t="shared" si="2"/>
        <v>Monday</v>
      </c>
      <c r="D24" s="30" t="str">
        <f t="shared" si="3"/>
        <v>0</v>
      </c>
      <c r="E24" s="3" t="str">
        <f t="shared" si="4"/>
        <v>Sunday</v>
      </c>
      <c r="F24" s="30" t="str">
        <f t="shared" si="5"/>
        <v>24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5" t="s">
        <v>119</v>
      </c>
      <c r="B25" s="30" t="str">
        <f t="shared" si="1"/>
        <v>20018</v>
      </c>
      <c r="C25" s="3" t="str">
        <f t="shared" si="2"/>
        <v>Monday</v>
      </c>
      <c r="D25" s="30" t="str">
        <f t="shared" si="3"/>
        <v>0</v>
      </c>
      <c r="E25" s="3" t="str">
        <f t="shared" si="4"/>
        <v>Sunday</v>
      </c>
      <c r="F25" s="30" t="str">
        <f t="shared" si="5"/>
        <v>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5" t="s">
        <v>120</v>
      </c>
      <c r="B26" s="30" t="str">
        <f t="shared" si="1"/>
        <v>20020</v>
      </c>
      <c r="C26" s="3" t="str">
        <f t="shared" si="2"/>
        <v>Monday</v>
      </c>
      <c r="D26" s="30" t="str">
        <f t="shared" si="3"/>
        <v>0</v>
      </c>
      <c r="E26" s="3" t="str">
        <f t="shared" si="4"/>
        <v>Sunday</v>
      </c>
      <c r="F26" s="30" t="str">
        <f t="shared" si="5"/>
        <v>24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5" t="s">
        <v>121</v>
      </c>
      <c r="B27" s="30" t="str">
        <f t="shared" si="1"/>
        <v>20022</v>
      </c>
      <c r="C27" s="3" t="str">
        <f t="shared" si="2"/>
        <v>Monday</v>
      </c>
      <c r="D27" s="30" t="str">
        <f t="shared" si="3"/>
        <v>0</v>
      </c>
      <c r="E27" s="3" t="str">
        <f t="shared" si="4"/>
        <v>Sunday</v>
      </c>
      <c r="F27" s="30" t="str">
        <f t="shared" si="5"/>
        <v>24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5" t="s">
        <v>122</v>
      </c>
      <c r="B28" s="30" t="str">
        <f t="shared" si="1"/>
        <v>20024</v>
      </c>
      <c r="C28" s="3" t="str">
        <f t="shared" si="2"/>
        <v>Monday</v>
      </c>
      <c r="D28" s="30" t="str">
        <f t="shared" si="3"/>
        <v>0</v>
      </c>
      <c r="E28" s="3" t="str">
        <f t="shared" si="4"/>
        <v>Sunday</v>
      </c>
      <c r="F28" s="30" t="str">
        <f t="shared" si="5"/>
        <v>24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5" t="s">
        <v>123</v>
      </c>
      <c r="B29" s="30" t="str">
        <f t="shared" si="1"/>
        <v>20026</v>
      </c>
      <c r="C29" s="3" t="str">
        <f t="shared" si="2"/>
        <v>Monday</v>
      </c>
      <c r="D29" s="30" t="str">
        <f t="shared" si="3"/>
        <v>0</v>
      </c>
      <c r="E29" s="3" t="str">
        <f t="shared" si="4"/>
        <v>Sunday</v>
      </c>
      <c r="F29" s="30" t="str">
        <f t="shared" si="5"/>
        <v>24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5" t="s">
        <v>124</v>
      </c>
      <c r="B30" s="30" t="str">
        <f t="shared" si="1"/>
        <v>20028</v>
      </c>
      <c r="C30" s="3" t="str">
        <f t="shared" si="2"/>
        <v>Monday</v>
      </c>
      <c r="D30" s="30" t="str">
        <f t="shared" si="3"/>
        <v>0</v>
      </c>
      <c r="E30" s="3" t="str">
        <f t="shared" si="4"/>
        <v>Sunday</v>
      </c>
      <c r="F30" s="30" t="str">
        <f t="shared" si="5"/>
        <v>24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5" t="s">
        <v>125</v>
      </c>
      <c r="B31" s="30" t="str">
        <f t="shared" si="1"/>
        <v>20030</v>
      </c>
      <c r="C31" s="3" t="str">
        <f t="shared" si="2"/>
        <v>Monday</v>
      </c>
      <c r="D31" s="30" t="str">
        <f t="shared" si="3"/>
        <v>0</v>
      </c>
      <c r="E31" s="3" t="str">
        <f t="shared" si="4"/>
        <v>Sunday</v>
      </c>
      <c r="F31" s="30" t="str">
        <f t="shared" si="5"/>
        <v>24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5" t="s">
        <v>126</v>
      </c>
      <c r="B32" s="30" t="str">
        <f t="shared" si="1"/>
        <v>20032</v>
      </c>
      <c r="C32" s="3" t="str">
        <f t="shared" si="2"/>
        <v>Monday</v>
      </c>
      <c r="D32" s="30" t="str">
        <f t="shared" si="3"/>
        <v>0</v>
      </c>
      <c r="E32" s="3" t="str">
        <f t="shared" si="4"/>
        <v>Sunday</v>
      </c>
      <c r="F32" s="30" t="str">
        <f t="shared" si="5"/>
        <v>24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5" t="s">
        <v>127</v>
      </c>
      <c r="B33" s="30" t="str">
        <f t="shared" si="1"/>
        <v>20034</v>
      </c>
      <c r="C33" s="3" t="str">
        <f t="shared" si="2"/>
        <v>Monday</v>
      </c>
      <c r="D33" s="30" t="str">
        <f t="shared" si="3"/>
        <v>0</v>
      </c>
      <c r="E33" s="3" t="str">
        <f t="shared" si="4"/>
        <v>Sunday</v>
      </c>
      <c r="F33" s="30" t="str">
        <f t="shared" si="5"/>
        <v>24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5" t="s">
        <v>128</v>
      </c>
      <c r="B34" s="30" t="str">
        <f t="shared" si="1"/>
        <v>20036</v>
      </c>
      <c r="C34" s="3" t="str">
        <f t="shared" si="2"/>
        <v>Monday</v>
      </c>
      <c r="D34" s="30" t="str">
        <f t="shared" si="3"/>
        <v>0</v>
      </c>
      <c r="E34" s="3" t="str">
        <f t="shared" si="4"/>
        <v>Sunday</v>
      </c>
      <c r="F34" s="30" t="str">
        <f t="shared" si="5"/>
        <v>24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5" t="s">
        <v>129</v>
      </c>
      <c r="B35" s="30" t="str">
        <f t="shared" si="1"/>
        <v>20038</v>
      </c>
      <c r="C35" s="3" t="str">
        <f t="shared" si="2"/>
        <v>Monday</v>
      </c>
      <c r="D35" s="30" t="str">
        <f t="shared" si="3"/>
        <v>0</v>
      </c>
      <c r="E35" s="3" t="str">
        <f t="shared" si="4"/>
        <v>Sunday</v>
      </c>
      <c r="F35" s="30" t="str">
        <f t="shared" si="5"/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5" t="s">
        <v>130</v>
      </c>
      <c r="B36" s="30" t="str">
        <f t="shared" si="1"/>
        <v>20040</v>
      </c>
      <c r="C36" s="3" t="str">
        <f t="shared" si="2"/>
        <v>Monday</v>
      </c>
      <c r="D36" s="30" t="str">
        <f t="shared" si="3"/>
        <v>0</v>
      </c>
      <c r="E36" s="3" t="str">
        <f t="shared" si="4"/>
        <v>Sunday</v>
      </c>
      <c r="F36" s="30" t="str">
        <f t="shared" si="5"/>
        <v>24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5" t="s">
        <v>131</v>
      </c>
      <c r="B37" s="30" t="str">
        <f t="shared" si="1"/>
        <v>20042</v>
      </c>
      <c r="C37" s="3" t="str">
        <f t="shared" si="2"/>
        <v>Monday</v>
      </c>
      <c r="D37" s="30" t="str">
        <f t="shared" si="3"/>
        <v>0</v>
      </c>
      <c r="E37" s="3" t="str">
        <f t="shared" si="4"/>
        <v>Sunday</v>
      </c>
      <c r="F37" s="30" t="str">
        <f t="shared" si="5"/>
        <v>24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5" t="s">
        <v>132</v>
      </c>
      <c r="B38" s="30" t="str">
        <f t="shared" si="1"/>
        <v>20044</v>
      </c>
      <c r="C38" s="3" t="str">
        <f t="shared" si="2"/>
        <v>Monday</v>
      </c>
      <c r="D38" s="30" t="str">
        <f t="shared" si="3"/>
        <v>0</v>
      </c>
      <c r="E38" s="3" t="str">
        <f t="shared" si="4"/>
        <v>Sunday</v>
      </c>
      <c r="F38" s="30" t="str">
        <f t="shared" si="5"/>
        <v>24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5" t="s">
        <v>133</v>
      </c>
      <c r="B39" s="30" t="str">
        <f t="shared" si="1"/>
        <v>20046</v>
      </c>
      <c r="C39" s="3" t="str">
        <f t="shared" si="2"/>
        <v>Monday</v>
      </c>
      <c r="D39" s="30" t="str">
        <f t="shared" si="3"/>
        <v>0</v>
      </c>
      <c r="E39" s="3" t="str">
        <f t="shared" si="4"/>
        <v>Sunday</v>
      </c>
      <c r="F39" s="30" t="str">
        <f t="shared" si="5"/>
        <v>24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5" t="s">
        <v>134</v>
      </c>
      <c r="B40" s="30" t="str">
        <f t="shared" si="1"/>
        <v>20048</v>
      </c>
      <c r="C40" s="3" t="str">
        <f t="shared" si="2"/>
        <v>Monday</v>
      </c>
      <c r="D40" s="30" t="str">
        <f t="shared" si="3"/>
        <v>0</v>
      </c>
      <c r="E40" s="3" t="str">
        <f t="shared" si="4"/>
        <v>Sunday</v>
      </c>
      <c r="F40" s="30" t="str">
        <f t="shared" si="5"/>
        <v>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5" t="s">
        <v>135</v>
      </c>
      <c r="B41" s="30" t="str">
        <f t="shared" si="1"/>
        <v>20050</v>
      </c>
      <c r="C41" s="3" t="str">
        <f t="shared" si="2"/>
        <v>Monday</v>
      </c>
      <c r="D41" s="30" t="str">
        <f t="shared" si="3"/>
        <v>0</v>
      </c>
      <c r="E41" s="3" t="str">
        <f t="shared" si="4"/>
        <v>Sunday</v>
      </c>
      <c r="F41" s="30" t="str">
        <f t="shared" si="5"/>
        <v>24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5" t="s">
        <v>136</v>
      </c>
      <c r="B42" s="30" t="str">
        <f t="shared" si="1"/>
        <v>20052</v>
      </c>
      <c r="C42" s="3" t="str">
        <f t="shared" si="2"/>
        <v>Monday</v>
      </c>
      <c r="D42" s="30" t="str">
        <f t="shared" si="3"/>
        <v>0</v>
      </c>
      <c r="E42" s="3" t="str">
        <f t="shared" si="4"/>
        <v>Sunday</v>
      </c>
      <c r="F42" s="30" t="str">
        <f t="shared" si="5"/>
        <v>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5" t="s">
        <v>137</v>
      </c>
      <c r="B43" s="30" t="str">
        <f t="shared" si="1"/>
        <v>20054</v>
      </c>
      <c r="C43" s="3" t="str">
        <f t="shared" si="2"/>
        <v>Monday</v>
      </c>
      <c r="D43" s="30" t="str">
        <f t="shared" si="3"/>
        <v>0</v>
      </c>
      <c r="E43" s="3" t="str">
        <f t="shared" si="4"/>
        <v>Sunday</v>
      </c>
      <c r="F43" s="30" t="str">
        <f t="shared" si="5"/>
        <v>24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5" t="s">
        <v>138</v>
      </c>
      <c r="B44" s="30" t="str">
        <f t="shared" si="1"/>
        <v>20058</v>
      </c>
      <c r="C44" s="3" t="str">
        <f t="shared" si="2"/>
        <v>Monday</v>
      </c>
      <c r="D44" s="30" t="str">
        <f t="shared" si="3"/>
        <v>0</v>
      </c>
      <c r="E44" s="3" t="str">
        <f t="shared" si="4"/>
        <v>Sunday</v>
      </c>
      <c r="F44" s="30" t="str">
        <f t="shared" si="5"/>
        <v>24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5" t="s">
        <v>139</v>
      </c>
      <c r="B45" s="30" t="str">
        <f t="shared" si="1"/>
        <v>20060</v>
      </c>
      <c r="C45" s="3" t="str">
        <f t="shared" si="2"/>
        <v>Monday</v>
      </c>
      <c r="D45" s="30" t="str">
        <f t="shared" si="3"/>
        <v>0</v>
      </c>
      <c r="E45" s="3" t="str">
        <f t="shared" si="4"/>
        <v>Sunday</v>
      </c>
      <c r="F45" s="30" t="str">
        <f t="shared" si="5"/>
        <v>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5" t="s">
        <v>140</v>
      </c>
      <c r="B46" s="30" t="str">
        <f t="shared" si="1"/>
        <v>21000</v>
      </c>
      <c r="C46" s="3" t="str">
        <f t="shared" si="2"/>
        <v>Monday</v>
      </c>
      <c r="D46" s="30" t="str">
        <f t="shared" si="3"/>
        <v>0</v>
      </c>
      <c r="E46" s="3" t="str">
        <f t="shared" si="4"/>
        <v>Sunday</v>
      </c>
      <c r="F46" s="30" t="str">
        <f t="shared" si="5"/>
        <v>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5" t="s">
        <v>141</v>
      </c>
      <c r="B47" s="30" t="str">
        <f t="shared" si="1"/>
        <v>21002</v>
      </c>
      <c r="C47" s="3" t="str">
        <f t="shared" si="2"/>
        <v>Monday</v>
      </c>
      <c r="D47" s="30" t="str">
        <f t="shared" si="3"/>
        <v>0</v>
      </c>
      <c r="E47" s="3" t="str">
        <f t="shared" si="4"/>
        <v>Sunday</v>
      </c>
      <c r="F47" s="30" t="str">
        <f t="shared" si="5"/>
        <v>24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5" t="s">
        <v>142</v>
      </c>
      <c r="B48" s="30" t="str">
        <f t="shared" si="1"/>
        <v>21004</v>
      </c>
      <c r="C48" s="3" t="str">
        <f t="shared" si="2"/>
        <v>Monday</v>
      </c>
      <c r="D48" s="30" t="str">
        <f t="shared" si="3"/>
        <v>0</v>
      </c>
      <c r="E48" s="3" t="str">
        <f t="shared" si="4"/>
        <v>Sunday</v>
      </c>
      <c r="F48" s="30" t="str">
        <f t="shared" si="5"/>
        <v>24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5" t="s">
        <v>143</v>
      </c>
      <c r="B49" s="30" t="str">
        <f t="shared" si="1"/>
        <v>21006</v>
      </c>
      <c r="C49" s="3" t="str">
        <f t="shared" si="2"/>
        <v>Monday</v>
      </c>
      <c r="D49" s="30" t="str">
        <f t="shared" si="3"/>
        <v>0</v>
      </c>
      <c r="E49" s="3" t="str">
        <f t="shared" si="4"/>
        <v>Sunday</v>
      </c>
      <c r="F49" s="30" t="str">
        <f t="shared" si="5"/>
        <v>24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5" t="s">
        <v>144</v>
      </c>
      <c r="B50" s="30" t="str">
        <f t="shared" si="1"/>
        <v>21008</v>
      </c>
      <c r="C50" s="3" t="str">
        <f t="shared" si="2"/>
        <v>Monday</v>
      </c>
      <c r="D50" s="30" t="str">
        <f t="shared" si="3"/>
        <v>0</v>
      </c>
      <c r="E50" s="3" t="str">
        <f t="shared" si="4"/>
        <v>Sunday</v>
      </c>
      <c r="F50" s="30" t="str">
        <f t="shared" si="5"/>
        <v>24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5" t="s">
        <v>145</v>
      </c>
      <c r="B51" s="30" t="str">
        <f t="shared" si="1"/>
        <v>21010</v>
      </c>
      <c r="C51" s="3" t="str">
        <f t="shared" si="2"/>
        <v>Monday</v>
      </c>
      <c r="D51" s="30" t="str">
        <f t="shared" si="3"/>
        <v>0</v>
      </c>
      <c r="E51" s="3" t="str">
        <f t="shared" si="4"/>
        <v>Sunday</v>
      </c>
      <c r="F51" s="30" t="str">
        <f t="shared" si="5"/>
        <v>24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5" t="s">
        <v>146</v>
      </c>
      <c r="B52" s="30" t="str">
        <f t="shared" si="1"/>
        <v>21012</v>
      </c>
      <c r="C52" s="3" t="str">
        <f t="shared" si="2"/>
        <v>Monday</v>
      </c>
      <c r="D52" s="30" t="str">
        <f t="shared" si="3"/>
        <v>0</v>
      </c>
      <c r="E52" s="3" t="str">
        <f t="shared" si="4"/>
        <v>Sunday</v>
      </c>
      <c r="F52" s="30" t="str">
        <f t="shared" si="5"/>
        <v>24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5" t="s">
        <v>147</v>
      </c>
      <c r="B53" s="30" t="str">
        <f t="shared" si="1"/>
        <v>21014</v>
      </c>
      <c r="C53" s="3" t="str">
        <f t="shared" si="2"/>
        <v>Monday</v>
      </c>
      <c r="D53" s="30" t="str">
        <f t="shared" si="3"/>
        <v>0</v>
      </c>
      <c r="E53" s="3" t="str">
        <f t="shared" si="4"/>
        <v>Sunday</v>
      </c>
      <c r="F53" s="30" t="str">
        <f t="shared" si="5"/>
        <v>24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6" t="s">
        <v>148</v>
      </c>
      <c r="B54" s="30" t="str">
        <f t="shared" si="1"/>
        <v>21016</v>
      </c>
      <c r="C54" s="3" t="str">
        <f t="shared" si="2"/>
        <v>Monday</v>
      </c>
      <c r="D54" s="30" t="str">
        <f t="shared" si="3"/>
        <v>0</v>
      </c>
      <c r="E54" s="3" t="str">
        <f t="shared" si="4"/>
        <v>Sunday</v>
      </c>
      <c r="F54" s="30" t="str">
        <f t="shared" si="5"/>
        <v>24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7.86"/>
    <col customWidth="1" min="3" max="3" width="11.0"/>
    <col customWidth="1" min="4" max="4" width="13.14"/>
    <col customWidth="1" min="5" max="5" width="10.86"/>
    <col customWidth="1" min="6" max="6" width="13.43"/>
    <col customWidth="1" min="7" max="26" width="10.71"/>
  </cols>
  <sheetData>
    <row r="1" ht="13.5" customHeight="1">
      <c r="A1" s="22" t="s">
        <v>11</v>
      </c>
      <c r="B1" s="23" t="s">
        <v>149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37" t="s">
        <v>150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3" t="s">
        <v>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4" t="s">
        <v>98</v>
      </c>
      <c r="B6" s="47" t="s">
        <v>151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4" t="s">
        <v>100</v>
      </c>
      <c r="B7" s="47" t="s">
        <v>152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4" t="s">
        <v>92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8" t="s">
        <v>153</v>
      </c>
      <c r="B11" s="39" t="s">
        <v>154</v>
      </c>
      <c r="C11" s="39" t="s">
        <v>155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8">
        <v>44927.0</v>
      </c>
      <c r="B12" s="39" t="s">
        <v>156</v>
      </c>
      <c r="C12" s="39">
        <v>200.0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8">
        <v>44928.0</v>
      </c>
      <c r="B13" s="39" t="s">
        <v>157</v>
      </c>
      <c r="C13" s="39" t="e"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8">
        <v>44929.0</v>
      </c>
      <c r="B14" s="39" t="s">
        <v>158</v>
      </c>
      <c r="C14" s="39">
        <v>50.0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8">
        <v>44930.0</v>
      </c>
      <c r="B15" s="39" t="s">
        <v>159</v>
      </c>
      <c r="C15" s="39" t="e">
        <v>#N/A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8">
        <v>44931.0</v>
      </c>
      <c r="B16" s="39" t="s">
        <v>160</v>
      </c>
      <c r="C16" s="39">
        <v>10.0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8">
        <v>44932.0</v>
      </c>
      <c r="B17" s="39" t="s">
        <v>161</v>
      </c>
      <c r="C17" s="39">
        <v>150.0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8">
        <v>44933.0</v>
      </c>
      <c r="B18" s="39" t="s">
        <v>162</v>
      </c>
      <c r="C18" s="39">
        <v>80.0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8">
        <v>44934.0</v>
      </c>
      <c r="B19" s="39" t="s">
        <v>163</v>
      </c>
      <c r="C19" s="39" t="e">
        <v>#N/A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8">
        <v>44935.0</v>
      </c>
      <c r="B20" s="39" t="s">
        <v>164</v>
      </c>
      <c r="C20" s="39">
        <v>30.0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8">
        <v>44936.0</v>
      </c>
      <c r="B21" s="39" t="s">
        <v>165</v>
      </c>
      <c r="C21" s="39" t="e">
        <v>#N/A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39" t="s">
        <v>166</v>
      </c>
      <c r="C22" s="9">
        <f>SUM(IFERROR(C12:C21, 20))
</f>
        <v>600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14" width="11.0"/>
    <col customWidth="1" min="15" max="26" width="10.71"/>
  </cols>
  <sheetData>
    <row r="1" ht="13.5" customHeight="1">
      <c r="A1" s="22" t="s">
        <v>12</v>
      </c>
      <c r="B1" s="23" t="s">
        <v>167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3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5" t="s">
        <v>98</v>
      </c>
      <c r="B4" s="3"/>
      <c r="C4" s="49" t="s">
        <v>168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5" t="s">
        <v>100</v>
      </c>
      <c r="B5" s="47" t="s">
        <v>169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4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4" t="s">
        <v>92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4" t="s">
        <v>170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 t="s">
        <v>171</v>
      </c>
      <c r="C9" s="5" t="s">
        <v>172</v>
      </c>
      <c r="D9" s="5" t="s">
        <v>173</v>
      </c>
      <c r="E9" s="5" t="s">
        <v>174</v>
      </c>
      <c r="F9" s="5" t="s">
        <v>175</v>
      </c>
      <c r="G9" s="5" t="s">
        <v>176</v>
      </c>
      <c r="H9" s="5" t="s">
        <v>177</v>
      </c>
      <c r="I9" s="5" t="s">
        <v>178</v>
      </c>
      <c r="J9" s="5" t="s">
        <v>179</v>
      </c>
      <c r="K9" s="2"/>
      <c r="L9" s="2"/>
      <c r="M9" s="34" t="s">
        <v>15</v>
      </c>
      <c r="N9" s="34" t="s">
        <v>180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 t="s">
        <v>171</v>
      </c>
      <c r="B10" s="9">
        <v>-1.0</v>
      </c>
      <c r="C10" s="9">
        <v>95.0</v>
      </c>
      <c r="D10" s="9">
        <v>-1.0</v>
      </c>
      <c r="E10" s="9">
        <v>185.0</v>
      </c>
      <c r="F10" s="9">
        <v>255.0</v>
      </c>
      <c r="G10" s="9">
        <v>305.0</v>
      </c>
      <c r="H10" s="9">
        <v>415.0</v>
      </c>
      <c r="I10" s="9">
        <v>480.0</v>
      </c>
      <c r="J10" s="9">
        <v>525.0</v>
      </c>
      <c r="K10" s="2"/>
      <c r="L10" s="2"/>
      <c r="M10" s="30">
        <v>10100.0</v>
      </c>
      <c r="N10" s="30" t="s">
        <v>171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 t="s">
        <v>172</v>
      </c>
      <c r="B11" s="9">
        <v>95.0</v>
      </c>
      <c r="C11" s="9">
        <v>-1.0</v>
      </c>
      <c r="D11" s="9">
        <v>-1.0</v>
      </c>
      <c r="E11" s="9">
        <v>90.0</v>
      </c>
      <c r="F11" s="9">
        <v>160.0</v>
      </c>
      <c r="G11" s="9">
        <v>210.0</v>
      </c>
      <c r="H11" s="9">
        <v>325.0</v>
      </c>
      <c r="I11" s="9">
        <v>390.0</v>
      </c>
      <c r="J11" s="9">
        <v>430.0</v>
      </c>
      <c r="K11" s="2"/>
      <c r="L11" s="2"/>
      <c r="M11" s="30">
        <v>10102.0</v>
      </c>
      <c r="N11" s="30" t="s">
        <v>172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 t="s">
        <v>173</v>
      </c>
      <c r="B12" s="9">
        <v>-1.0</v>
      </c>
      <c r="C12" s="9">
        <v>-1.0</v>
      </c>
      <c r="D12" s="9">
        <v>-1.0</v>
      </c>
      <c r="E12" s="9">
        <v>60.0</v>
      </c>
      <c r="F12" s="9">
        <v>130.0</v>
      </c>
      <c r="G12" s="9">
        <v>180.0</v>
      </c>
      <c r="H12" s="9">
        <v>295.0</v>
      </c>
      <c r="I12" s="9">
        <v>355.0</v>
      </c>
      <c r="J12" s="9">
        <v>400.0</v>
      </c>
      <c r="K12" s="2"/>
      <c r="L12" s="2"/>
      <c r="M12" s="30">
        <v>10104.0</v>
      </c>
      <c r="N12" s="30" t="s">
        <v>173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 t="s">
        <v>174</v>
      </c>
      <c r="B13" s="9">
        <v>185.0</v>
      </c>
      <c r="C13" s="9">
        <v>90.0</v>
      </c>
      <c r="D13" s="9">
        <v>60.0</v>
      </c>
      <c r="E13" s="9">
        <v>-1.0</v>
      </c>
      <c r="F13" s="9">
        <v>70.0</v>
      </c>
      <c r="G13" s="9">
        <v>120.0</v>
      </c>
      <c r="H13" s="9">
        <v>235.0</v>
      </c>
      <c r="I13" s="9">
        <v>300.0</v>
      </c>
      <c r="J13" s="9">
        <v>340.0</v>
      </c>
      <c r="K13" s="2"/>
      <c r="L13" s="2"/>
      <c r="M13" s="30">
        <v>10106.0</v>
      </c>
      <c r="N13" s="30" t="s">
        <v>174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 t="s">
        <v>175</v>
      </c>
      <c r="B14" s="9">
        <v>255.0</v>
      </c>
      <c r="C14" s="9">
        <v>160.0</v>
      </c>
      <c r="D14" s="9">
        <v>130.0</v>
      </c>
      <c r="E14" s="9">
        <v>70.0</v>
      </c>
      <c r="F14" s="9">
        <v>-1.0</v>
      </c>
      <c r="G14" s="9">
        <v>50.0</v>
      </c>
      <c r="H14" s="9">
        <v>165.0</v>
      </c>
      <c r="I14" s="9">
        <v>230.0</v>
      </c>
      <c r="J14" s="9">
        <v>270.0</v>
      </c>
      <c r="K14" s="2"/>
      <c r="L14" s="2"/>
      <c r="M14" s="30">
        <v>10108.0</v>
      </c>
      <c r="N14" s="30" t="s">
        <v>175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 t="s">
        <v>176</v>
      </c>
      <c r="B15" s="9">
        <v>305.0</v>
      </c>
      <c r="C15" s="9">
        <v>210.0</v>
      </c>
      <c r="D15" s="9">
        <v>180.0</v>
      </c>
      <c r="E15" s="9">
        <v>120.0</v>
      </c>
      <c r="F15" s="9">
        <v>50.0</v>
      </c>
      <c r="G15" s="9">
        <v>-1.0</v>
      </c>
      <c r="H15" s="9">
        <v>115.0</v>
      </c>
      <c r="I15" s="9">
        <v>180.0</v>
      </c>
      <c r="J15" s="9">
        <v>220.0</v>
      </c>
      <c r="K15" s="2"/>
      <c r="L15" s="2"/>
      <c r="M15" s="30">
        <v>10110.0</v>
      </c>
      <c r="N15" s="30" t="s">
        <v>176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 t="s">
        <v>177</v>
      </c>
      <c r="B16" s="9">
        <v>415.0</v>
      </c>
      <c r="C16" s="9">
        <v>325.0</v>
      </c>
      <c r="D16" s="9">
        <v>295.0</v>
      </c>
      <c r="E16" s="9">
        <v>235.0</v>
      </c>
      <c r="F16" s="9">
        <v>165.0</v>
      </c>
      <c r="G16" s="9">
        <v>115.0</v>
      </c>
      <c r="H16" s="9">
        <v>-1.0</v>
      </c>
      <c r="I16" s="9">
        <v>65.0</v>
      </c>
      <c r="J16" s="9">
        <v>105.0</v>
      </c>
      <c r="K16" s="2"/>
      <c r="L16" s="2"/>
      <c r="M16" s="30">
        <v>10112.0</v>
      </c>
      <c r="N16" s="30" t="s">
        <v>177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 t="s">
        <v>178</v>
      </c>
      <c r="B17" s="9">
        <v>480.0</v>
      </c>
      <c r="C17" s="9">
        <v>390.0</v>
      </c>
      <c r="D17" s="9">
        <v>355.0</v>
      </c>
      <c r="E17" s="9">
        <v>300.0</v>
      </c>
      <c r="F17" s="9">
        <v>230.0</v>
      </c>
      <c r="G17" s="9">
        <v>180.0</v>
      </c>
      <c r="H17" s="9">
        <v>65.0</v>
      </c>
      <c r="I17" s="9">
        <v>-1.0</v>
      </c>
      <c r="J17" s="9">
        <v>40.0</v>
      </c>
      <c r="K17" s="2"/>
      <c r="L17" s="2"/>
      <c r="M17" s="30">
        <v>10114.0</v>
      </c>
      <c r="N17" s="30" t="s">
        <v>178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 t="s">
        <v>179</v>
      </c>
      <c r="B18" s="9">
        <v>525.0</v>
      </c>
      <c r="C18" s="9">
        <v>430.0</v>
      </c>
      <c r="D18" s="9">
        <v>400.0</v>
      </c>
      <c r="E18" s="9">
        <v>340.0</v>
      </c>
      <c r="F18" s="9">
        <v>270.0</v>
      </c>
      <c r="G18" s="9">
        <v>220.0</v>
      </c>
      <c r="H18" s="9">
        <v>105.0</v>
      </c>
      <c r="I18" s="9">
        <v>40.0</v>
      </c>
      <c r="J18" s="9">
        <v>-1.0</v>
      </c>
      <c r="K18" s="2"/>
      <c r="L18" s="2"/>
      <c r="M18" s="41">
        <v>10116.0</v>
      </c>
      <c r="N18" s="41" t="s">
        <v>179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4" t="s">
        <v>181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3" t="s">
        <v>182</v>
      </c>
      <c r="B22" s="39" t="s">
        <v>183</v>
      </c>
      <c r="C22" s="50" t="s">
        <v>103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9">
        <v>10100.0</v>
      </c>
      <c r="B23" s="30">
        <v>10102.0</v>
      </c>
      <c r="C23" s="51" t="str">
        <f t="shared" ref="C23:C35" si="1">VLOOKUP(A2, Table_A!A:I, MATCH(B2, Table_B!A:A, 0) + 1, FALSE)
</f>
        <v>#REF!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9">
        <v>10100.0</v>
      </c>
      <c r="B24" s="30">
        <v>10104.0</v>
      </c>
      <c r="C24" s="51" t="str">
        <f t="shared" si="1"/>
        <v>#REF!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9">
        <v>10108.0</v>
      </c>
      <c r="B25" s="30">
        <v>10102.0</v>
      </c>
      <c r="C25" s="51" t="str">
        <f t="shared" si="1"/>
        <v>#REF!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9">
        <v>10100.0</v>
      </c>
      <c r="B26" s="30">
        <v>10106.0</v>
      </c>
      <c r="C26" s="51" t="str">
        <f t="shared" si="1"/>
        <v>#REF!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9">
        <v>10108.0</v>
      </c>
      <c r="B27" s="30">
        <v>10110.0</v>
      </c>
      <c r="C27" s="51" t="str">
        <f t="shared" si="1"/>
        <v>#REF!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9">
        <v>10102.0</v>
      </c>
      <c r="B28" s="30">
        <v>10104.0</v>
      </c>
      <c r="C28" s="51" t="str">
        <f t="shared" si="1"/>
        <v>#REF!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9">
        <v>10106.0</v>
      </c>
      <c r="B29" s="30">
        <v>10108.0</v>
      </c>
      <c r="C29" s="51" t="str">
        <f t="shared" si="1"/>
        <v>#REF!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9">
        <v>10102.0</v>
      </c>
      <c r="B30" s="30">
        <v>10106.0</v>
      </c>
      <c r="C30" s="51" t="str">
        <f t="shared" si="1"/>
        <v>#REF!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9">
        <v>10110.0</v>
      </c>
      <c r="B31" s="30">
        <v>10114.0</v>
      </c>
      <c r="C31" s="51" t="str">
        <f t="shared" si="1"/>
        <v>#REF!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9">
        <v>10104.0</v>
      </c>
      <c r="B32" s="30">
        <v>10106.0</v>
      </c>
      <c r="C32" s="51" t="str">
        <f t="shared" si="1"/>
        <v>#REF!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9">
        <v>10110.0</v>
      </c>
      <c r="B33" s="30">
        <v>10112.0</v>
      </c>
      <c r="C33" s="51" t="str">
        <f t="shared" si="1"/>
        <v>#REF!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9">
        <v>10100.0</v>
      </c>
      <c r="B34" s="30">
        <v>10114.0</v>
      </c>
      <c r="C34" s="51" t="str">
        <f t="shared" si="1"/>
        <v>#REF!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0">
        <v>10112.0</v>
      </c>
      <c r="B35" s="41">
        <v>10116.0</v>
      </c>
      <c r="C35" s="51" t="str">
        <f t="shared" si="1"/>
        <v>#REF!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