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er\Desktop\NBTC244_EOT 06-08-19\TASK\"/>
    </mc:Choice>
  </mc:AlternateContent>
  <xr:revisionPtr revIDLastSave="0" documentId="13_ncr:1_{BCC8101A-C488-40C4-87D2-575EF36B517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EOT-01" sheetId="3" r:id="rId1"/>
    <sheet name="Relationship" sheetId="4" r:id="rId2"/>
  </sheets>
  <definedNames>
    <definedName name="_xlnm._FilterDatabase" localSheetId="0" hidden="1">'EOT-01'!$A$3:$M$6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3" l="1"/>
  <c r="E45" i="3"/>
  <c r="G44" i="3"/>
  <c r="E44" i="3"/>
  <c r="G43" i="3"/>
  <c r="E43" i="3"/>
  <c r="G42" i="3"/>
  <c r="E42" i="3"/>
  <c r="B42" i="3"/>
  <c r="B43" i="3" s="1"/>
  <c r="G41" i="3"/>
  <c r="E41" i="3"/>
  <c r="B41" i="3"/>
  <c r="C41" i="3" s="1"/>
  <c r="J40" i="3"/>
  <c r="I40" i="3"/>
  <c r="E40" i="3"/>
  <c r="G39" i="3"/>
  <c r="E39" i="3"/>
  <c r="B39" i="3"/>
  <c r="C39" i="3" s="1"/>
  <c r="J38" i="3"/>
  <c r="I38" i="3"/>
  <c r="E38" i="3"/>
  <c r="E36" i="3"/>
  <c r="G36" i="3"/>
  <c r="E37" i="3"/>
  <c r="G37" i="3"/>
  <c r="E35" i="3"/>
  <c r="G35" i="3"/>
  <c r="E34" i="3"/>
  <c r="G34" i="3"/>
  <c r="E33" i="3"/>
  <c r="G32" i="3"/>
  <c r="E32" i="3"/>
  <c r="G31" i="3"/>
  <c r="E31" i="3"/>
  <c r="B31" i="3"/>
  <c r="C31" i="3" s="1"/>
  <c r="J30" i="3"/>
  <c r="I30" i="3"/>
  <c r="E30" i="3"/>
  <c r="G29" i="3"/>
  <c r="G28" i="3"/>
  <c r="D28" i="3"/>
  <c r="E28" i="3" s="1"/>
  <c r="B28" i="3"/>
  <c r="B29" i="3" s="1"/>
  <c r="C29" i="3" s="1"/>
  <c r="J27" i="3"/>
  <c r="I27" i="3"/>
  <c r="E27" i="3"/>
  <c r="G26" i="3"/>
  <c r="G25" i="3"/>
  <c r="G24" i="3"/>
  <c r="D24" i="3"/>
  <c r="D25" i="3" s="1"/>
  <c r="B24" i="3"/>
  <c r="B25" i="3" s="1"/>
  <c r="J23" i="3"/>
  <c r="I23" i="3"/>
  <c r="E23" i="3"/>
  <c r="G21" i="3"/>
  <c r="G22" i="3"/>
  <c r="G20" i="3"/>
  <c r="G19" i="3"/>
  <c r="D19" i="3"/>
  <c r="E19" i="3" s="1"/>
  <c r="B19" i="3"/>
  <c r="B20" i="3" s="1"/>
  <c r="C20" i="3" s="1"/>
  <c r="J18" i="3"/>
  <c r="I18" i="3"/>
  <c r="E18" i="3"/>
  <c r="G17" i="3"/>
  <c r="G16" i="3"/>
  <c r="D16" i="3"/>
  <c r="E16" i="3" s="1"/>
  <c r="B16" i="3"/>
  <c r="C16" i="3" s="1"/>
  <c r="J15" i="3"/>
  <c r="I15" i="3"/>
  <c r="E15" i="3"/>
  <c r="G14" i="3"/>
  <c r="D14" i="3"/>
  <c r="E14" i="3" s="1"/>
  <c r="B14" i="3"/>
  <c r="C14" i="3" s="1"/>
  <c r="J13" i="3"/>
  <c r="I13" i="3"/>
  <c r="E13" i="3"/>
  <c r="G12" i="3"/>
  <c r="D12" i="3"/>
  <c r="E12" i="3" s="1"/>
  <c r="B12" i="3"/>
  <c r="C12" i="3" s="1"/>
  <c r="J11" i="3"/>
  <c r="I11" i="3"/>
  <c r="E11" i="3"/>
  <c r="G10" i="3"/>
  <c r="D10" i="3"/>
  <c r="E10" i="3" s="1"/>
  <c r="B10" i="3"/>
  <c r="C10" i="3" s="1"/>
  <c r="J9" i="3"/>
  <c r="I9" i="3"/>
  <c r="E9" i="3"/>
  <c r="D8" i="3"/>
  <c r="E8" i="3" s="1"/>
  <c r="G8" i="3"/>
  <c r="B8" i="3"/>
  <c r="C8" i="3" s="1"/>
  <c r="J7" i="3"/>
  <c r="I7" i="3"/>
  <c r="E7" i="3"/>
  <c r="B32" i="3" l="1"/>
  <c r="C43" i="3"/>
  <c r="B44" i="3"/>
  <c r="C42" i="3"/>
  <c r="D29" i="3"/>
  <c r="E29" i="3" s="1"/>
  <c r="C28" i="3"/>
  <c r="B17" i="3"/>
  <c r="C17" i="3" s="1"/>
  <c r="D17" i="3"/>
  <c r="E17" i="3" s="1"/>
  <c r="B21" i="3"/>
  <c r="C21" i="3" s="1"/>
  <c r="C24" i="3"/>
  <c r="B26" i="3"/>
  <c r="C25" i="3"/>
  <c r="E25" i="3"/>
  <c r="D26" i="3"/>
  <c r="E24" i="3"/>
  <c r="D20" i="3"/>
  <c r="C19" i="3"/>
  <c r="C32" i="3" l="1"/>
  <c r="B33" i="3"/>
  <c r="B45" i="3"/>
  <c r="C44" i="3"/>
  <c r="B22" i="3"/>
  <c r="C22" i="3" s="1"/>
  <c r="E20" i="3"/>
  <c r="D21" i="3"/>
  <c r="C26" i="3"/>
  <c r="E26" i="3"/>
  <c r="G6" i="3"/>
  <c r="E6" i="3"/>
  <c r="B6" i="3"/>
  <c r="E5" i="3"/>
  <c r="C33" i="3" l="1"/>
  <c r="B34" i="3"/>
  <c r="C45" i="3"/>
  <c r="E21" i="3"/>
  <c r="D22" i="3"/>
  <c r="E22" i="3" s="1"/>
  <c r="J5" i="3"/>
  <c r="I5" i="3"/>
  <c r="C6" i="3"/>
  <c r="G33" i="3"/>
  <c r="C34" i="3" l="1"/>
  <c r="B35" i="3"/>
  <c r="C35" i="3" l="1"/>
  <c r="B36" i="3"/>
  <c r="C36" i="3" l="1"/>
  <c r="B37" i="3"/>
  <c r="C37" i="3" s="1"/>
</calcChain>
</file>

<file path=xl/sharedStrings.xml><?xml version="1.0" encoding="utf-8"?>
<sst xmlns="http://schemas.openxmlformats.org/spreadsheetml/2006/main" count="359" uniqueCount="118">
  <si>
    <t>Level</t>
  </si>
  <si>
    <t>Activity ID</t>
  </si>
  <si>
    <t>Original Duration</t>
  </si>
  <si>
    <t>Early Start</t>
  </si>
  <si>
    <t>Early Finish</t>
  </si>
  <si>
    <t>TIME IMPACT ANALYSIS</t>
  </si>
  <si>
    <t>Task</t>
  </si>
  <si>
    <t>LEN</t>
  </si>
  <si>
    <t>Activity Type</t>
  </si>
  <si>
    <t>Event Code</t>
  </si>
  <si>
    <t>Delay Event Status
(Completed/On-Going)</t>
  </si>
  <si>
    <t>DA</t>
  </si>
  <si>
    <t>Completed</t>
  </si>
  <si>
    <t>Act</t>
  </si>
  <si>
    <t>Rel. Type</t>
  </si>
  <si>
    <t>Lag</t>
  </si>
  <si>
    <t>Entry Date for VO</t>
  </si>
  <si>
    <t>Check</t>
  </si>
  <si>
    <t>Delay Event Code</t>
  </si>
  <si>
    <t>Predecessor</t>
  </si>
  <si>
    <t>Successor</t>
  </si>
  <si>
    <t>Predecessor Name</t>
  </si>
  <si>
    <t>Sucessor Name</t>
  </si>
  <si>
    <t>Type</t>
  </si>
  <si>
    <t xml:space="preserve"> </t>
  </si>
  <si>
    <t>Delay Event Details</t>
  </si>
  <si>
    <t>Remarks</t>
  </si>
  <si>
    <t>FS</t>
  </si>
  <si>
    <t>DE</t>
  </si>
  <si>
    <t>FF</t>
  </si>
  <si>
    <t>NA</t>
  </si>
  <si>
    <t>DE25</t>
  </si>
  <si>
    <t>Delay in finishing of AFC drawings for Pipe &amp; Cable trench at new tank Area</t>
  </si>
  <si>
    <t>2AI101PI01000-08050</t>
  </si>
  <si>
    <t>2AE100CV02400-08110</t>
  </si>
  <si>
    <t>DE26</t>
  </si>
  <si>
    <t>2AE133CV04000-08105</t>
  </si>
  <si>
    <t>DE27</t>
  </si>
  <si>
    <t>Delay in Start of AFC drawings for Car Park Shelters other Misc Shelter</t>
  </si>
  <si>
    <t>Delay in finishing of AFC drawings for Demolition of Existing road and Existing</t>
  </si>
  <si>
    <t>2AE142CV01000-08100</t>
  </si>
  <si>
    <t>DE28</t>
  </si>
  <si>
    <t>Delay in construction of Subgrade lvl for Bund wall around storage tank (52-D-93 &amp; 52-D-94)</t>
  </si>
  <si>
    <t>2AI101CV01700-08015</t>
  </si>
  <si>
    <t>DE29</t>
  </si>
  <si>
    <t>Delay in construction of cast catch basing &amp; Valve Pit for bund wall around storage tank</t>
  </si>
  <si>
    <t>2AI101CV01700-08025</t>
  </si>
  <si>
    <t>DE30</t>
  </si>
  <si>
    <t>Delay in finailizing engienering - distance betw Concrete pipe and Metal Pipe</t>
  </si>
  <si>
    <t>2AI101CV18400-08060</t>
  </si>
  <si>
    <t>DE30-1000</t>
  </si>
  <si>
    <t>DE30-1010</t>
  </si>
  <si>
    <t>2AI101CV18400-08065</t>
  </si>
  <si>
    <t>DE31</t>
  </si>
  <si>
    <t>Delay due to delayed issue drawings &amp; Free issue material</t>
  </si>
  <si>
    <t>2AI101PI01000-08040</t>
  </si>
  <si>
    <t>2AI101PI01000-08045</t>
  </si>
  <si>
    <t>2AI101PI01000-08046</t>
  </si>
  <si>
    <t>DE31-1000</t>
  </si>
  <si>
    <t>DE31-1010</t>
  </si>
  <si>
    <t>DE31-1020</t>
  </si>
  <si>
    <t>DE31-1030</t>
  </si>
  <si>
    <t>DE32</t>
  </si>
  <si>
    <t>Delay in Start due to Delay in Issuance of Pill Free Issue RTRP Pipe / fitting Materials &amp; Tools</t>
  </si>
  <si>
    <t>2AI101PI01000-08090</t>
  </si>
  <si>
    <t>2AI101PI01000-08095</t>
  </si>
  <si>
    <t>2AI101PI01000-08100</t>
  </si>
  <si>
    <t>DE32-1000</t>
  </si>
  <si>
    <t>DE32-1010</t>
  </si>
  <si>
    <t>DE32-1020</t>
  </si>
  <si>
    <t>DE33</t>
  </si>
  <si>
    <t>Delay in Delivery of UG Piping/Cabling Material</t>
  </si>
  <si>
    <t>DE33-1000</t>
  </si>
  <si>
    <t>DE33-1010</t>
  </si>
  <si>
    <t>2AI103CV19100-08001</t>
  </si>
  <si>
    <t>2AI103CV19100-08006</t>
  </si>
  <si>
    <t>DE34</t>
  </si>
  <si>
    <t>DE34-1000</t>
  </si>
  <si>
    <t>2AI133CV99400-08000</t>
  </si>
  <si>
    <t>DE35</t>
  </si>
  <si>
    <t>2AI133CV99400-08005</t>
  </si>
  <si>
    <t>2AI133CV99400-08010</t>
  </si>
  <si>
    <t>DE36</t>
  </si>
  <si>
    <t>Delay due to Area Clearence, Sub-contractor obstraction, VO &amp; revised drawings in COCC area</t>
  </si>
  <si>
    <t>Delay in Excavation &amp; Subgrade</t>
  </si>
  <si>
    <t>Delay in Blinding &amp; PCC works</t>
  </si>
  <si>
    <t>DE34-1010</t>
  </si>
  <si>
    <t>DE34-1020</t>
  </si>
  <si>
    <t>Delay in Concrete pouring for footing</t>
  </si>
  <si>
    <t>Delay in Rebar, Form work for footing</t>
  </si>
  <si>
    <t>DE34-1030</t>
  </si>
  <si>
    <t>2AI133CV99400-08011</t>
  </si>
  <si>
    <t>Delay in Concrete pouring for pedestal</t>
  </si>
  <si>
    <t>2AI133CV99400-08016</t>
  </si>
  <si>
    <t>DE34-1040</t>
  </si>
  <si>
    <t>DE34-1050</t>
  </si>
  <si>
    <t>DE34-1060</t>
  </si>
  <si>
    <t>2AI133CV99400-08020</t>
  </si>
  <si>
    <t>2AI141CV01000-08020</t>
  </si>
  <si>
    <t>Delay in Concrete protection for Fnd</t>
  </si>
  <si>
    <t>Delay in Grading cutting stockpilling</t>
  </si>
  <si>
    <t>Delay due to non issues of AFC darwings</t>
  </si>
  <si>
    <t>Delay due to non issues of AFC darwings resulting in delay to start Grading work</t>
  </si>
  <si>
    <t>2AI141CV01000-08025</t>
  </si>
  <si>
    <t>Delay in issue of free issue material</t>
  </si>
  <si>
    <t>EOF :  Delivery of SS/SDSS pipes  (Seemless) - Lot -1</t>
  </si>
  <si>
    <t>EOF :  Delivery of SS/SDSS pipes  (Welded) - Lot -1</t>
  </si>
  <si>
    <t>EOF :  Delivery of non-metallic pipes &amp; fitting (GRE/ FBE/HBE)  - Lot -1</t>
  </si>
  <si>
    <t>DE36-1000</t>
  </si>
  <si>
    <t>DE36-1010</t>
  </si>
  <si>
    <t>DE36-1020</t>
  </si>
  <si>
    <t>DE36-1030</t>
  </si>
  <si>
    <t>DE36-1040</t>
  </si>
  <si>
    <t>2AP000PI00107-08030</t>
  </si>
  <si>
    <t>2AP000PI00107-08045</t>
  </si>
  <si>
    <t>2AP000PI00207-08000</t>
  </si>
  <si>
    <t>NBTC-244</t>
  </si>
  <si>
    <t>Delay Fragnet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</si>
</sst>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3" fillId="0" borderId="2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2" xfId="0" applyBorder="1"/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  <dxf>
      <fill>
        <gradientFill degree="22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5"/>
  <sheetViews>
    <sheetView tabSelected="1" zoomScale="80" zoomScaleNormal="80" workbookViewId="0">
      <pane ySplit="3" topLeftCell="A4" activePane="bottomLeft" state="frozen"/>
      <selection pane="bottomLeft" activeCell="O32" sqref="O32"/>
    </sheetView>
  </sheetViews>
  <sheetFormatPr defaultColWidth="9.28515625" defaultRowHeight="15" outlineLevelRow="2" x14ac:dyDescent="0.25"/>
  <cols>
    <col min="1" max="1" width="5.7109375" style="1" bestFit="1" customWidth="1"/>
    <col min="2" max="2" width="9.7109375" style="1" customWidth="1"/>
    <col min="3" max="3" width="12.85546875" style="1" customWidth="1"/>
    <col min="4" max="4" width="87.28515625" style="4" customWidth="1"/>
    <col min="5" max="5" width="5.42578125" style="29" hidden="1" customWidth="1"/>
    <col min="6" max="6" width="22.85546875" style="29" customWidth="1"/>
    <col min="7" max="7" width="9.5703125" style="5" customWidth="1"/>
    <col min="8" max="8" width="13.85546875" style="2" hidden="1" customWidth="1"/>
    <col min="9" max="9" width="10.5703125" style="50" customWidth="1"/>
    <col min="10" max="10" width="11.42578125" style="51" customWidth="1"/>
    <col min="11" max="11" width="11.42578125" style="2" hidden="1" customWidth="1"/>
    <col min="12" max="12" width="36" style="1" hidden="1" customWidth="1"/>
    <col min="13" max="13" width="13.7109375" style="1" customWidth="1"/>
    <col min="14" max="14" width="5.5703125" style="1" hidden="1" customWidth="1"/>
    <col min="15" max="15" width="29.7109375" style="3" bestFit="1" customWidth="1"/>
    <col min="16" max="16384" width="9.28515625" style="3"/>
  </cols>
  <sheetData>
    <row r="1" spans="1:14" x14ac:dyDescent="0.25">
      <c r="A1" s="52" t="s">
        <v>116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 x14ac:dyDescent="0.25">
      <c r="A2" s="53" t="s">
        <v>117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4" ht="60" x14ac:dyDescent="0.25">
      <c r="A3" s="6" t="s">
        <v>0</v>
      </c>
      <c r="B3" s="6" t="s">
        <v>9</v>
      </c>
      <c r="C3" s="6" t="s">
        <v>1</v>
      </c>
      <c r="D3" s="6" t="s">
        <v>25</v>
      </c>
      <c r="E3" s="6" t="s">
        <v>7</v>
      </c>
      <c r="F3" s="6" t="s">
        <v>8</v>
      </c>
      <c r="G3" s="7" t="s">
        <v>2</v>
      </c>
      <c r="H3" s="8" t="s">
        <v>16</v>
      </c>
      <c r="I3" s="45" t="s">
        <v>3</v>
      </c>
      <c r="J3" s="46" t="s">
        <v>4</v>
      </c>
      <c r="K3" s="8" t="s">
        <v>17</v>
      </c>
      <c r="L3" s="6" t="s">
        <v>26</v>
      </c>
      <c r="M3" s="6" t="s">
        <v>10</v>
      </c>
    </row>
    <row r="4" spans="1:14" x14ac:dyDescent="0.25">
      <c r="A4" s="13">
        <v>1</v>
      </c>
      <c r="B4" s="14" t="s">
        <v>5</v>
      </c>
      <c r="C4" s="14"/>
      <c r="D4" s="16" t="s">
        <v>24</v>
      </c>
      <c r="E4" s="26"/>
      <c r="F4" s="26"/>
      <c r="G4" s="17"/>
      <c r="H4" s="18"/>
      <c r="I4" s="47"/>
      <c r="J4" s="48"/>
      <c r="K4" s="18"/>
      <c r="L4" s="15"/>
      <c r="M4" s="40"/>
    </row>
    <row r="5" spans="1:14" outlineLevel="1" x14ac:dyDescent="0.25">
      <c r="A5" s="19">
        <v>2</v>
      </c>
      <c r="B5" s="21" t="s">
        <v>31</v>
      </c>
      <c r="C5" s="20" t="s">
        <v>32</v>
      </c>
      <c r="D5" s="22"/>
      <c r="E5" s="27">
        <f>LEN(C5)</f>
        <v>75</v>
      </c>
      <c r="F5" s="27"/>
      <c r="G5" s="23"/>
      <c r="H5" s="24"/>
      <c r="I5" s="49">
        <f>MIN(I6:I6)</f>
        <v>42500</v>
      </c>
      <c r="J5" s="49">
        <f>MAX(J6:J6)</f>
        <v>43226</v>
      </c>
      <c r="K5" s="24"/>
      <c r="L5" s="21"/>
      <c r="M5" s="41" t="s">
        <v>12</v>
      </c>
    </row>
    <row r="6" spans="1:14" outlineLevel="2" x14ac:dyDescent="0.25">
      <c r="A6" s="25" t="s">
        <v>13</v>
      </c>
      <c r="B6" s="30" t="str">
        <f>+B5</f>
        <v>DE25</v>
      </c>
      <c r="C6" s="9" t="str">
        <f t="shared" ref="C6" si="0">B6&amp;"-"&amp;N6</f>
        <v>DE25-1000</v>
      </c>
      <c r="D6" s="10" t="s">
        <v>32</v>
      </c>
      <c r="E6" s="28">
        <f t="shared" ref="E6" si="1">LEN(D6)</f>
        <v>75</v>
      </c>
      <c r="F6" s="28" t="s">
        <v>6</v>
      </c>
      <c r="G6" s="11">
        <f t="shared" ref="G6" si="2">IF(F6="Task",(J6-I6),0)</f>
        <v>726</v>
      </c>
      <c r="H6" s="12"/>
      <c r="I6" s="39">
        <v>42500</v>
      </c>
      <c r="J6" s="39">
        <v>43226</v>
      </c>
      <c r="K6" s="12"/>
      <c r="L6" s="9"/>
      <c r="M6" s="42" t="s">
        <v>11</v>
      </c>
      <c r="N6" s="43">
        <v>1000</v>
      </c>
    </row>
    <row r="7" spans="1:14" outlineLevel="1" x14ac:dyDescent="0.25">
      <c r="A7" s="19">
        <v>2</v>
      </c>
      <c r="B7" s="21" t="s">
        <v>35</v>
      </c>
      <c r="C7" s="20" t="s">
        <v>38</v>
      </c>
      <c r="D7" s="22"/>
      <c r="E7" s="27">
        <f>LEN(C7)</f>
        <v>71</v>
      </c>
      <c r="F7" s="27"/>
      <c r="G7" s="23"/>
      <c r="H7" s="24"/>
      <c r="I7" s="49">
        <f>MIN(I8:I8)</f>
        <v>42487</v>
      </c>
      <c r="J7" s="49">
        <f>MAX(J8:J8)</f>
        <v>42886</v>
      </c>
      <c r="K7" s="24"/>
      <c r="L7" s="21"/>
      <c r="M7" s="41" t="s">
        <v>12</v>
      </c>
    </row>
    <row r="8" spans="1:14" outlineLevel="2" x14ac:dyDescent="0.25">
      <c r="A8" s="25" t="s">
        <v>13</v>
      </c>
      <c r="B8" s="30" t="str">
        <f>+B7</f>
        <v>DE26</v>
      </c>
      <c r="C8" s="9" t="str">
        <f t="shared" ref="C8" si="3">B8&amp;"-"&amp;N8</f>
        <v>DE26-1000</v>
      </c>
      <c r="D8" s="10" t="str">
        <f>C7</f>
        <v>Delay in Start of AFC drawings for Car Park Shelters other Misc Shelter</v>
      </c>
      <c r="E8" s="28">
        <f t="shared" ref="E8" si="4">LEN(D8)</f>
        <v>71</v>
      </c>
      <c r="F8" s="28" t="s">
        <v>6</v>
      </c>
      <c r="G8" s="11">
        <f t="shared" ref="G8" si="5">IF(F8="Task",(J8-I8),0)</f>
        <v>399</v>
      </c>
      <c r="H8" s="12"/>
      <c r="I8" s="39">
        <v>42487</v>
      </c>
      <c r="J8" s="39">
        <v>42886</v>
      </c>
      <c r="K8" s="12"/>
      <c r="L8" s="9"/>
      <c r="M8" s="42" t="s">
        <v>11</v>
      </c>
      <c r="N8" s="43">
        <v>1000</v>
      </c>
    </row>
    <row r="9" spans="1:14" outlineLevel="1" x14ac:dyDescent="0.25">
      <c r="A9" s="19">
        <v>2</v>
      </c>
      <c r="B9" s="21" t="s">
        <v>37</v>
      </c>
      <c r="C9" s="20" t="s">
        <v>39</v>
      </c>
      <c r="D9" s="22"/>
      <c r="E9" s="27">
        <f>LEN(C9)</f>
        <v>79</v>
      </c>
      <c r="F9" s="27"/>
      <c r="G9" s="23"/>
      <c r="H9" s="24"/>
      <c r="I9" s="49">
        <f>MIN(I10:I10)</f>
        <v>42446</v>
      </c>
      <c r="J9" s="49">
        <f>MAX(J10:J10)</f>
        <v>42877</v>
      </c>
      <c r="K9" s="24"/>
      <c r="L9" s="21"/>
      <c r="M9" s="41" t="s">
        <v>12</v>
      </c>
    </row>
    <row r="10" spans="1:14" outlineLevel="2" x14ac:dyDescent="0.25">
      <c r="A10" s="25" t="s">
        <v>13</v>
      </c>
      <c r="B10" s="30" t="str">
        <f>+B9</f>
        <v>DE27</v>
      </c>
      <c r="C10" s="9" t="str">
        <f t="shared" ref="C10" si="6">B10&amp;"-"&amp;N10</f>
        <v>DE27-1000</v>
      </c>
      <c r="D10" s="10" t="str">
        <f>C9</f>
        <v>Delay in finishing of AFC drawings for Demolition of Existing road and Existing</v>
      </c>
      <c r="E10" s="28">
        <f t="shared" ref="E10" si="7">LEN(D10)</f>
        <v>79</v>
      </c>
      <c r="F10" s="28" t="s">
        <v>6</v>
      </c>
      <c r="G10" s="11">
        <f t="shared" ref="G10" si="8">IF(F10="Task",(J10-I10),0)</f>
        <v>431</v>
      </c>
      <c r="H10" s="12"/>
      <c r="I10" s="39">
        <v>42446</v>
      </c>
      <c r="J10" s="39">
        <v>42877</v>
      </c>
      <c r="K10" s="12"/>
      <c r="L10" s="9"/>
      <c r="M10" s="42" t="s">
        <v>11</v>
      </c>
      <c r="N10" s="43">
        <v>1000</v>
      </c>
    </row>
    <row r="11" spans="1:14" outlineLevel="1" x14ac:dyDescent="0.25">
      <c r="A11" s="19">
        <v>2</v>
      </c>
      <c r="B11" s="21" t="s">
        <v>41</v>
      </c>
      <c r="C11" s="20" t="s">
        <v>42</v>
      </c>
      <c r="D11" s="22"/>
      <c r="E11" s="27">
        <f>LEN(C11)</f>
        <v>91</v>
      </c>
      <c r="F11" s="27"/>
      <c r="G11" s="23"/>
      <c r="H11" s="24"/>
      <c r="I11" s="49">
        <f>MIN(I12:I12)</f>
        <v>42607</v>
      </c>
      <c r="J11" s="49">
        <f>MAX(J12:J12)</f>
        <v>43492</v>
      </c>
      <c r="K11" s="24"/>
      <c r="L11" s="21"/>
      <c r="M11" s="41" t="s">
        <v>12</v>
      </c>
    </row>
    <row r="12" spans="1:14" outlineLevel="2" x14ac:dyDescent="0.25">
      <c r="A12" s="25" t="s">
        <v>13</v>
      </c>
      <c r="B12" s="30" t="str">
        <f>+B11</f>
        <v>DE28</v>
      </c>
      <c r="C12" s="9" t="str">
        <f t="shared" ref="C12" si="9">B12&amp;"-"&amp;N12</f>
        <v>DE28-1000</v>
      </c>
      <c r="D12" s="10" t="str">
        <f>C11</f>
        <v>Delay in construction of Subgrade lvl for Bund wall around storage tank (52-D-93 &amp; 52-D-94)</v>
      </c>
      <c r="E12" s="28">
        <f t="shared" ref="E12" si="10">LEN(D12)</f>
        <v>91</v>
      </c>
      <c r="F12" s="28" t="s">
        <v>6</v>
      </c>
      <c r="G12" s="11">
        <f t="shared" ref="G12" si="11">IF(F12="Task",(J12-I12),0)</f>
        <v>885</v>
      </c>
      <c r="H12" s="12"/>
      <c r="I12" s="39">
        <v>42607</v>
      </c>
      <c r="J12" s="39">
        <v>43492</v>
      </c>
      <c r="K12" s="12"/>
      <c r="L12" s="9"/>
      <c r="M12" s="42" t="s">
        <v>11</v>
      </c>
      <c r="N12" s="43">
        <v>1000</v>
      </c>
    </row>
    <row r="13" spans="1:14" outlineLevel="1" x14ac:dyDescent="0.25">
      <c r="A13" s="19">
        <v>2</v>
      </c>
      <c r="B13" s="21" t="s">
        <v>44</v>
      </c>
      <c r="C13" s="20" t="s">
        <v>45</v>
      </c>
      <c r="D13" s="22"/>
      <c r="E13" s="27">
        <f>LEN(C13)</f>
        <v>88</v>
      </c>
      <c r="F13" s="27"/>
      <c r="G13" s="23"/>
      <c r="H13" s="24"/>
      <c r="I13" s="49">
        <f>MIN(I14:I14)</f>
        <v>42632</v>
      </c>
      <c r="J13" s="49">
        <f>MAX(J14:J14)</f>
        <v>43395</v>
      </c>
      <c r="K13" s="24"/>
      <c r="L13" s="21"/>
      <c r="M13" s="41" t="s">
        <v>12</v>
      </c>
    </row>
    <row r="14" spans="1:14" outlineLevel="2" x14ac:dyDescent="0.25">
      <c r="A14" s="25" t="s">
        <v>13</v>
      </c>
      <c r="B14" s="30" t="str">
        <f>+B13</f>
        <v>DE29</v>
      </c>
      <c r="C14" s="9" t="str">
        <f t="shared" ref="C14" si="12">B14&amp;"-"&amp;N14</f>
        <v>DE29-1000</v>
      </c>
      <c r="D14" s="10" t="str">
        <f>C13</f>
        <v>Delay in construction of cast catch basing &amp; Valve Pit for bund wall around storage tank</v>
      </c>
      <c r="E14" s="28">
        <f t="shared" ref="E14" si="13">LEN(D14)</f>
        <v>88</v>
      </c>
      <c r="F14" s="28" t="s">
        <v>6</v>
      </c>
      <c r="G14" s="11">
        <f t="shared" ref="G14" si="14">IF(F14="Task",(J14-I14),0)</f>
        <v>763</v>
      </c>
      <c r="H14" s="12"/>
      <c r="I14" s="39">
        <v>42632</v>
      </c>
      <c r="J14" s="39">
        <v>43395</v>
      </c>
      <c r="K14" s="12"/>
      <c r="L14" s="9"/>
      <c r="M14" s="42" t="s">
        <v>11</v>
      </c>
      <c r="N14" s="43">
        <v>1000</v>
      </c>
    </row>
    <row r="15" spans="1:14" outlineLevel="1" x14ac:dyDescent="0.25">
      <c r="A15" s="19">
        <v>2</v>
      </c>
      <c r="B15" s="21" t="s">
        <v>47</v>
      </c>
      <c r="C15" s="20" t="s">
        <v>48</v>
      </c>
      <c r="D15" s="22"/>
      <c r="E15" s="27">
        <f>LEN(C15)</f>
        <v>77</v>
      </c>
      <c r="F15" s="27"/>
      <c r="G15" s="23"/>
      <c r="H15" s="24"/>
      <c r="I15" s="49">
        <f>MIN(I16:I16)</f>
        <v>42694</v>
      </c>
      <c r="J15" s="49">
        <f>MAX(J16:J16)</f>
        <v>43223</v>
      </c>
      <c r="K15" s="24"/>
      <c r="L15" s="21"/>
      <c r="M15" s="41" t="s">
        <v>12</v>
      </c>
    </row>
    <row r="16" spans="1:14" outlineLevel="2" x14ac:dyDescent="0.25">
      <c r="A16" s="25" t="s">
        <v>13</v>
      </c>
      <c r="B16" s="30" t="str">
        <f>+B15</f>
        <v>DE30</v>
      </c>
      <c r="C16" s="9" t="str">
        <f t="shared" ref="C16" si="15">B16&amp;"-"&amp;N16</f>
        <v>DE30-1000</v>
      </c>
      <c r="D16" s="10" t="str">
        <f>C15</f>
        <v>Delay in finailizing engienering - distance betw Concrete pipe and Metal Pipe</v>
      </c>
      <c r="E16" s="28">
        <f t="shared" ref="E16" si="16">LEN(D16)</f>
        <v>77</v>
      </c>
      <c r="F16" s="28" t="s">
        <v>6</v>
      </c>
      <c r="G16" s="11">
        <f t="shared" ref="G16" si="17">IF(F16="Task",(J16-I16),0)</f>
        <v>529</v>
      </c>
      <c r="H16" s="12"/>
      <c r="I16" s="39">
        <v>42694</v>
      </c>
      <c r="J16" s="39">
        <v>43223</v>
      </c>
      <c r="K16" s="12"/>
      <c r="L16" s="9"/>
      <c r="M16" s="42" t="s">
        <v>11</v>
      </c>
      <c r="N16" s="43">
        <v>1000</v>
      </c>
    </row>
    <row r="17" spans="1:14" outlineLevel="2" x14ac:dyDescent="0.25">
      <c r="A17" s="25" t="s">
        <v>13</v>
      </c>
      <c r="B17" s="30" t="str">
        <f>+B16</f>
        <v>DE30</v>
      </c>
      <c r="C17" s="9" t="str">
        <f t="shared" ref="C17" si="18">B17&amp;"-"&amp;N17</f>
        <v>DE30-1010</v>
      </c>
      <c r="D17" s="10" t="str">
        <f>D16</f>
        <v>Delay in finailizing engienering - distance betw Concrete pipe and Metal Pipe</v>
      </c>
      <c r="E17" s="28">
        <f t="shared" ref="E17" si="19">LEN(D17)</f>
        <v>77</v>
      </c>
      <c r="F17" s="28" t="s">
        <v>6</v>
      </c>
      <c r="G17" s="11">
        <f t="shared" ref="G17" si="20">IF(F17="Task",(J17-I17),0)</f>
        <v>520</v>
      </c>
      <c r="H17" s="12"/>
      <c r="I17" s="39">
        <v>42703</v>
      </c>
      <c r="J17" s="39">
        <v>43223</v>
      </c>
      <c r="K17" s="12"/>
      <c r="L17" s="9"/>
      <c r="M17" s="42" t="s">
        <v>11</v>
      </c>
      <c r="N17" s="43">
        <v>1010</v>
      </c>
    </row>
    <row r="18" spans="1:14" outlineLevel="1" x14ac:dyDescent="0.25">
      <c r="A18" s="19">
        <v>2</v>
      </c>
      <c r="B18" s="21" t="s">
        <v>53</v>
      </c>
      <c r="C18" s="20" t="s">
        <v>54</v>
      </c>
      <c r="D18" s="22"/>
      <c r="E18" s="27">
        <f>LEN(C18)</f>
        <v>57</v>
      </c>
      <c r="F18" s="27"/>
      <c r="G18" s="23"/>
      <c r="H18" s="24"/>
      <c r="I18" s="49">
        <f>MIN(I19:I19)</f>
        <v>42785</v>
      </c>
      <c r="J18" s="49">
        <f>MAX(J19:J19)</f>
        <v>43481</v>
      </c>
      <c r="K18" s="24"/>
      <c r="L18" s="21"/>
      <c r="M18" s="41" t="s">
        <v>12</v>
      </c>
    </row>
    <row r="19" spans="1:14" outlineLevel="2" x14ac:dyDescent="0.25">
      <c r="A19" s="25" t="s">
        <v>13</v>
      </c>
      <c r="B19" s="30" t="str">
        <f>+B18</f>
        <v>DE31</v>
      </c>
      <c r="C19" s="9" t="str">
        <f t="shared" ref="C19:C20" si="21">B19&amp;"-"&amp;N19</f>
        <v>DE31-1000</v>
      </c>
      <c r="D19" s="10" t="str">
        <f>C18</f>
        <v>Delay due to delayed issue drawings &amp; Free issue material</v>
      </c>
      <c r="E19" s="28">
        <f t="shared" ref="E19:E20" si="22">LEN(D19)</f>
        <v>57</v>
      </c>
      <c r="F19" s="28" t="s">
        <v>6</v>
      </c>
      <c r="G19" s="11">
        <f t="shared" ref="G19:G20" si="23">IF(F19="Task",(J19-I19),0)</f>
        <v>696</v>
      </c>
      <c r="H19" s="12"/>
      <c r="I19" s="39">
        <v>42785</v>
      </c>
      <c r="J19" s="39">
        <v>43481</v>
      </c>
      <c r="K19" s="12"/>
      <c r="L19" s="9"/>
      <c r="M19" s="42" t="s">
        <v>11</v>
      </c>
      <c r="N19" s="43">
        <v>1000</v>
      </c>
    </row>
    <row r="20" spans="1:14" outlineLevel="2" x14ac:dyDescent="0.25">
      <c r="A20" s="25" t="s">
        <v>13</v>
      </c>
      <c r="B20" s="30" t="str">
        <f>+B19</f>
        <v>DE31</v>
      </c>
      <c r="C20" s="9" t="str">
        <f t="shared" si="21"/>
        <v>DE31-1010</v>
      </c>
      <c r="D20" s="10" t="str">
        <f>D19</f>
        <v>Delay due to delayed issue drawings &amp; Free issue material</v>
      </c>
      <c r="E20" s="28">
        <f t="shared" si="22"/>
        <v>57</v>
      </c>
      <c r="F20" s="28" t="s">
        <v>6</v>
      </c>
      <c r="G20" s="11">
        <f t="shared" si="23"/>
        <v>693</v>
      </c>
      <c r="H20" s="12"/>
      <c r="I20" s="39">
        <v>42789</v>
      </c>
      <c r="J20" s="39">
        <v>43482</v>
      </c>
      <c r="K20" s="12"/>
      <c r="L20" s="9"/>
      <c r="M20" s="42" t="s">
        <v>11</v>
      </c>
      <c r="N20" s="43">
        <v>1010</v>
      </c>
    </row>
    <row r="21" spans="1:14" outlineLevel="2" x14ac:dyDescent="0.25">
      <c r="A21" s="25" t="s">
        <v>13</v>
      </c>
      <c r="B21" s="30" t="str">
        <f t="shared" ref="B21:B22" si="24">+B20</f>
        <v>DE31</v>
      </c>
      <c r="C21" s="9" t="str">
        <f t="shared" ref="C21:C22" si="25">B21&amp;"-"&amp;N21</f>
        <v>DE31-1020</v>
      </c>
      <c r="D21" s="10" t="str">
        <f t="shared" ref="D21:D22" si="26">D20</f>
        <v>Delay due to delayed issue drawings &amp; Free issue material</v>
      </c>
      <c r="E21" s="28">
        <f t="shared" ref="E21:E22" si="27">LEN(D21)</f>
        <v>57</v>
      </c>
      <c r="F21" s="28" t="s">
        <v>6</v>
      </c>
      <c r="G21" s="11">
        <f t="shared" ref="G21:G22" si="28">IF(F21="Task",(J21-I21),0)</f>
        <v>676</v>
      </c>
      <c r="H21" s="12"/>
      <c r="I21" s="39">
        <v>42807</v>
      </c>
      <c r="J21" s="39">
        <v>43483</v>
      </c>
      <c r="K21" s="12"/>
      <c r="L21" s="9"/>
      <c r="M21" s="42" t="s">
        <v>11</v>
      </c>
      <c r="N21" s="43">
        <v>1020</v>
      </c>
    </row>
    <row r="22" spans="1:14" outlineLevel="2" x14ac:dyDescent="0.25">
      <c r="A22" s="25" t="s">
        <v>13</v>
      </c>
      <c r="B22" s="30" t="str">
        <f t="shared" si="24"/>
        <v>DE31</v>
      </c>
      <c r="C22" s="9" t="str">
        <f t="shared" si="25"/>
        <v>DE31-1030</v>
      </c>
      <c r="D22" s="10" t="str">
        <f t="shared" si="26"/>
        <v>Delay due to delayed issue drawings &amp; Free issue material</v>
      </c>
      <c r="E22" s="28">
        <f t="shared" si="27"/>
        <v>57</v>
      </c>
      <c r="F22" s="28" t="s">
        <v>6</v>
      </c>
      <c r="G22" s="11">
        <f t="shared" si="28"/>
        <v>664</v>
      </c>
      <c r="H22" s="12"/>
      <c r="I22" s="39">
        <v>42819</v>
      </c>
      <c r="J22" s="39">
        <v>43483</v>
      </c>
      <c r="K22" s="12"/>
      <c r="L22" s="9"/>
      <c r="M22" s="42" t="s">
        <v>11</v>
      </c>
      <c r="N22" s="43">
        <v>1030</v>
      </c>
    </row>
    <row r="23" spans="1:14" outlineLevel="1" x14ac:dyDescent="0.25">
      <c r="A23" s="19">
        <v>2</v>
      </c>
      <c r="B23" s="21" t="s">
        <v>62</v>
      </c>
      <c r="C23" s="20" t="s">
        <v>63</v>
      </c>
      <c r="D23" s="22"/>
      <c r="E23" s="27">
        <f>LEN(C23)</f>
        <v>96</v>
      </c>
      <c r="F23" s="27"/>
      <c r="G23" s="23"/>
      <c r="H23" s="24"/>
      <c r="I23" s="49">
        <f>MIN(I24:I24)</f>
        <v>42768</v>
      </c>
      <c r="J23" s="49">
        <f>MAX(J24:J24)</f>
        <v>43502</v>
      </c>
      <c r="K23" s="24"/>
      <c r="L23" s="21"/>
      <c r="M23" s="41" t="s">
        <v>12</v>
      </c>
    </row>
    <row r="24" spans="1:14" outlineLevel="2" x14ac:dyDescent="0.25">
      <c r="A24" s="25" t="s">
        <v>13</v>
      </c>
      <c r="B24" s="30" t="str">
        <f>+B23</f>
        <v>DE32</v>
      </c>
      <c r="C24" s="9" t="str">
        <f t="shared" ref="C24:C26" si="29">B24&amp;"-"&amp;N24</f>
        <v>DE32-1000</v>
      </c>
      <c r="D24" s="10" t="str">
        <f>C23</f>
        <v>Delay in Start due to Delay in Issuance of Pill Free Issue RTRP Pipe / fitting Materials &amp; Tools</v>
      </c>
      <c r="E24" s="28">
        <f t="shared" ref="E24:E26" si="30">LEN(D24)</f>
        <v>96</v>
      </c>
      <c r="F24" s="28" t="s">
        <v>6</v>
      </c>
      <c r="G24" s="11">
        <f t="shared" ref="G24:G26" si="31">IF(F24="Task",(J24-I24),0)</f>
        <v>734</v>
      </c>
      <c r="H24" s="12"/>
      <c r="I24" s="39">
        <v>42768</v>
      </c>
      <c r="J24" s="39">
        <v>43502</v>
      </c>
      <c r="K24" s="12"/>
      <c r="L24" s="9"/>
      <c r="M24" s="42" t="s">
        <v>11</v>
      </c>
      <c r="N24" s="43">
        <v>1000</v>
      </c>
    </row>
    <row r="25" spans="1:14" outlineLevel="2" x14ac:dyDescent="0.25">
      <c r="A25" s="25" t="s">
        <v>13</v>
      </c>
      <c r="B25" s="30" t="str">
        <f>+B24</f>
        <v>DE32</v>
      </c>
      <c r="C25" s="9" t="str">
        <f t="shared" si="29"/>
        <v>DE32-1010</v>
      </c>
      <c r="D25" s="10" t="str">
        <f>D24</f>
        <v>Delay in Start due to Delay in Issuance of Pill Free Issue RTRP Pipe / fitting Materials &amp; Tools</v>
      </c>
      <c r="E25" s="28">
        <f t="shared" si="30"/>
        <v>96</v>
      </c>
      <c r="F25" s="28" t="s">
        <v>6</v>
      </c>
      <c r="G25" s="11">
        <f t="shared" si="31"/>
        <v>710</v>
      </c>
      <c r="H25" s="12"/>
      <c r="I25" s="39">
        <v>42798</v>
      </c>
      <c r="J25" s="39">
        <v>43508</v>
      </c>
      <c r="K25" s="12"/>
      <c r="L25" s="9"/>
      <c r="M25" s="42" t="s">
        <v>11</v>
      </c>
      <c r="N25" s="43">
        <v>1010</v>
      </c>
    </row>
    <row r="26" spans="1:14" outlineLevel="2" x14ac:dyDescent="0.25">
      <c r="A26" s="25" t="s">
        <v>13</v>
      </c>
      <c r="B26" s="30" t="str">
        <f t="shared" ref="B26" si="32">+B25</f>
        <v>DE32</v>
      </c>
      <c r="C26" s="9" t="str">
        <f t="shared" si="29"/>
        <v>DE32-1020</v>
      </c>
      <c r="D26" s="10" t="str">
        <f t="shared" ref="D26" si="33">D25</f>
        <v>Delay in Start due to Delay in Issuance of Pill Free Issue RTRP Pipe / fitting Materials &amp; Tools</v>
      </c>
      <c r="E26" s="28">
        <f t="shared" si="30"/>
        <v>96</v>
      </c>
      <c r="F26" s="28" t="s">
        <v>6</v>
      </c>
      <c r="G26" s="11">
        <f t="shared" si="31"/>
        <v>709</v>
      </c>
      <c r="H26" s="12"/>
      <c r="I26" s="39">
        <v>42802</v>
      </c>
      <c r="J26" s="39">
        <v>43511</v>
      </c>
      <c r="K26" s="12"/>
      <c r="L26" s="9"/>
      <c r="M26" s="42" t="s">
        <v>11</v>
      </c>
      <c r="N26" s="43">
        <v>1020</v>
      </c>
    </row>
    <row r="27" spans="1:14" outlineLevel="1" x14ac:dyDescent="0.25">
      <c r="A27" s="19">
        <v>2</v>
      </c>
      <c r="B27" s="21" t="s">
        <v>70</v>
      </c>
      <c r="C27" s="20" t="s">
        <v>71</v>
      </c>
      <c r="D27" s="22"/>
      <c r="E27" s="27">
        <f>LEN(C27)</f>
        <v>47</v>
      </c>
      <c r="F27" s="27"/>
      <c r="G27" s="23"/>
      <c r="H27" s="24"/>
      <c r="I27" s="49">
        <f>MIN(I28:I28)</f>
        <v>42697</v>
      </c>
      <c r="J27" s="49">
        <f>MAX(J28:J28)</f>
        <v>43565</v>
      </c>
      <c r="K27" s="24"/>
      <c r="L27" s="21"/>
      <c r="M27" s="41" t="s">
        <v>12</v>
      </c>
    </row>
    <row r="28" spans="1:14" outlineLevel="2" x14ac:dyDescent="0.25">
      <c r="A28" s="25" t="s">
        <v>13</v>
      </c>
      <c r="B28" s="30" t="str">
        <f>+B27</f>
        <v>DE33</v>
      </c>
      <c r="C28" s="9" t="str">
        <f t="shared" ref="C28:C29" si="34">B28&amp;"-"&amp;N28</f>
        <v>DE33-1000</v>
      </c>
      <c r="D28" s="10" t="str">
        <f>C27</f>
        <v>Delay in Delivery of UG Piping/Cabling Material</v>
      </c>
      <c r="E28" s="28">
        <f t="shared" ref="E28:E29" si="35">LEN(D28)</f>
        <v>47</v>
      </c>
      <c r="F28" s="28" t="s">
        <v>6</v>
      </c>
      <c r="G28" s="11">
        <f t="shared" ref="G28:G29" si="36">IF(F28="Task",(J28-I28),0)</f>
        <v>868</v>
      </c>
      <c r="H28" s="12"/>
      <c r="I28" s="39">
        <v>42697</v>
      </c>
      <c r="J28" s="39">
        <v>43565</v>
      </c>
      <c r="K28" s="12"/>
      <c r="L28" s="9"/>
      <c r="M28" s="42" t="s">
        <v>11</v>
      </c>
      <c r="N28" s="43">
        <v>1000</v>
      </c>
    </row>
    <row r="29" spans="1:14" outlineLevel="2" x14ac:dyDescent="0.25">
      <c r="A29" s="25" t="s">
        <v>13</v>
      </c>
      <c r="B29" s="30" t="str">
        <f>+B28</f>
        <v>DE33</v>
      </c>
      <c r="C29" s="9" t="str">
        <f t="shared" si="34"/>
        <v>DE33-1010</v>
      </c>
      <c r="D29" s="10" t="str">
        <f>D28</f>
        <v>Delay in Delivery of UG Piping/Cabling Material</v>
      </c>
      <c r="E29" s="28">
        <f t="shared" si="35"/>
        <v>47</v>
      </c>
      <c r="F29" s="28" t="s">
        <v>6</v>
      </c>
      <c r="G29" s="11">
        <f t="shared" si="36"/>
        <v>862</v>
      </c>
      <c r="H29" s="12"/>
      <c r="I29" s="39">
        <v>42703</v>
      </c>
      <c r="J29" s="39">
        <v>43565</v>
      </c>
      <c r="K29" s="12"/>
      <c r="L29" s="9"/>
      <c r="M29" s="42" t="s">
        <v>11</v>
      </c>
      <c r="N29" s="43">
        <v>1010</v>
      </c>
    </row>
    <row r="30" spans="1:14" outlineLevel="1" x14ac:dyDescent="0.25">
      <c r="A30" s="19">
        <v>2</v>
      </c>
      <c r="B30" s="21" t="s">
        <v>76</v>
      </c>
      <c r="C30" s="20" t="s">
        <v>83</v>
      </c>
      <c r="D30" s="22"/>
      <c r="E30" s="27">
        <f>LEN(C30)</f>
        <v>91</v>
      </c>
      <c r="F30" s="27"/>
      <c r="G30" s="23"/>
      <c r="H30" s="24"/>
      <c r="I30" s="49">
        <f>MIN(I31:I31)</f>
        <v>42586</v>
      </c>
      <c r="J30" s="49">
        <f>MAX(J31:J31)</f>
        <v>43263</v>
      </c>
      <c r="K30" s="24"/>
      <c r="L30" s="21"/>
      <c r="M30" s="41" t="s">
        <v>12</v>
      </c>
    </row>
    <row r="31" spans="1:14" outlineLevel="2" x14ac:dyDescent="0.25">
      <c r="A31" s="25" t="s">
        <v>13</v>
      </c>
      <c r="B31" s="30" t="str">
        <f>+B30</f>
        <v>DE34</v>
      </c>
      <c r="C31" s="9" t="str">
        <f t="shared" ref="C31" si="37">B31&amp;"-"&amp;N31</f>
        <v>DE34-1000</v>
      </c>
      <c r="D31" s="10" t="s">
        <v>84</v>
      </c>
      <c r="E31" s="28">
        <f t="shared" ref="E31" si="38">LEN(D31)</f>
        <v>30</v>
      </c>
      <c r="F31" s="28" t="s">
        <v>6</v>
      </c>
      <c r="G31" s="11">
        <f t="shared" ref="G31" si="39">IF(F31="Task",(J31-I31),0)</f>
        <v>677</v>
      </c>
      <c r="H31" s="12"/>
      <c r="I31" s="39">
        <v>42586</v>
      </c>
      <c r="J31" s="39">
        <v>43263</v>
      </c>
      <c r="K31" s="12"/>
      <c r="L31" s="9"/>
      <c r="M31" s="42" t="s">
        <v>11</v>
      </c>
      <c r="N31" s="43">
        <v>1000</v>
      </c>
    </row>
    <row r="32" spans="1:14" outlineLevel="2" x14ac:dyDescent="0.25">
      <c r="A32" s="25" t="s">
        <v>13</v>
      </c>
      <c r="B32" s="30" t="str">
        <f>+B31</f>
        <v>DE34</v>
      </c>
      <c r="C32" s="9" t="str">
        <f t="shared" ref="C32" si="40">B32&amp;"-"&amp;N32</f>
        <v>DE34-1010</v>
      </c>
      <c r="D32" s="10" t="s">
        <v>85</v>
      </c>
      <c r="E32" s="28">
        <f t="shared" ref="E32" si="41">LEN(D32)</f>
        <v>29</v>
      </c>
      <c r="F32" s="28" t="s">
        <v>6</v>
      </c>
      <c r="G32" s="11">
        <f t="shared" ref="G32" si="42">IF(F32="Task",(J32-I32),0)</f>
        <v>657</v>
      </c>
      <c r="H32" s="12"/>
      <c r="I32" s="39">
        <v>42612</v>
      </c>
      <c r="J32" s="39">
        <v>43269</v>
      </c>
      <c r="K32" s="12"/>
      <c r="L32" s="9"/>
      <c r="M32" s="42" t="s">
        <v>11</v>
      </c>
      <c r="N32" s="43">
        <v>1010</v>
      </c>
    </row>
    <row r="33" spans="1:14" outlineLevel="2" x14ac:dyDescent="0.25">
      <c r="A33" s="25" t="s">
        <v>13</v>
      </c>
      <c r="B33" s="30" t="str">
        <f>+B32</f>
        <v>DE34</v>
      </c>
      <c r="C33" s="9" t="str">
        <f t="shared" ref="C33" si="43">B33&amp;"-"&amp;N33</f>
        <v>DE34-1020</v>
      </c>
      <c r="D33" s="10" t="s">
        <v>89</v>
      </c>
      <c r="E33" s="28">
        <f t="shared" ref="E33" si="44">LEN(D33)</f>
        <v>37</v>
      </c>
      <c r="F33" s="28" t="s">
        <v>6</v>
      </c>
      <c r="G33" s="11">
        <f t="shared" ref="G33" si="45">IF(F33="Task",(J33-I33),0)</f>
        <v>653</v>
      </c>
      <c r="H33" s="12"/>
      <c r="I33" s="39">
        <v>42616</v>
      </c>
      <c r="J33" s="39">
        <v>43269</v>
      </c>
      <c r="K33" s="12"/>
      <c r="L33" s="9"/>
      <c r="M33" s="42" t="s">
        <v>11</v>
      </c>
      <c r="N33" s="43">
        <v>1020</v>
      </c>
    </row>
    <row r="34" spans="1:14" outlineLevel="2" x14ac:dyDescent="0.25">
      <c r="A34" s="25" t="s">
        <v>13</v>
      </c>
      <c r="B34" s="30" t="str">
        <f>+B33</f>
        <v>DE34</v>
      </c>
      <c r="C34" s="9" t="str">
        <f t="shared" ref="C34" si="46">B34&amp;"-"&amp;N34</f>
        <v>DE34-1030</v>
      </c>
      <c r="D34" s="10" t="s">
        <v>88</v>
      </c>
      <c r="E34" s="28">
        <f t="shared" ref="E34" si="47">LEN(D34)</f>
        <v>37</v>
      </c>
      <c r="F34" s="28" t="s">
        <v>6</v>
      </c>
      <c r="G34" s="11">
        <f t="shared" ref="G34" si="48">IF(F34="Task",(J34-I34),0)</f>
        <v>620</v>
      </c>
      <c r="H34" s="12"/>
      <c r="I34" s="39">
        <v>42649</v>
      </c>
      <c r="J34" s="39">
        <v>43269</v>
      </c>
      <c r="K34" s="12"/>
      <c r="L34" s="9"/>
      <c r="M34" s="42" t="s">
        <v>11</v>
      </c>
      <c r="N34" s="43">
        <v>1030</v>
      </c>
    </row>
    <row r="35" spans="1:14" outlineLevel="2" x14ac:dyDescent="0.25">
      <c r="A35" s="25" t="s">
        <v>13</v>
      </c>
      <c r="B35" s="30" t="str">
        <f>+B34</f>
        <v>DE34</v>
      </c>
      <c r="C35" s="9" t="str">
        <f t="shared" ref="C35" si="49">B35&amp;"-"&amp;N35</f>
        <v>DE34-1040</v>
      </c>
      <c r="D35" s="10" t="s">
        <v>92</v>
      </c>
      <c r="E35" s="28">
        <f t="shared" ref="E35" si="50">LEN(D35)</f>
        <v>38</v>
      </c>
      <c r="F35" s="28" t="s">
        <v>6</v>
      </c>
      <c r="G35" s="11">
        <f t="shared" ref="G35" si="51">IF(F35="Task",(J35-I35),0)</f>
        <v>597</v>
      </c>
      <c r="H35" s="12"/>
      <c r="I35" s="39">
        <v>42672</v>
      </c>
      <c r="J35" s="39">
        <v>43269</v>
      </c>
      <c r="K35" s="12"/>
      <c r="L35" s="9"/>
      <c r="M35" s="42" t="s">
        <v>11</v>
      </c>
      <c r="N35" s="43">
        <v>1040</v>
      </c>
    </row>
    <row r="36" spans="1:14" outlineLevel="2" x14ac:dyDescent="0.25">
      <c r="A36" s="25" t="s">
        <v>13</v>
      </c>
      <c r="B36" s="30" t="str">
        <f t="shared" ref="B36:B37" si="52">+B35</f>
        <v>DE34</v>
      </c>
      <c r="C36" s="9" t="str">
        <f t="shared" ref="C36:C37" si="53">B36&amp;"-"&amp;N36</f>
        <v>DE34-1050</v>
      </c>
      <c r="D36" s="10" t="s">
        <v>99</v>
      </c>
      <c r="E36" s="28">
        <f t="shared" ref="E36:E37" si="54">LEN(D36)</f>
        <v>36</v>
      </c>
      <c r="F36" s="28" t="s">
        <v>6</v>
      </c>
      <c r="G36" s="11">
        <f t="shared" ref="G36:G37" si="55">IF(F36="Task",(J36-I36),0)</f>
        <v>585</v>
      </c>
      <c r="H36" s="12"/>
      <c r="I36" s="39">
        <v>42684</v>
      </c>
      <c r="J36" s="39">
        <v>43269</v>
      </c>
      <c r="K36" s="12"/>
      <c r="L36" s="9"/>
      <c r="M36" s="42" t="s">
        <v>11</v>
      </c>
      <c r="N36" s="43">
        <v>1050</v>
      </c>
    </row>
    <row r="37" spans="1:14" outlineLevel="2" x14ac:dyDescent="0.25">
      <c r="A37" s="25" t="s">
        <v>13</v>
      </c>
      <c r="B37" s="30" t="str">
        <f t="shared" si="52"/>
        <v>DE34</v>
      </c>
      <c r="C37" s="9" t="str">
        <f t="shared" si="53"/>
        <v>DE34-1060</v>
      </c>
      <c r="D37" s="10" t="s">
        <v>100</v>
      </c>
      <c r="E37" s="28">
        <f t="shared" si="54"/>
        <v>37</v>
      </c>
      <c r="F37" s="28" t="s">
        <v>6</v>
      </c>
      <c r="G37" s="11">
        <f t="shared" si="55"/>
        <v>393</v>
      </c>
      <c r="H37" s="12"/>
      <c r="I37" s="39">
        <v>42474</v>
      </c>
      <c r="J37" s="39">
        <v>42867</v>
      </c>
      <c r="K37" s="12"/>
      <c r="L37" s="9"/>
      <c r="M37" s="42" t="s">
        <v>11</v>
      </c>
      <c r="N37" s="43">
        <v>1060</v>
      </c>
    </row>
    <row r="38" spans="1:14" outlineLevel="1" x14ac:dyDescent="0.25">
      <c r="A38" s="19">
        <v>2</v>
      </c>
      <c r="B38" s="21" t="s">
        <v>79</v>
      </c>
      <c r="C38" s="20" t="s">
        <v>101</v>
      </c>
      <c r="D38" s="22"/>
      <c r="E38" s="27">
        <f>LEN(C38)</f>
        <v>39</v>
      </c>
      <c r="F38" s="27"/>
      <c r="G38" s="23"/>
      <c r="H38" s="24"/>
      <c r="I38" s="49">
        <f>MIN(I39:I39)</f>
        <v>42485</v>
      </c>
      <c r="J38" s="49">
        <f>MAX(J39:J39)</f>
        <v>42867</v>
      </c>
      <c r="K38" s="24"/>
      <c r="L38" s="21"/>
      <c r="M38" s="41" t="s">
        <v>12</v>
      </c>
    </row>
    <row r="39" spans="1:14" outlineLevel="2" x14ac:dyDescent="0.25">
      <c r="A39" s="25" t="s">
        <v>13</v>
      </c>
      <c r="B39" s="30" t="str">
        <f>+B38</f>
        <v>DE35</v>
      </c>
      <c r="C39" s="9" t="str">
        <f t="shared" ref="C39" si="56">B39&amp;"-"&amp;N39</f>
        <v>DE35-1000</v>
      </c>
      <c r="D39" s="10" t="s">
        <v>102</v>
      </c>
      <c r="E39" s="28">
        <f t="shared" ref="E39" si="57">LEN(D39)</f>
        <v>80</v>
      </c>
      <c r="F39" s="28" t="s">
        <v>6</v>
      </c>
      <c r="G39" s="11">
        <f t="shared" ref="G39" si="58">IF(F39="Task",(J39-I39),0)</f>
        <v>382</v>
      </c>
      <c r="H39" s="12"/>
      <c r="I39" s="39">
        <v>42485</v>
      </c>
      <c r="J39" s="39">
        <v>42867</v>
      </c>
      <c r="K39" s="12"/>
      <c r="L39" s="9"/>
      <c r="M39" s="42" t="s">
        <v>11</v>
      </c>
      <c r="N39" s="43">
        <v>1000</v>
      </c>
    </row>
    <row r="40" spans="1:14" outlineLevel="1" x14ac:dyDescent="0.25">
      <c r="A40" s="19">
        <v>2</v>
      </c>
      <c r="B40" s="21" t="s">
        <v>82</v>
      </c>
      <c r="C40" s="20" t="s">
        <v>104</v>
      </c>
      <c r="D40" s="22"/>
      <c r="E40" s="27">
        <f>LEN(C40)</f>
        <v>37</v>
      </c>
      <c r="F40" s="27"/>
      <c r="G40" s="23"/>
      <c r="H40" s="24"/>
      <c r="I40" s="49">
        <f>MIN(I41:I41)</f>
        <v>42764</v>
      </c>
      <c r="J40" s="49">
        <f>MAX(J41:J41)</f>
        <v>43302</v>
      </c>
      <c r="K40" s="24"/>
      <c r="L40" s="21"/>
      <c r="M40" s="41" t="s">
        <v>12</v>
      </c>
    </row>
    <row r="41" spans="1:14" outlineLevel="2" x14ac:dyDescent="0.25">
      <c r="A41" s="25" t="s">
        <v>13</v>
      </c>
      <c r="B41" s="30" t="str">
        <f>+B40</f>
        <v>DE36</v>
      </c>
      <c r="C41" s="9" t="str">
        <f t="shared" ref="C41:C45" si="59">B41&amp;"-"&amp;N41</f>
        <v>DE36-1000</v>
      </c>
      <c r="D41" s="10" t="s">
        <v>105</v>
      </c>
      <c r="E41" s="28">
        <f t="shared" ref="E41:E45" si="60">LEN(D41)</f>
        <v>53</v>
      </c>
      <c r="F41" s="28" t="s">
        <v>6</v>
      </c>
      <c r="G41" s="11">
        <f t="shared" ref="G41:G45" si="61">IF(F41="Task",(J41-I41),0)</f>
        <v>538</v>
      </c>
      <c r="H41" s="12"/>
      <c r="I41" s="39">
        <v>42764</v>
      </c>
      <c r="J41" s="39">
        <v>43302</v>
      </c>
      <c r="K41" s="12"/>
      <c r="L41" s="9"/>
      <c r="M41" s="42" t="s">
        <v>11</v>
      </c>
      <c r="N41" s="43">
        <v>1000</v>
      </c>
    </row>
    <row r="42" spans="1:14" outlineLevel="2" x14ac:dyDescent="0.25">
      <c r="A42" s="25" t="s">
        <v>13</v>
      </c>
      <c r="B42" s="30" t="str">
        <f>+B41</f>
        <v>DE36</v>
      </c>
      <c r="C42" s="9" t="str">
        <f t="shared" si="59"/>
        <v>DE36-1010</v>
      </c>
      <c r="D42" s="10" t="s">
        <v>105</v>
      </c>
      <c r="E42" s="28">
        <f t="shared" si="60"/>
        <v>53</v>
      </c>
      <c r="F42" s="28" t="s">
        <v>6</v>
      </c>
      <c r="G42" s="11">
        <f t="shared" si="61"/>
        <v>538</v>
      </c>
      <c r="H42" s="12"/>
      <c r="I42" s="39">
        <v>42764</v>
      </c>
      <c r="J42" s="39">
        <v>43302</v>
      </c>
      <c r="K42" s="12"/>
      <c r="L42" s="9"/>
      <c r="M42" s="42" t="s">
        <v>11</v>
      </c>
      <c r="N42" s="43">
        <v>1010</v>
      </c>
    </row>
    <row r="43" spans="1:14" outlineLevel="2" x14ac:dyDescent="0.25">
      <c r="A43" s="25" t="s">
        <v>13</v>
      </c>
      <c r="B43" s="30" t="str">
        <f>+B42</f>
        <v>DE36</v>
      </c>
      <c r="C43" s="9" t="str">
        <f t="shared" si="59"/>
        <v>DE36-1020</v>
      </c>
      <c r="D43" s="10" t="s">
        <v>106</v>
      </c>
      <c r="E43" s="28">
        <f t="shared" si="60"/>
        <v>51</v>
      </c>
      <c r="F43" s="28" t="s">
        <v>6</v>
      </c>
      <c r="G43" s="11">
        <f t="shared" si="61"/>
        <v>538</v>
      </c>
      <c r="H43" s="12"/>
      <c r="I43" s="39">
        <v>42764</v>
      </c>
      <c r="J43" s="39">
        <v>43302</v>
      </c>
      <c r="K43" s="12"/>
      <c r="L43" s="9"/>
      <c r="M43" s="42" t="s">
        <v>11</v>
      </c>
      <c r="N43" s="43">
        <v>1020</v>
      </c>
    </row>
    <row r="44" spans="1:14" outlineLevel="2" x14ac:dyDescent="0.25">
      <c r="A44" s="25" t="s">
        <v>13</v>
      </c>
      <c r="B44" s="30" t="str">
        <f>+B43</f>
        <v>DE36</v>
      </c>
      <c r="C44" s="9" t="str">
        <f t="shared" si="59"/>
        <v>DE36-1030</v>
      </c>
      <c r="D44" s="10" t="s">
        <v>106</v>
      </c>
      <c r="E44" s="28">
        <f t="shared" si="60"/>
        <v>51</v>
      </c>
      <c r="F44" s="28" t="s">
        <v>6</v>
      </c>
      <c r="G44" s="11">
        <f t="shared" si="61"/>
        <v>538</v>
      </c>
      <c r="H44" s="12"/>
      <c r="I44" s="39">
        <v>42764</v>
      </c>
      <c r="J44" s="39">
        <v>43302</v>
      </c>
      <c r="K44" s="12"/>
      <c r="L44" s="9"/>
      <c r="M44" s="42" t="s">
        <v>11</v>
      </c>
      <c r="N44" s="43">
        <v>1030</v>
      </c>
    </row>
    <row r="45" spans="1:14" outlineLevel="2" x14ac:dyDescent="0.25">
      <c r="A45" s="25" t="s">
        <v>13</v>
      </c>
      <c r="B45" s="30" t="str">
        <f>+B44</f>
        <v>DE36</v>
      </c>
      <c r="C45" s="9" t="str">
        <f t="shared" si="59"/>
        <v>DE36-1040</v>
      </c>
      <c r="D45" s="10" t="s">
        <v>107</v>
      </c>
      <c r="E45" s="28">
        <f t="shared" si="60"/>
        <v>72</v>
      </c>
      <c r="F45" s="28" t="s">
        <v>6</v>
      </c>
      <c r="G45" s="11">
        <f t="shared" si="61"/>
        <v>266</v>
      </c>
      <c r="H45" s="12"/>
      <c r="I45" s="39">
        <v>42764</v>
      </c>
      <c r="J45" s="39">
        <v>43030</v>
      </c>
      <c r="K45" s="12"/>
      <c r="L45" s="9"/>
      <c r="M45" s="42" t="s">
        <v>11</v>
      </c>
      <c r="N45" s="43">
        <v>1040</v>
      </c>
    </row>
  </sheetData>
  <autoFilter ref="A3:M6" xr:uid="{00000000-0009-0000-0000-000000000000}"/>
  <mergeCells count="2">
    <mergeCell ref="A1:M1"/>
    <mergeCell ref="A2:M2"/>
  </mergeCells>
  <conditionalFormatting sqref="G1:H6 G32:H37 G46:H1048576">
    <cfRule type="cellIs" dxfId="29" priority="1711" operator="lessThan">
      <formula>0</formula>
    </cfRule>
  </conditionalFormatting>
  <conditionalFormatting sqref="L1:L6 L32:L37 L46:L1048576">
    <cfRule type="cellIs" dxfId="28" priority="1710" operator="equal">
      <formula>"Discussion Pending"</formula>
    </cfRule>
  </conditionalFormatting>
  <conditionalFormatting sqref="G7:H8">
    <cfRule type="cellIs" dxfId="27" priority="30" operator="lessThan">
      <formula>0</formula>
    </cfRule>
  </conditionalFormatting>
  <conditionalFormatting sqref="L7:L8">
    <cfRule type="cellIs" dxfId="26" priority="29" operator="equal">
      <formula>"Discussion Pending"</formula>
    </cfRule>
  </conditionalFormatting>
  <conditionalFormatting sqref="G9:H10">
    <cfRule type="cellIs" dxfId="25" priority="28" operator="lessThan">
      <formula>0</formula>
    </cfRule>
  </conditionalFormatting>
  <conditionalFormatting sqref="L9:L10">
    <cfRule type="cellIs" dxfId="24" priority="27" operator="equal">
      <formula>"Discussion Pending"</formula>
    </cfRule>
  </conditionalFormatting>
  <conditionalFormatting sqref="G11:H12">
    <cfRule type="cellIs" dxfId="23" priority="26" operator="lessThan">
      <formula>0</formula>
    </cfRule>
  </conditionalFormatting>
  <conditionalFormatting sqref="L11:L12">
    <cfRule type="cellIs" dxfId="22" priority="25" operator="equal">
      <formula>"Discussion Pending"</formula>
    </cfRule>
  </conditionalFormatting>
  <conditionalFormatting sqref="G13:H14">
    <cfRule type="cellIs" dxfId="21" priority="24" operator="lessThan">
      <formula>0</formula>
    </cfRule>
  </conditionalFormatting>
  <conditionalFormatting sqref="L13:L14">
    <cfRule type="cellIs" dxfId="20" priority="23" operator="equal">
      <formula>"Discussion Pending"</formula>
    </cfRule>
  </conditionalFormatting>
  <conditionalFormatting sqref="G15:H17">
    <cfRule type="cellIs" dxfId="19" priority="22" operator="lessThan">
      <formula>0</formula>
    </cfRule>
  </conditionalFormatting>
  <conditionalFormatting sqref="L15:L17">
    <cfRule type="cellIs" dxfId="18" priority="21" operator="equal">
      <formula>"Discussion Pending"</formula>
    </cfRule>
  </conditionalFormatting>
  <conditionalFormatting sqref="G18:H20">
    <cfRule type="cellIs" dxfId="17" priority="20" operator="lessThan">
      <formula>0</formula>
    </cfRule>
  </conditionalFormatting>
  <conditionalFormatting sqref="L18:L20">
    <cfRule type="cellIs" dxfId="16" priority="19" operator="equal">
      <formula>"Discussion Pending"</formula>
    </cfRule>
  </conditionalFormatting>
  <conditionalFormatting sqref="G21:H22">
    <cfRule type="cellIs" dxfId="15" priority="18" operator="lessThan">
      <formula>0</formula>
    </cfRule>
  </conditionalFormatting>
  <conditionalFormatting sqref="L21:L22">
    <cfRule type="cellIs" dxfId="14" priority="17" operator="equal">
      <formula>"Discussion Pending"</formula>
    </cfRule>
  </conditionalFormatting>
  <conditionalFormatting sqref="G23:H25">
    <cfRule type="cellIs" dxfId="13" priority="16" operator="lessThan">
      <formula>0</formula>
    </cfRule>
  </conditionalFormatting>
  <conditionalFormatting sqref="L23:L25">
    <cfRule type="cellIs" dxfId="12" priority="15" operator="equal">
      <formula>"Discussion Pending"</formula>
    </cfRule>
  </conditionalFormatting>
  <conditionalFormatting sqref="G26:H26">
    <cfRule type="cellIs" dxfId="11" priority="14" operator="lessThan">
      <formula>0</formula>
    </cfRule>
  </conditionalFormatting>
  <conditionalFormatting sqref="L26">
    <cfRule type="cellIs" dxfId="10" priority="13" operator="equal">
      <formula>"Discussion Pending"</formula>
    </cfRule>
  </conditionalFormatting>
  <conditionalFormatting sqref="G27:H29">
    <cfRule type="cellIs" dxfId="9" priority="12" operator="lessThan">
      <formula>0</formula>
    </cfRule>
  </conditionalFormatting>
  <conditionalFormatting sqref="L27:L29">
    <cfRule type="cellIs" dxfId="8" priority="11" operator="equal">
      <formula>"Discussion Pending"</formula>
    </cfRule>
  </conditionalFormatting>
  <conditionalFormatting sqref="G30:H31">
    <cfRule type="cellIs" dxfId="7" priority="10" operator="lessThan">
      <formula>0</formula>
    </cfRule>
  </conditionalFormatting>
  <conditionalFormatting sqref="L30:L31">
    <cfRule type="cellIs" dxfId="6" priority="9" operator="equal">
      <formula>"Discussion Pending"</formula>
    </cfRule>
  </conditionalFormatting>
  <conditionalFormatting sqref="G38:H39">
    <cfRule type="cellIs" dxfId="5" priority="6" operator="lessThan">
      <formula>0</formula>
    </cfRule>
  </conditionalFormatting>
  <conditionalFormatting sqref="L38:L39">
    <cfRule type="cellIs" dxfId="4" priority="5" operator="equal">
      <formula>"Discussion Pending"</formula>
    </cfRule>
  </conditionalFormatting>
  <conditionalFormatting sqref="G42:H45">
    <cfRule type="cellIs" dxfId="3" priority="4" operator="lessThan">
      <formula>0</formula>
    </cfRule>
  </conditionalFormatting>
  <conditionalFormatting sqref="L42:L45">
    <cfRule type="cellIs" dxfId="2" priority="3" operator="equal">
      <formula>"Discussion Pending"</formula>
    </cfRule>
  </conditionalFormatting>
  <conditionalFormatting sqref="G40:H41">
    <cfRule type="cellIs" dxfId="1" priority="2" operator="lessThan">
      <formula>0</formula>
    </cfRule>
  </conditionalFormatting>
  <conditionalFormatting sqref="L40:L41">
    <cfRule type="cellIs" dxfId="0" priority="1" operator="equal">
      <formula>"Discussion Pending"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pane ySplit="1" topLeftCell="A8" activePane="bottomLeft" state="frozen"/>
      <selection pane="bottomLeft" activeCell="I19" sqref="I19"/>
    </sheetView>
  </sheetViews>
  <sheetFormatPr defaultRowHeight="15" x14ac:dyDescent="0.25"/>
  <cols>
    <col min="2" max="2" width="21.42578125" customWidth="1"/>
    <col min="3" max="3" width="23.5703125" customWidth="1"/>
    <col min="4" max="5" width="11.42578125" customWidth="1"/>
    <col min="9" max="9" width="16.28515625" bestFit="1" customWidth="1"/>
  </cols>
  <sheetData>
    <row r="1" spans="1:8" s="31" customFormat="1" ht="45" x14ac:dyDescent="0.25">
      <c r="A1" s="32" t="s">
        <v>18</v>
      </c>
      <c r="B1" s="32" t="s">
        <v>19</v>
      </c>
      <c r="C1" s="32" t="s">
        <v>20</v>
      </c>
      <c r="D1" s="32" t="s">
        <v>21</v>
      </c>
      <c r="E1" s="32" t="s">
        <v>22</v>
      </c>
      <c r="F1" s="32" t="s">
        <v>14</v>
      </c>
      <c r="G1" s="32" t="s">
        <v>15</v>
      </c>
      <c r="H1" s="32" t="s">
        <v>23</v>
      </c>
    </row>
    <row r="2" spans="1:8" x14ac:dyDescent="0.25">
      <c r="A2" s="33" t="s">
        <v>31</v>
      </c>
      <c r="B2" s="34"/>
      <c r="C2" s="34" t="s">
        <v>34</v>
      </c>
      <c r="D2" s="34" t="s">
        <v>30</v>
      </c>
      <c r="E2" s="34" t="s">
        <v>30</v>
      </c>
      <c r="F2" s="34" t="s">
        <v>29</v>
      </c>
      <c r="G2" s="34">
        <v>0</v>
      </c>
      <c r="H2" s="35" t="s">
        <v>28</v>
      </c>
    </row>
    <row r="3" spans="1:8" x14ac:dyDescent="0.25">
      <c r="A3" s="36" t="s">
        <v>35</v>
      </c>
      <c r="B3" s="44"/>
      <c r="C3" s="44" t="s">
        <v>36</v>
      </c>
      <c r="D3" s="44" t="s">
        <v>30</v>
      </c>
      <c r="E3" s="44" t="s">
        <v>30</v>
      </c>
      <c r="F3" s="37" t="s">
        <v>27</v>
      </c>
      <c r="G3" s="37">
        <v>0</v>
      </c>
      <c r="H3" s="38" t="s">
        <v>28</v>
      </c>
    </row>
    <row r="4" spans="1:8" x14ac:dyDescent="0.25">
      <c r="A4" s="36" t="s">
        <v>37</v>
      </c>
      <c r="B4" s="44"/>
      <c r="C4" s="44" t="s">
        <v>40</v>
      </c>
      <c r="D4" s="44" t="s">
        <v>30</v>
      </c>
      <c r="E4" s="44" t="s">
        <v>30</v>
      </c>
      <c r="F4" s="37" t="s">
        <v>29</v>
      </c>
      <c r="G4" s="37">
        <v>0</v>
      </c>
      <c r="H4" s="38" t="s">
        <v>28</v>
      </c>
    </row>
    <row r="5" spans="1:8" x14ac:dyDescent="0.25">
      <c r="A5" s="33" t="s">
        <v>41</v>
      </c>
      <c r="B5" s="44"/>
      <c r="C5" s="44" t="s">
        <v>43</v>
      </c>
      <c r="D5" s="44" t="s">
        <v>30</v>
      </c>
      <c r="E5" s="44" t="s">
        <v>30</v>
      </c>
      <c r="F5" s="37" t="s">
        <v>27</v>
      </c>
      <c r="G5" s="37">
        <v>0</v>
      </c>
      <c r="H5" s="38" t="s">
        <v>28</v>
      </c>
    </row>
    <row r="6" spans="1:8" x14ac:dyDescent="0.25">
      <c r="A6" s="36" t="s">
        <v>44</v>
      </c>
      <c r="B6" s="44"/>
      <c r="C6" s="44" t="s">
        <v>46</v>
      </c>
      <c r="D6" s="44" t="s">
        <v>30</v>
      </c>
      <c r="E6" s="44" t="s">
        <v>30</v>
      </c>
      <c r="F6" s="37" t="s">
        <v>27</v>
      </c>
      <c r="G6" s="37">
        <v>0</v>
      </c>
      <c r="H6" s="38" t="s">
        <v>28</v>
      </c>
    </row>
    <row r="7" spans="1:8" x14ac:dyDescent="0.25">
      <c r="A7" s="36" t="s">
        <v>47</v>
      </c>
      <c r="B7" s="44" t="s">
        <v>50</v>
      </c>
      <c r="C7" s="44" t="s">
        <v>49</v>
      </c>
      <c r="D7" s="44" t="s">
        <v>30</v>
      </c>
      <c r="E7" s="44" t="s">
        <v>30</v>
      </c>
      <c r="F7" s="37" t="s">
        <v>27</v>
      </c>
      <c r="G7" s="37">
        <v>0</v>
      </c>
      <c r="H7" s="38" t="s">
        <v>11</v>
      </c>
    </row>
    <row r="8" spans="1:8" x14ac:dyDescent="0.25">
      <c r="A8" s="36" t="s">
        <v>47</v>
      </c>
      <c r="B8" s="44" t="s">
        <v>51</v>
      </c>
      <c r="C8" s="44" t="s">
        <v>52</v>
      </c>
      <c r="D8" s="44" t="s">
        <v>30</v>
      </c>
      <c r="E8" s="44" t="s">
        <v>30</v>
      </c>
      <c r="F8" s="37" t="s">
        <v>27</v>
      </c>
      <c r="G8" s="37">
        <v>0</v>
      </c>
      <c r="H8" s="38" t="s">
        <v>11</v>
      </c>
    </row>
    <row r="9" spans="1:8" x14ac:dyDescent="0.25">
      <c r="A9" s="36" t="s">
        <v>53</v>
      </c>
      <c r="B9" s="44" t="s">
        <v>58</v>
      </c>
      <c r="C9" s="44" t="s">
        <v>55</v>
      </c>
      <c r="D9" s="44" t="s">
        <v>30</v>
      </c>
      <c r="E9" s="44" t="s">
        <v>30</v>
      </c>
      <c r="F9" s="37" t="s">
        <v>27</v>
      </c>
      <c r="G9" s="37">
        <v>0</v>
      </c>
      <c r="H9" s="38" t="s">
        <v>11</v>
      </c>
    </row>
    <row r="10" spans="1:8" x14ac:dyDescent="0.25">
      <c r="A10" s="36" t="s">
        <v>53</v>
      </c>
      <c r="B10" s="44" t="s">
        <v>59</v>
      </c>
      <c r="C10" s="44" t="s">
        <v>56</v>
      </c>
      <c r="D10" s="44" t="s">
        <v>30</v>
      </c>
      <c r="E10" s="44" t="s">
        <v>30</v>
      </c>
      <c r="F10" s="37" t="s">
        <v>27</v>
      </c>
      <c r="G10" s="37">
        <v>0</v>
      </c>
      <c r="H10" s="38" t="s">
        <v>11</v>
      </c>
    </row>
    <row r="11" spans="1:8" x14ac:dyDescent="0.25">
      <c r="A11" s="36" t="s">
        <v>53</v>
      </c>
      <c r="B11" s="44" t="s">
        <v>60</v>
      </c>
      <c r="C11" s="44" t="s">
        <v>57</v>
      </c>
      <c r="D11" s="44" t="s">
        <v>30</v>
      </c>
      <c r="E11" s="44" t="s">
        <v>30</v>
      </c>
      <c r="F11" s="37" t="s">
        <v>27</v>
      </c>
      <c r="G11" s="37">
        <v>0</v>
      </c>
      <c r="H11" s="38" t="s">
        <v>11</v>
      </c>
    </row>
    <row r="12" spans="1:8" x14ac:dyDescent="0.25">
      <c r="A12" s="36" t="s">
        <v>53</v>
      </c>
      <c r="B12" s="44" t="s">
        <v>61</v>
      </c>
      <c r="C12" s="44" t="s">
        <v>33</v>
      </c>
      <c r="D12" s="44" t="s">
        <v>30</v>
      </c>
      <c r="E12" s="44" t="s">
        <v>30</v>
      </c>
      <c r="F12" s="37" t="s">
        <v>27</v>
      </c>
      <c r="G12" s="37">
        <v>0</v>
      </c>
      <c r="H12" s="38" t="s">
        <v>11</v>
      </c>
    </row>
    <row r="13" spans="1:8" x14ac:dyDescent="0.25">
      <c r="A13" s="36" t="s">
        <v>62</v>
      </c>
      <c r="B13" s="44" t="s">
        <v>67</v>
      </c>
      <c r="C13" s="44" t="s">
        <v>64</v>
      </c>
      <c r="D13" s="44" t="s">
        <v>30</v>
      </c>
      <c r="E13" s="44" t="s">
        <v>30</v>
      </c>
      <c r="F13" s="37" t="s">
        <v>27</v>
      </c>
      <c r="G13" s="37">
        <v>0</v>
      </c>
      <c r="H13" s="38" t="s">
        <v>11</v>
      </c>
    </row>
    <row r="14" spans="1:8" x14ac:dyDescent="0.25">
      <c r="A14" s="36" t="s">
        <v>62</v>
      </c>
      <c r="B14" s="44" t="s">
        <v>68</v>
      </c>
      <c r="C14" s="44" t="s">
        <v>65</v>
      </c>
      <c r="D14" s="44" t="s">
        <v>30</v>
      </c>
      <c r="E14" s="44" t="s">
        <v>30</v>
      </c>
      <c r="F14" s="37" t="s">
        <v>27</v>
      </c>
      <c r="G14" s="37">
        <v>0</v>
      </c>
      <c r="H14" s="38" t="s">
        <v>11</v>
      </c>
    </row>
    <row r="15" spans="1:8" x14ac:dyDescent="0.25">
      <c r="A15" s="36" t="s">
        <v>62</v>
      </c>
      <c r="B15" s="44" t="s">
        <v>69</v>
      </c>
      <c r="C15" s="44" t="s">
        <v>66</v>
      </c>
      <c r="D15" s="44" t="s">
        <v>30</v>
      </c>
      <c r="E15" s="44" t="s">
        <v>30</v>
      </c>
      <c r="F15" s="37" t="s">
        <v>27</v>
      </c>
      <c r="G15" s="37">
        <v>0</v>
      </c>
      <c r="H15" s="38" t="s">
        <v>11</v>
      </c>
    </row>
    <row r="16" spans="1:8" x14ac:dyDescent="0.25">
      <c r="A16" s="36" t="s">
        <v>70</v>
      </c>
      <c r="B16" s="44" t="s">
        <v>72</v>
      </c>
      <c r="C16" s="44" t="s">
        <v>74</v>
      </c>
      <c r="D16" s="44" t="s">
        <v>30</v>
      </c>
      <c r="E16" s="44" t="s">
        <v>30</v>
      </c>
      <c r="F16" s="37" t="s">
        <v>27</v>
      </c>
      <c r="G16" s="37">
        <v>0</v>
      </c>
      <c r="H16" s="38" t="s">
        <v>11</v>
      </c>
    </row>
    <row r="17" spans="1:8" x14ac:dyDescent="0.25">
      <c r="A17" s="36" t="s">
        <v>70</v>
      </c>
      <c r="B17" s="44" t="s">
        <v>73</v>
      </c>
      <c r="C17" s="44" t="s">
        <v>75</v>
      </c>
      <c r="D17" s="44" t="s">
        <v>30</v>
      </c>
      <c r="E17" s="44" t="s">
        <v>30</v>
      </c>
      <c r="F17" s="37" t="s">
        <v>27</v>
      </c>
      <c r="G17" s="37">
        <v>0</v>
      </c>
      <c r="H17" s="38" t="s">
        <v>11</v>
      </c>
    </row>
    <row r="18" spans="1:8" x14ac:dyDescent="0.25">
      <c r="A18" s="36" t="s">
        <v>76</v>
      </c>
      <c r="B18" s="44" t="s">
        <v>77</v>
      </c>
      <c r="C18" s="44" t="s">
        <v>78</v>
      </c>
      <c r="D18" s="44" t="s">
        <v>30</v>
      </c>
      <c r="E18" s="44" t="s">
        <v>30</v>
      </c>
      <c r="F18" s="37" t="s">
        <v>29</v>
      </c>
      <c r="G18" s="37">
        <v>0</v>
      </c>
      <c r="H18" s="38" t="s">
        <v>11</v>
      </c>
    </row>
    <row r="19" spans="1:8" x14ac:dyDescent="0.25">
      <c r="A19" s="36" t="s">
        <v>76</v>
      </c>
      <c r="B19" s="44" t="s">
        <v>86</v>
      </c>
      <c r="C19" s="44" t="s">
        <v>80</v>
      </c>
      <c r="D19" s="44" t="s">
        <v>30</v>
      </c>
      <c r="E19" s="44" t="s">
        <v>30</v>
      </c>
      <c r="F19" s="37" t="s">
        <v>29</v>
      </c>
      <c r="G19" s="37">
        <v>0</v>
      </c>
      <c r="H19" s="38" t="s">
        <v>11</v>
      </c>
    </row>
    <row r="20" spans="1:8" x14ac:dyDescent="0.25">
      <c r="A20" s="36" t="s">
        <v>76</v>
      </c>
      <c r="B20" s="44" t="s">
        <v>87</v>
      </c>
      <c r="C20" s="44" t="s">
        <v>81</v>
      </c>
      <c r="D20" s="44" t="s">
        <v>30</v>
      </c>
      <c r="E20" s="44" t="s">
        <v>30</v>
      </c>
      <c r="F20" s="37" t="s">
        <v>29</v>
      </c>
      <c r="G20" s="37">
        <v>0</v>
      </c>
      <c r="H20" s="38" t="s">
        <v>11</v>
      </c>
    </row>
    <row r="21" spans="1:8" x14ac:dyDescent="0.25">
      <c r="A21" s="36" t="s">
        <v>76</v>
      </c>
      <c r="B21" s="44" t="s">
        <v>90</v>
      </c>
      <c r="C21" s="44" t="s">
        <v>91</v>
      </c>
      <c r="D21" s="44" t="s">
        <v>30</v>
      </c>
      <c r="E21" s="44" t="s">
        <v>30</v>
      </c>
      <c r="F21" s="37" t="s">
        <v>29</v>
      </c>
      <c r="G21" s="37">
        <v>0</v>
      </c>
      <c r="H21" s="38" t="s">
        <v>11</v>
      </c>
    </row>
    <row r="22" spans="1:8" x14ac:dyDescent="0.25">
      <c r="A22" s="36" t="s">
        <v>76</v>
      </c>
      <c r="B22" s="44" t="s">
        <v>94</v>
      </c>
      <c r="C22" s="44" t="s">
        <v>93</v>
      </c>
      <c r="D22" s="44" t="s">
        <v>30</v>
      </c>
      <c r="E22" s="44" t="s">
        <v>30</v>
      </c>
      <c r="F22" s="37" t="s">
        <v>29</v>
      </c>
      <c r="G22" s="37">
        <v>0</v>
      </c>
      <c r="H22" s="38" t="s">
        <v>11</v>
      </c>
    </row>
    <row r="23" spans="1:8" x14ac:dyDescent="0.25">
      <c r="A23" s="36" t="s">
        <v>76</v>
      </c>
      <c r="B23" s="44" t="s">
        <v>95</v>
      </c>
      <c r="C23" s="44" t="s">
        <v>97</v>
      </c>
      <c r="D23" s="44" t="s">
        <v>30</v>
      </c>
      <c r="E23" s="44" t="s">
        <v>30</v>
      </c>
      <c r="F23" s="37" t="s">
        <v>29</v>
      </c>
      <c r="G23" s="37">
        <v>0</v>
      </c>
      <c r="H23" s="38" t="s">
        <v>11</v>
      </c>
    </row>
    <row r="24" spans="1:8" x14ac:dyDescent="0.25">
      <c r="A24" s="36" t="s">
        <v>76</v>
      </c>
      <c r="B24" s="44" t="s">
        <v>96</v>
      </c>
      <c r="C24" s="44" t="s">
        <v>98</v>
      </c>
      <c r="D24" s="44" t="s">
        <v>30</v>
      </c>
      <c r="E24" s="44" t="s">
        <v>30</v>
      </c>
      <c r="F24" s="37" t="s">
        <v>29</v>
      </c>
      <c r="G24" s="37">
        <v>0</v>
      </c>
      <c r="H24" s="38" t="s">
        <v>11</v>
      </c>
    </row>
    <row r="25" spans="1:8" x14ac:dyDescent="0.25">
      <c r="A25" s="36" t="s">
        <v>79</v>
      </c>
      <c r="B25" s="44"/>
      <c r="C25" s="44" t="s">
        <v>103</v>
      </c>
      <c r="D25" s="44" t="s">
        <v>30</v>
      </c>
      <c r="E25" s="44" t="s">
        <v>30</v>
      </c>
      <c r="F25" s="37" t="s">
        <v>29</v>
      </c>
      <c r="G25" s="37">
        <v>0</v>
      </c>
      <c r="H25" s="38" t="s">
        <v>28</v>
      </c>
    </row>
    <row r="26" spans="1:8" x14ac:dyDescent="0.25">
      <c r="A26" s="36" t="s">
        <v>82</v>
      </c>
      <c r="B26" s="44" t="s">
        <v>108</v>
      </c>
      <c r="C26" s="44" t="s">
        <v>113</v>
      </c>
      <c r="D26" s="44" t="s">
        <v>30</v>
      </c>
      <c r="E26" s="44" t="s">
        <v>30</v>
      </c>
      <c r="F26" s="37" t="s">
        <v>29</v>
      </c>
      <c r="G26" s="37">
        <v>0</v>
      </c>
      <c r="H26" s="38" t="s">
        <v>11</v>
      </c>
    </row>
    <row r="27" spans="1:8" x14ac:dyDescent="0.25">
      <c r="A27" s="36" t="s">
        <v>82</v>
      </c>
      <c r="B27" s="44" t="s">
        <v>109</v>
      </c>
      <c r="C27" s="44" t="s">
        <v>113</v>
      </c>
      <c r="D27" s="44" t="s">
        <v>30</v>
      </c>
      <c r="E27" s="44" t="s">
        <v>30</v>
      </c>
      <c r="F27" s="37" t="s">
        <v>29</v>
      </c>
      <c r="G27" s="37">
        <v>0</v>
      </c>
      <c r="H27" s="38" t="s">
        <v>11</v>
      </c>
    </row>
    <row r="28" spans="1:8" x14ac:dyDescent="0.25">
      <c r="A28" s="36" t="s">
        <v>82</v>
      </c>
      <c r="B28" s="44" t="s">
        <v>110</v>
      </c>
      <c r="C28" s="44" t="s">
        <v>114</v>
      </c>
      <c r="D28" s="44" t="s">
        <v>30</v>
      </c>
      <c r="E28" s="44" t="s">
        <v>30</v>
      </c>
      <c r="F28" s="37" t="s">
        <v>29</v>
      </c>
      <c r="G28" s="37">
        <v>0</v>
      </c>
      <c r="H28" s="38" t="s">
        <v>11</v>
      </c>
    </row>
    <row r="29" spans="1:8" x14ac:dyDescent="0.25">
      <c r="A29" s="36" t="s">
        <v>82</v>
      </c>
      <c r="B29" s="44" t="s">
        <v>111</v>
      </c>
      <c r="C29" s="44" t="s">
        <v>114</v>
      </c>
      <c r="D29" s="44" t="s">
        <v>30</v>
      </c>
      <c r="E29" s="44" t="s">
        <v>30</v>
      </c>
      <c r="F29" s="37" t="s">
        <v>29</v>
      </c>
      <c r="G29" s="37">
        <v>0</v>
      </c>
      <c r="H29" s="38" t="s">
        <v>11</v>
      </c>
    </row>
    <row r="30" spans="1:8" x14ac:dyDescent="0.25">
      <c r="A30" s="36" t="s">
        <v>82</v>
      </c>
      <c r="B30" s="44" t="s">
        <v>112</v>
      </c>
      <c r="C30" s="44" t="s">
        <v>115</v>
      </c>
      <c r="D30" s="44" t="s">
        <v>30</v>
      </c>
      <c r="E30" s="44" t="s">
        <v>30</v>
      </c>
      <c r="F30" s="37" t="s">
        <v>29</v>
      </c>
      <c r="G30" s="37">
        <v>0</v>
      </c>
      <c r="H30" s="38" t="s">
        <v>11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EOT-01</vt:lpstr>
      <vt:lpstr>Relationship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User</cp:lastModifiedBy>
  <dcterms:created xsi:type="dcterms:W3CDTF">2015-09-21T06:53:36Z</dcterms:created>
  <dcterms:modified xsi:type="dcterms:W3CDTF">2019-08-06T04:09:56Z</dcterms:modified>
</cp:coreProperties>
</file>