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0 Business\00 Henotic Technology\0000 IIIT-DM\Sessions\19-Session 07-Jun-2021\"/>
    </mc:Choice>
  </mc:AlternateContent>
  <xr:revisionPtr revIDLastSave="0" documentId="8_{839E34BB-4F56-4938-8633-F8F4F3E98776}" xr6:coauthVersionLast="47" xr6:coauthVersionMax="47" xr10:uidLastSave="{00000000-0000-0000-0000-000000000000}"/>
  <bookViews>
    <workbookView xWindow="-110" yWindow="-110" windowWidth="19420" windowHeight="10560" xr2:uid="{01D5F0C9-DE35-4F6F-A77B-44F8C9867D24}"/>
  </bookViews>
  <sheets>
    <sheet name="DT" sheetId="4" r:id="rId1"/>
    <sheet name="DT01" sheetId="5" r:id="rId2"/>
    <sheet name="DT02" sheetId="6" r:id="rId3"/>
    <sheet name="DT03" sheetId="7" r:id="rId4"/>
    <sheet name="Results" sheetId="8" r:id="rId5"/>
  </sheets>
  <definedNames>
    <definedName name="_xlnm._FilterDatabase" localSheetId="0" hidden="1">DT!$B$1:$G$15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5" l="1"/>
  <c r="L3" i="5"/>
  <c r="J6" i="5" l="1"/>
  <c r="J16" i="7"/>
  <c r="J22" i="7" s="1"/>
  <c r="J15" i="7"/>
  <c r="J14" i="7"/>
  <c r="J11" i="7"/>
  <c r="J21" i="7" s="1"/>
  <c r="J10" i="7"/>
  <c r="J9" i="7"/>
  <c r="J6" i="7"/>
  <c r="J20" i="7" s="1"/>
  <c r="J5" i="7"/>
  <c r="J4" i="7"/>
  <c r="J22" i="6"/>
  <c r="J21" i="6"/>
  <c r="J20" i="6"/>
  <c r="J16" i="6"/>
  <c r="J15" i="6"/>
  <c r="J14" i="6"/>
  <c r="J6" i="6"/>
  <c r="J11" i="6"/>
  <c r="J10" i="6"/>
  <c r="J9" i="6"/>
  <c r="J5" i="6"/>
  <c r="J4" i="6"/>
  <c r="J3" i="6"/>
  <c r="J29" i="5"/>
  <c r="J28" i="5"/>
  <c r="J27" i="5"/>
  <c r="J26" i="5"/>
  <c r="J22" i="5"/>
  <c r="J21" i="5"/>
  <c r="J20" i="5"/>
  <c r="J17" i="5"/>
  <c r="J16" i="5"/>
  <c r="J15" i="5"/>
  <c r="J12" i="5"/>
  <c r="J11" i="5"/>
  <c r="J10" i="5"/>
  <c r="J9" i="5"/>
  <c r="J5" i="5"/>
  <c r="J4" i="5"/>
  <c r="J3" i="5"/>
</calcChain>
</file>

<file path=xl/sharedStrings.xml><?xml version="1.0" encoding="utf-8"?>
<sst xmlns="http://schemas.openxmlformats.org/spreadsheetml/2006/main" count="219" uniqueCount="78">
  <si>
    <t>Day</t>
  </si>
  <si>
    <t>Outlook</t>
  </si>
  <si>
    <t>Humidity</t>
  </si>
  <si>
    <t>Wind</t>
  </si>
  <si>
    <t>Sunny</t>
  </si>
  <si>
    <t>Overcast</t>
  </si>
  <si>
    <t>Rain</t>
  </si>
  <si>
    <t>High</t>
  </si>
  <si>
    <t>Normal</t>
  </si>
  <si>
    <t>Weak</t>
  </si>
  <si>
    <t>Strong</t>
  </si>
  <si>
    <t>No</t>
  </si>
  <si>
    <t>Yes</t>
  </si>
  <si>
    <r>
      <rPr>
        <b/>
        <sz val="12"/>
        <color theme="1"/>
        <rFont val="Arial"/>
        <family val="2"/>
      </rPr>
      <t>Devide &amp; conquer:</t>
    </r>
    <r>
      <rPr>
        <sz val="12"/>
        <color theme="1"/>
        <rFont val="Arial"/>
        <family val="2"/>
      </rPr>
      <t xml:space="preserve">
- Splint into subsets
- Are they pure?
  (Pure: all yes or all no)
- if pure, stop
- if not pure, repeat </t>
    </r>
  </si>
  <si>
    <t>Temp.</t>
  </si>
  <si>
    <t>Decision</t>
  </si>
  <si>
    <t>Hot</t>
  </si>
  <si>
    <t>Mild</t>
  </si>
  <si>
    <t>Cool</t>
  </si>
  <si>
    <t>Number of instances</t>
  </si>
  <si>
    <t>Gini (Outlook=Sunny)</t>
  </si>
  <si>
    <t>Gini (Outlook=Overcast)</t>
  </si>
  <si>
    <t>Gini (Outlook=Rain)</t>
  </si>
  <si>
    <t xml:space="preserve">Calculation of weighted sum of Gini Indexes for "Outlook" feature </t>
  </si>
  <si>
    <t>Gini (Outlook)</t>
  </si>
  <si>
    <t>Temp</t>
  </si>
  <si>
    <t>Gini (Temp=Hot)</t>
  </si>
  <si>
    <t>Gini (Temp=Mild)</t>
  </si>
  <si>
    <t>Gini (Temp=Cool)</t>
  </si>
  <si>
    <t>Gini (Temp)</t>
  </si>
  <si>
    <t xml:space="preserve">Calculation of weighted sum of Gini Indexes for "Temperature" feature </t>
  </si>
  <si>
    <t>Gini (Humidity=High)</t>
  </si>
  <si>
    <t>Gini (Humidity=Normal)</t>
  </si>
  <si>
    <t>Gini (Humidity)</t>
  </si>
  <si>
    <t>Gini (Wind=Strong)</t>
  </si>
  <si>
    <t>Gini (Wind=Weak)</t>
  </si>
  <si>
    <t xml:space="preserve">Calculation of weighted sum of Gini Indexes for "Wind" feature </t>
  </si>
  <si>
    <t xml:space="preserve">Calculation of weighted sum of Gini Indexes for "Humidity" feature </t>
  </si>
  <si>
    <t>Gini (Wind)</t>
  </si>
  <si>
    <t>Feature</t>
  </si>
  <si>
    <t>Gini index</t>
  </si>
  <si>
    <t>Temperature</t>
  </si>
  <si>
    <t>"Outlook" decision at the top of the tree because its cost is the lowest</t>
  </si>
  <si>
    <r>
      <rPr>
        <b/>
        <sz val="12"/>
        <color rgb="FF0070C0"/>
        <rFont val="Calibri"/>
        <family val="2"/>
        <scheme val="minor"/>
      </rPr>
      <t>Gini index</t>
    </r>
    <r>
      <rPr>
        <sz val="11"/>
        <color theme="1"/>
        <rFont val="Calibri"/>
        <family val="2"/>
        <scheme val="minor"/>
      </rPr>
      <t xml:space="preserve"> is a metric for classification tasks in CART. It stores sum of squared probabilities of each class.  </t>
    </r>
    <r>
      <rPr>
        <b/>
        <sz val="12"/>
        <color rgb="FF0070C0"/>
        <rFont val="Calibri"/>
        <family val="2"/>
        <scheme val="minor"/>
      </rPr>
      <t>We can formulate as =&gt; Gini = 1 – Σ (Pi)2 for i=1 to number of classes</t>
    </r>
  </si>
  <si>
    <t>Root Node</t>
  </si>
  <si>
    <t>Gini of temperature for sunny outlook</t>
  </si>
  <si>
    <t>Gini(Outlook=Sunny and Temp.=Hot)</t>
  </si>
  <si>
    <t>Gini(Outlook=Sunny and Temp.=Mild)</t>
  </si>
  <si>
    <t>Gini(Outlook=Sunny and Temp.=Cool)</t>
  </si>
  <si>
    <t>Gini(Outlook=Sunny and Temp.)</t>
  </si>
  <si>
    <t>Gini of humidity for sunny outlook</t>
  </si>
  <si>
    <t>Gini(Outlook=Sunny and Humidity=High)</t>
  </si>
  <si>
    <t>Gini(Outlook=Sunny and Humidity=Normal)</t>
  </si>
  <si>
    <t xml:space="preserve">Gini(Outlook=Sunny and Humidity) </t>
  </si>
  <si>
    <t xml:space="preserve">Calculation of weighted sum of Gini Indexes for  </t>
  </si>
  <si>
    <t xml:space="preserve">Calculation of weighted sum of Gini Indexes for </t>
  </si>
  <si>
    <t>Gini of wind for sunny outlook</t>
  </si>
  <si>
    <t>Gini (Outlook=Sunny and Wind=Strong)</t>
  </si>
  <si>
    <t>Gini (Outlook=Sunny and Wind=Weak)</t>
  </si>
  <si>
    <t>Gini (Outlook=Sunny and Wind)</t>
  </si>
  <si>
    <t>Child Node - Sunny</t>
  </si>
  <si>
    <t>Child Node - Rain</t>
  </si>
  <si>
    <t>Gini of temperature for rain outlook</t>
  </si>
  <si>
    <t>Gini of humidity for rain outlook</t>
  </si>
  <si>
    <t>Gini of wind for rain outlook</t>
  </si>
  <si>
    <t>Gini(Outlook=Rain and Temp.=Hot)</t>
  </si>
  <si>
    <t>Gini(Outlook=Rain and Temp.=Mild)</t>
  </si>
  <si>
    <t>Gini(Outlook=Rain and Temp.=Cool)</t>
  </si>
  <si>
    <t>Gini(Outlook=Rain and Temp.)</t>
  </si>
  <si>
    <t>Gini(Outlook=Rain and Humidity=High)</t>
  </si>
  <si>
    <t>Gini(Outlook=Rain and Humidity=Normal)</t>
  </si>
  <si>
    <t xml:space="preserve">Gini(Outlook=Rain and Humidity) </t>
  </si>
  <si>
    <t>Gini (Outlook=Rain and Wind=Strong)</t>
  </si>
  <si>
    <t>Gini (Outlook=Rain and Wind=Weak)</t>
  </si>
  <si>
    <t>Gini (Outlook=Rain and Wind)</t>
  </si>
  <si>
    <t>"Humidity" check at the extension of sunny outlook</t>
  </si>
  <si>
    <t>"Wind" check at the extension of Rain outlook</t>
  </si>
  <si>
    <t>weak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</si>
</sst>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sz val="11"/>
      <color rgb="FF555555"/>
      <name val="Arial"/>
      <family val="2"/>
    </font>
    <font>
      <b/>
      <sz val="10"/>
      <color theme="0"/>
      <name val="Arial"/>
      <family val="2"/>
    </font>
    <font>
      <sz val="10"/>
      <color rgb="FF555555"/>
      <name val="Arial"/>
      <family val="2"/>
    </font>
    <font>
      <b/>
      <sz val="12"/>
      <color rgb="FF0070C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/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/>
      <bottom/>
      <diagonal/>
    </border>
    <border>
      <left/>
      <right style="medium">
        <color rgb="FF999999"/>
      </right>
      <top/>
      <bottom/>
      <diagonal/>
    </border>
    <border>
      <left/>
      <right/>
      <top/>
      <bottom style="medium">
        <color rgb="FF999999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wrapText="1"/>
    </xf>
    <xf numFmtId="0" fontId="7" fillId="6" borderId="3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164" fontId="0" fillId="0" borderId="1" xfId="0" applyNumberFormat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164" fontId="0" fillId="7" borderId="1" xfId="0" applyNumberForma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 wrapText="1"/>
    </xf>
    <xf numFmtId="0" fontId="1" fillId="2" borderId="2" xfId="0" applyFont="1" applyFill="1" applyBorder="1" applyAlignment="1">
      <alignment horizontal="left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6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10" fillId="8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right"/>
    </xf>
    <xf numFmtId="0" fontId="1" fillId="9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1</xdr:row>
      <xdr:rowOff>12700</xdr:rowOff>
    </xdr:from>
    <xdr:to>
      <xdr:col>15</xdr:col>
      <xdr:colOff>590550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3D3FE8-F90F-4FD2-970D-2DFE0E244F8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1900" y="196850"/>
          <a:ext cx="8502650" cy="3663950"/>
        </a:xfrm>
        <a:prstGeom prst="rect">
          <a:avLst/>
        </a:prstGeom>
        <a:noFill/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383E1-69B3-410C-BB44-3E1B851F2BF2}">
  <dimension ref="B1:Q16"/>
  <sheetViews>
    <sheetView tabSelected="1" workbookViewId="0">
      <selection activeCell="G2" sqref="G2"/>
    </sheetView>
  </sheetViews>
  <sheetFormatPr defaultRowHeight="14.5" x14ac:dyDescent="0.35"/>
  <cols>
    <col min="2" max="7" width="10.36328125" customWidth="1"/>
  </cols>
  <sheetData>
    <row r="1" spans="2:17" ht="16" thickBot="1" x14ac:dyDescent="0.4">
      <c r="B1" s="1" t="s">
        <v>0</v>
      </c>
      <c r="C1" s="2" t="s">
        <v>1</v>
      </c>
      <c r="D1" s="2" t="s">
        <v>14</v>
      </c>
      <c r="E1" s="2" t="s">
        <v>2</v>
      </c>
      <c r="F1" s="2" t="s">
        <v>3</v>
      </c>
      <c r="G1" s="5" t="s">
        <v>15</v>
      </c>
    </row>
    <row r="2" spans="2:17" ht="15" customHeight="1" thickBot="1" x14ac:dyDescent="0.4">
      <c r="B2" s="3">
        <v>1</v>
      </c>
      <c r="C2" s="4" t="s">
        <v>4</v>
      </c>
      <c r="D2" s="4" t="s">
        <v>16</v>
      </c>
      <c r="E2" s="4" t="s">
        <v>7</v>
      </c>
      <c r="F2" s="4" t="s">
        <v>9</v>
      </c>
      <c r="G2" s="4" t="s">
        <v>11</v>
      </c>
      <c r="I2" s="24" t="s">
        <v>43</v>
      </c>
      <c r="J2" s="24"/>
      <c r="K2" s="24"/>
      <c r="L2" s="24"/>
      <c r="M2" s="24"/>
      <c r="N2" s="24"/>
      <c r="O2" s="24"/>
      <c r="P2" s="24"/>
      <c r="Q2" s="24"/>
    </row>
    <row r="3" spans="2:17" ht="15" thickBot="1" x14ac:dyDescent="0.4">
      <c r="B3" s="3">
        <v>2</v>
      </c>
      <c r="C3" s="4" t="s">
        <v>4</v>
      </c>
      <c r="D3" s="4" t="s">
        <v>16</v>
      </c>
      <c r="E3" s="4" t="s">
        <v>7</v>
      </c>
      <c r="F3" s="4" t="s">
        <v>10</v>
      </c>
      <c r="G3" s="4" t="s">
        <v>11</v>
      </c>
      <c r="I3" s="24"/>
      <c r="J3" s="24"/>
      <c r="K3" s="24"/>
      <c r="L3" s="24"/>
      <c r="M3" s="24"/>
      <c r="N3" s="24"/>
      <c r="O3" s="24"/>
      <c r="P3" s="24"/>
      <c r="Q3" s="24"/>
    </row>
    <row r="4" spans="2:17" ht="15" thickBot="1" x14ac:dyDescent="0.4">
      <c r="B4" s="3">
        <v>3</v>
      </c>
      <c r="C4" s="4" t="s">
        <v>5</v>
      </c>
      <c r="D4" s="4" t="s">
        <v>16</v>
      </c>
      <c r="E4" s="4" t="s">
        <v>7</v>
      </c>
      <c r="F4" s="4" t="s">
        <v>9</v>
      </c>
      <c r="G4" s="4" t="s">
        <v>12</v>
      </c>
      <c r="I4" s="24"/>
      <c r="J4" s="24"/>
      <c r="K4" s="24"/>
      <c r="L4" s="24"/>
      <c r="M4" s="24"/>
      <c r="N4" s="24"/>
      <c r="O4" s="24"/>
      <c r="P4" s="24"/>
      <c r="Q4" s="24"/>
    </row>
    <row r="5" spans="2:17" ht="15" thickBot="1" x14ac:dyDescent="0.4">
      <c r="B5" s="3">
        <v>4</v>
      </c>
      <c r="C5" s="4" t="s">
        <v>6</v>
      </c>
      <c r="D5" s="4" t="s">
        <v>17</v>
      </c>
      <c r="E5" s="4" t="s">
        <v>7</v>
      </c>
      <c r="F5" s="4" t="s">
        <v>9</v>
      </c>
      <c r="G5" s="4" t="s">
        <v>12</v>
      </c>
    </row>
    <row r="6" spans="2:17" ht="15" thickBot="1" x14ac:dyDescent="0.4">
      <c r="B6" s="3">
        <v>5</v>
      </c>
      <c r="C6" s="4" t="s">
        <v>6</v>
      </c>
      <c r="D6" s="4" t="s">
        <v>18</v>
      </c>
      <c r="E6" s="4" t="s">
        <v>8</v>
      </c>
      <c r="F6" s="4" t="s">
        <v>9</v>
      </c>
      <c r="G6" s="4" t="s">
        <v>12</v>
      </c>
      <c r="I6" s="25" t="s">
        <v>13</v>
      </c>
      <c r="J6" s="26"/>
      <c r="K6" s="26"/>
    </row>
    <row r="7" spans="2:17" ht="15" thickBot="1" x14ac:dyDescent="0.4">
      <c r="B7" s="3">
        <v>6</v>
      </c>
      <c r="C7" s="4" t="s">
        <v>6</v>
      </c>
      <c r="D7" s="4" t="s">
        <v>18</v>
      </c>
      <c r="E7" s="4" t="s">
        <v>8</v>
      </c>
      <c r="F7" s="4" t="s">
        <v>10</v>
      </c>
      <c r="G7" s="4" t="s">
        <v>11</v>
      </c>
      <c r="I7" s="26"/>
      <c r="J7" s="26"/>
      <c r="K7" s="26"/>
    </row>
    <row r="8" spans="2:17" ht="15" thickBot="1" x14ac:dyDescent="0.4">
      <c r="B8" s="3">
        <v>7</v>
      </c>
      <c r="C8" s="4" t="s">
        <v>5</v>
      </c>
      <c r="D8" s="4" t="s">
        <v>18</v>
      </c>
      <c r="E8" s="4" t="s">
        <v>8</v>
      </c>
      <c r="F8" s="4" t="s">
        <v>10</v>
      </c>
      <c r="G8" s="4" t="s">
        <v>12</v>
      </c>
      <c r="I8" s="26"/>
      <c r="J8" s="26"/>
      <c r="K8" s="26"/>
    </row>
    <row r="9" spans="2:17" ht="15" thickBot="1" x14ac:dyDescent="0.4">
      <c r="B9" s="3">
        <v>8</v>
      </c>
      <c r="C9" s="4" t="s">
        <v>4</v>
      </c>
      <c r="D9" s="4" t="s">
        <v>17</v>
      </c>
      <c r="E9" s="4" t="s">
        <v>7</v>
      </c>
      <c r="F9" s="4" t="s">
        <v>9</v>
      </c>
      <c r="G9" s="4" t="s">
        <v>11</v>
      </c>
      <c r="I9" s="26"/>
      <c r="J9" s="26"/>
      <c r="K9" s="26"/>
    </row>
    <row r="10" spans="2:17" ht="15" thickBot="1" x14ac:dyDescent="0.4">
      <c r="B10" s="3">
        <v>9</v>
      </c>
      <c r="C10" s="4" t="s">
        <v>4</v>
      </c>
      <c r="D10" s="4" t="s">
        <v>18</v>
      </c>
      <c r="E10" s="4" t="s">
        <v>8</v>
      </c>
      <c r="F10" s="4" t="s">
        <v>9</v>
      </c>
      <c r="G10" s="4" t="s">
        <v>12</v>
      </c>
      <c r="I10" s="26"/>
      <c r="J10" s="26"/>
      <c r="K10" s="26"/>
    </row>
    <row r="11" spans="2:17" ht="15" thickBot="1" x14ac:dyDescent="0.4">
      <c r="B11" s="3">
        <v>10</v>
      </c>
      <c r="C11" s="4" t="s">
        <v>6</v>
      </c>
      <c r="D11" s="4" t="s">
        <v>17</v>
      </c>
      <c r="E11" s="4" t="s">
        <v>8</v>
      </c>
      <c r="F11" s="4" t="s">
        <v>9</v>
      </c>
      <c r="G11" s="4" t="s">
        <v>12</v>
      </c>
      <c r="I11" s="26"/>
      <c r="J11" s="26"/>
      <c r="K11" s="26"/>
    </row>
    <row r="12" spans="2:17" ht="15" thickBot="1" x14ac:dyDescent="0.4">
      <c r="B12" s="3">
        <v>11</v>
      </c>
      <c r="C12" s="4" t="s">
        <v>4</v>
      </c>
      <c r="D12" s="4" t="s">
        <v>17</v>
      </c>
      <c r="E12" s="4" t="s">
        <v>8</v>
      </c>
      <c r="F12" s="4" t="s">
        <v>10</v>
      </c>
      <c r="G12" s="4" t="s">
        <v>12</v>
      </c>
      <c r="I12" s="26"/>
      <c r="J12" s="26"/>
      <c r="K12" s="26"/>
    </row>
    <row r="13" spans="2:17" ht="15" thickBot="1" x14ac:dyDescent="0.4">
      <c r="B13" s="3">
        <v>12</v>
      </c>
      <c r="C13" s="4" t="s">
        <v>5</v>
      </c>
      <c r="D13" s="4" t="s">
        <v>17</v>
      </c>
      <c r="E13" s="4" t="s">
        <v>7</v>
      </c>
      <c r="F13" s="4" t="s">
        <v>10</v>
      </c>
      <c r="G13" s="4" t="s">
        <v>12</v>
      </c>
    </row>
    <row r="14" spans="2:17" ht="15" thickBot="1" x14ac:dyDescent="0.4">
      <c r="B14" s="3">
        <v>13</v>
      </c>
      <c r="C14" s="4" t="s">
        <v>5</v>
      </c>
      <c r="D14" s="4" t="s">
        <v>16</v>
      </c>
      <c r="E14" s="4" t="s">
        <v>8</v>
      </c>
      <c r="F14" s="4" t="s">
        <v>9</v>
      </c>
      <c r="G14" s="4" t="s">
        <v>12</v>
      </c>
    </row>
    <row r="15" spans="2:17" x14ac:dyDescent="0.35">
      <c r="B15" s="20">
        <v>14</v>
      </c>
      <c r="C15" s="21" t="s">
        <v>6</v>
      </c>
      <c r="D15" s="21" t="s">
        <v>17</v>
      </c>
      <c r="E15" s="21" t="s">
        <v>7</v>
      </c>
      <c r="F15" s="21" t="s">
        <v>10</v>
      </c>
      <c r="G15" s="21" t="s">
        <v>11</v>
      </c>
    </row>
    <row r="16" spans="2:17" x14ac:dyDescent="0.35">
      <c r="B16" s="22">
        <v>15</v>
      </c>
      <c r="C16" s="23" t="s">
        <v>4</v>
      </c>
      <c r="D16" s="23" t="s">
        <v>16</v>
      </c>
      <c r="E16" s="23" t="s">
        <v>8</v>
      </c>
      <c r="F16" s="23" t="s">
        <v>77</v>
      </c>
      <c r="G16" s="23" t="s">
        <v>12</v>
      </c>
    </row>
  </sheetData>
  <mergeCells count="2">
    <mergeCell ref="I2:Q4"/>
    <mergeCell ref="I6:K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392F8-FC93-4124-A139-4D3F0B976654}">
  <dimension ref="B1:L29"/>
  <sheetViews>
    <sheetView workbookViewId="0">
      <selection activeCell="G1" sqref="G1:H1"/>
    </sheetView>
  </sheetViews>
  <sheetFormatPr defaultRowHeight="14.5" x14ac:dyDescent="0.35"/>
  <cols>
    <col min="2" max="2" width="8.36328125" bestFit="1" customWidth="1"/>
    <col min="5" max="5" width="9.81640625" bestFit="1" customWidth="1"/>
    <col min="9" max="9" width="20.90625" bestFit="1" customWidth="1"/>
    <col min="10" max="10" width="9.08984375" bestFit="1" customWidth="1"/>
  </cols>
  <sheetData>
    <row r="1" spans="2:12" ht="16" thickBot="1" x14ac:dyDescent="0.4">
      <c r="G1" s="27" t="s">
        <v>44</v>
      </c>
      <c r="H1" s="27"/>
    </row>
    <row r="2" spans="2:12" ht="27" thickBot="1" x14ac:dyDescent="0.4">
      <c r="B2" s="6" t="s">
        <v>1</v>
      </c>
      <c r="C2" s="7" t="s">
        <v>12</v>
      </c>
      <c r="D2" s="7" t="s">
        <v>11</v>
      </c>
      <c r="E2" s="7" t="s">
        <v>19</v>
      </c>
    </row>
    <row r="3" spans="2:12" ht="15" thickBot="1" x14ac:dyDescent="0.4">
      <c r="B3" s="8" t="s">
        <v>4</v>
      </c>
      <c r="C3" s="9">
        <v>2</v>
      </c>
      <c r="D3" s="9">
        <v>3</v>
      </c>
      <c r="E3" s="9">
        <v>5</v>
      </c>
      <c r="I3" s="10" t="s">
        <v>20</v>
      </c>
      <c r="J3" s="11">
        <f>1-(2/5)^2-(3/5)^2</f>
        <v>0.48</v>
      </c>
      <c r="L3" s="19">
        <f>1-(C3/E3)^2-(D3/E3)^2</f>
        <v>0.48</v>
      </c>
    </row>
    <row r="4" spans="2:12" ht="15" thickBot="1" x14ac:dyDescent="0.4">
      <c r="B4" s="8" t="s">
        <v>5</v>
      </c>
      <c r="C4" s="9">
        <v>4</v>
      </c>
      <c r="D4" s="9">
        <v>0</v>
      </c>
      <c r="E4" s="9">
        <v>4</v>
      </c>
      <c r="I4" s="10" t="s">
        <v>21</v>
      </c>
      <c r="J4" s="11">
        <f>1-(4/4)^2-(0/4)^2</f>
        <v>0</v>
      </c>
    </row>
    <row r="5" spans="2:12" x14ac:dyDescent="0.35">
      <c r="B5" s="12" t="s">
        <v>6</v>
      </c>
      <c r="C5" s="13">
        <v>3</v>
      </c>
      <c r="D5" s="13">
        <v>2</v>
      </c>
      <c r="E5" s="13">
        <v>5</v>
      </c>
      <c r="I5" s="10" t="s">
        <v>22</v>
      </c>
      <c r="J5" s="11">
        <f>1-(3/5)^2-(2/5)^2</f>
        <v>0.48</v>
      </c>
    </row>
    <row r="6" spans="2:12" x14ac:dyDescent="0.35">
      <c r="B6" s="28" t="s">
        <v>23</v>
      </c>
      <c r="C6" s="28"/>
      <c r="D6" s="28"/>
      <c r="E6" s="28"/>
      <c r="F6" s="28"/>
      <c r="G6" s="28"/>
      <c r="H6" s="28"/>
      <c r="I6" s="10" t="s">
        <v>24</v>
      </c>
      <c r="J6" s="14">
        <f>5/14*J3+4/14*J4+5/14*J5</f>
        <v>0.34285714285714286</v>
      </c>
      <c r="L6" s="18">
        <f>5/14*J3+4/14*J4+5/14*J5</f>
        <v>0.34285714285714286</v>
      </c>
    </row>
    <row r="7" spans="2:12" ht="15" thickBot="1" x14ac:dyDescent="0.4"/>
    <row r="8" spans="2:12" ht="27" thickBot="1" x14ac:dyDescent="0.4">
      <c r="B8" s="6" t="s">
        <v>25</v>
      </c>
      <c r="C8" s="7" t="s">
        <v>12</v>
      </c>
      <c r="D8" s="7" t="s">
        <v>11</v>
      </c>
      <c r="E8" s="7" t="s">
        <v>19</v>
      </c>
    </row>
    <row r="9" spans="2:12" ht="15" thickBot="1" x14ac:dyDescent="0.4">
      <c r="B9" s="8" t="s">
        <v>16</v>
      </c>
      <c r="C9" s="9">
        <v>2</v>
      </c>
      <c r="D9" s="9">
        <v>2</v>
      </c>
      <c r="E9" s="9">
        <v>4</v>
      </c>
      <c r="I9" s="10" t="s">
        <v>26</v>
      </c>
      <c r="J9" s="11">
        <f>1-(2/4)^2-(2/4)^2</f>
        <v>0.5</v>
      </c>
    </row>
    <row r="10" spans="2:12" ht="15" thickBot="1" x14ac:dyDescent="0.4">
      <c r="B10" s="8" t="s">
        <v>17</v>
      </c>
      <c r="C10" s="9">
        <v>4</v>
      </c>
      <c r="D10" s="9">
        <v>2</v>
      </c>
      <c r="E10" s="9">
        <v>6</v>
      </c>
      <c r="I10" s="10" t="s">
        <v>27</v>
      </c>
      <c r="J10" s="11">
        <f>1-(4/6)^2-(2/6)^2</f>
        <v>0.44444444444444448</v>
      </c>
    </row>
    <row r="11" spans="2:12" ht="15" thickBot="1" x14ac:dyDescent="0.4">
      <c r="B11" s="8" t="s">
        <v>18</v>
      </c>
      <c r="C11" s="9">
        <v>3</v>
      </c>
      <c r="D11" s="9">
        <v>1</v>
      </c>
      <c r="E11" s="9">
        <v>4</v>
      </c>
      <c r="I11" s="10" t="s">
        <v>28</v>
      </c>
      <c r="J11" s="11">
        <f>1-(3/4)^2-(1/4)^2</f>
        <v>0.375</v>
      </c>
    </row>
    <row r="12" spans="2:12" x14ac:dyDescent="0.35">
      <c r="B12" s="28" t="s">
        <v>30</v>
      </c>
      <c r="C12" s="28"/>
      <c r="D12" s="28"/>
      <c r="E12" s="28"/>
      <c r="F12" s="28"/>
      <c r="G12" s="28"/>
      <c r="H12" s="28"/>
      <c r="I12" s="10" t="s">
        <v>29</v>
      </c>
      <c r="J12" s="14">
        <f>4/14*J9+6/14*J10+4/14*J11</f>
        <v>0.44047619047619047</v>
      </c>
    </row>
    <row r="13" spans="2:12" ht="15" thickBot="1" x14ac:dyDescent="0.4"/>
    <row r="14" spans="2:12" ht="27" thickBot="1" x14ac:dyDescent="0.4">
      <c r="B14" s="6" t="s">
        <v>2</v>
      </c>
      <c r="C14" s="7" t="s">
        <v>12</v>
      </c>
      <c r="D14" s="7" t="s">
        <v>11</v>
      </c>
      <c r="E14" s="7" t="s">
        <v>19</v>
      </c>
    </row>
    <row r="15" spans="2:12" ht="15" thickBot="1" x14ac:dyDescent="0.4">
      <c r="B15" s="8" t="s">
        <v>7</v>
      </c>
      <c r="C15" s="9">
        <v>3</v>
      </c>
      <c r="D15" s="9">
        <v>4</v>
      </c>
      <c r="E15" s="9">
        <v>7</v>
      </c>
      <c r="I15" s="10" t="s">
        <v>31</v>
      </c>
      <c r="J15" s="11">
        <f>1-(3/7)^2-(4/7)^2</f>
        <v>0.48979591836734698</v>
      </c>
    </row>
    <row r="16" spans="2:12" ht="15" thickBot="1" x14ac:dyDescent="0.4">
      <c r="B16" s="8" t="s">
        <v>8</v>
      </c>
      <c r="C16" s="9">
        <v>6</v>
      </c>
      <c r="D16" s="9">
        <v>1</v>
      </c>
      <c r="E16" s="9">
        <v>7</v>
      </c>
      <c r="I16" s="10" t="s">
        <v>32</v>
      </c>
      <c r="J16" s="11">
        <f>1-(6/7)^2-(1/7)^2</f>
        <v>0.24489795918367355</v>
      </c>
    </row>
    <row r="17" spans="2:10" x14ac:dyDescent="0.35">
      <c r="B17" s="28" t="s">
        <v>37</v>
      </c>
      <c r="C17" s="28"/>
      <c r="D17" s="28"/>
      <c r="E17" s="28"/>
      <c r="F17" s="28"/>
      <c r="G17" s="28"/>
      <c r="H17" s="28"/>
      <c r="I17" s="10" t="s">
        <v>33</v>
      </c>
      <c r="J17" s="14">
        <f>7/14*J15+7/14*J16</f>
        <v>0.36734693877551028</v>
      </c>
    </row>
    <row r="18" spans="2:10" ht="15" thickBot="1" x14ac:dyDescent="0.4"/>
    <row r="19" spans="2:10" ht="27" thickBot="1" x14ac:dyDescent="0.4">
      <c r="B19" s="6" t="s">
        <v>3</v>
      </c>
      <c r="C19" s="7" t="s">
        <v>12</v>
      </c>
      <c r="D19" s="7" t="s">
        <v>11</v>
      </c>
      <c r="E19" s="7" t="s">
        <v>19</v>
      </c>
    </row>
    <row r="20" spans="2:10" ht="15" thickBot="1" x14ac:dyDescent="0.4">
      <c r="B20" s="8" t="s">
        <v>10</v>
      </c>
      <c r="C20" s="9">
        <v>3</v>
      </c>
      <c r="D20" s="9">
        <v>3</v>
      </c>
      <c r="E20" s="9">
        <v>6</v>
      </c>
      <c r="I20" s="10" t="s">
        <v>34</v>
      </c>
      <c r="J20" s="11">
        <f>1-(3/6)^2-(3/6)^2</f>
        <v>0.5</v>
      </c>
    </row>
    <row r="21" spans="2:10" ht="15" thickBot="1" x14ac:dyDescent="0.4">
      <c r="B21" s="8" t="s">
        <v>9</v>
      </c>
      <c r="C21" s="9">
        <v>6</v>
      </c>
      <c r="D21" s="9">
        <v>2</v>
      </c>
      <c r="E21" s="9">
        <v>8</v>
      </c>
      <c r="I21" s="10" t="s">
        <v>35</v>
      </c>
      <c r="J21" s="11">
        <f>1-(6/8)^2-(2/8)^2</f>
        <v>0.375</v>
      </c>
    </row>
    <row r="22" spans="2:10" x14ac:dyDescent="0.35">
      <c r="B22" s="28" t="s">
        <v>36</v>
      </c>
      <c r="C22" s="28"/>
      <c r="D22" s="28"/>
      <c r="E22" s="28"/>
      <c r="F22" s="28"/>
      <c r="G22" s="28"/>
      <c r="H22" s="28"/>
      <c r="I22" s="10" t="s">
        <v>38</v>
      </c>
      <c r="J22" s="14">
        <f>6/14*J20+8/14*J21</f>
        <v>0.42857142857142855</v>
      </c>
    </row>
    <row r="24" spans="2:10" ht="15" thickBot="1" x14ac:dyDescent="0.4"/>
    <row r="25" spans="2:10" ht="15" thickBot="1" x14ac:dyDescent="0.4">
      <c r="I25" s="16" t="s">
        <v>39</v>
      </c>
      <c r="J25" s="17" t="s">
        <v>40</v>
      </c>
    </row>
    <row r="26" spans="2:10" x14ac:dyDescent="0.35">
      <c r="B26" s="29" t="s">
        <v>42</v>
      </c>
      <c r="C26" s="29"/>
      <c r="D26" s="29"/>
      <c r="E26" s="29"/>
      <c r="F26" s="29"/>
      <c r="G26" s="29"/>
      <c r="H26" s="29"/>
      <c r="I26" s="10" t="s">
        <v>1</v>
      </c>
      <c r="J26" s="15">
        <f>J6</f>
        <v>0.34285714285714286</v>
      </c>
    </row>
    <row r="27" spans="2:10" x14ac:dyDescent="0.35">
      <c r="I27" s="10" t="s">
        <v>41</v>
      </c>
      <c r="J27" s="11">
        <f>J12</f>
        <v>0.44047619047619047</v>
      </c>
    </row>
    <row r="28" spans="2:10" x14ac:dyDescent="0.35">
      <c r="I28" s="10" t="s">
        <v>2</v>
      </c>
      <c r="J28" s="11">
        <f>J17</f>
        <v>0.36734693877551028</v>
      </c>
    </row>
    <row r="29" spans="2:10" x14ac:dyDescent="0.35">
      <c r="I29" s="10" t="s">
        <v>3</v>
      </c>
      <c r="J29" s="11">
        <f>J22</f>
        <v>0.42857142857142855</v>
      </c>
    </row>
  </sheetData>
  <mergeCells count="6">
    <mergeCell ref="B26:H26"/>
    <mergeCell ref="G1:H1"/>
    <mergeCell ref="B6:H6"/>
    <mergeCell ref="B12:H12"/>
    <mergeCell ref="B17:H17"/>
    <mergeCell ref="B22:H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E9AC1-711A-45CF-92CC-E1DD06D8443B}">
  <dimension ref="B1:J23"/>
  <sheetViews>
    <sheetView workbookViewId="0">
      <selection activeCell="J21" sqref="J21"/>
    </sheetView>
  </sheetViews>
  <sheetFormatPr defaultRowHeight="14.5" x14ac:dyDescent="0.35"/>
  <cols>
    <col min="2" max="2" width="8.36328125" bestFit="1" customWidth="1"/>
    <col min="5" max="5" width="9.81640625" bestFit="1" customWidth="1"/>
    <col min="9" max="9" width="37.54296875" bestFit="1" customWidth="1"/>
    <col min="10" max="10" width="9.08984375" bestFit="1" customWidth="1"/>
  </cols>
  <sheetData>
    <row r="1" spans="2:10" ht="16" thickBot="1" x14ac:dyDescent="0.4">
      <c r="B1" s="30" t="s">
        <v>45</v>
      </c>
      <c r="C1" s="30"/>
      <c r="D1" s="30"/>
      <c r="E1" s="30"/>
      <c r="G1" s="27" t="s">
        <v>60</v>
      </c>
      <c r="H1" s="27"/>
    </row>
    <row r="2" spans="2:10" ht="27" thickBot="1" x14ac:dyDescent="0.4">
      <c r="B2" s="6" t="s">
        <v>25</v>
      </c>
      <c r="C2" s="7" t="s">
        <v>12</v>
      </c>
      <c r="D2" s="7" t="s">
        <v>11</v>
      </c>
      <c r="E2" s="7" t="s">
        <v>19</v>
      </c>
    </row>
    <row r="3" spans="2:10" ht="15" thickBot="1" x14ac:dyDescent="0.4">
      <c r="B3" s="8" t="s">
        <v>16</v>
      </c>
      <c r="C3" s="9">
        <v>0</v>
      </c>
      <c r="D3" s="9">
        <v>2</v>
      </c>
      <c r="E3" s="9">
        <v>2</v>
      </c>
      <c r="I3" s="10" t="s">
        <v>46</v>
      </c>
      <c r="J3" s="11">
        <f>1-(0/2)^2-(2/2)^2</f>
        <v>0</v>
      </c>
    </row>
    <row r="4" spans="2:10" ht="15" thickBot="1" x14ac:dyDescent="0.4">
      <c r="B4" s="8" t="s">
        <v>17</v>
      </c>
      <c r="C4" s="9">
        <v>1</v>
      </c>
      <c r="D4" s="9">
        <v>1</v>
      </c>
      <c r="E4" s="9">
        <v>2</v>
      </c>
      <c r="I4" s="10" t="s">
        <v>47</v>
      </c>
      <c r="J4" s="11">
        <f>1-(1/2)^2-(1/2)^2</f>
        <v>0.5</v>
      </c>
    </row>
    <row r="5" spans="2:10" ht="15" thickBot="1" x14ac:dyDescent="0.4">
      <c r="B5" s="8" t="s">
        <v>18</v>
      </c>
      <c r="C5" s="13">
        <v>1</v>
      </c>
      <c r="D5" s="13">
        <v>0</v>
      </c>
      <c r="E5" s="13">
        <v>1</v>
      </c>
      <c r="I5" s="10" t="s">
        <v>48</v>
      </c>
      <c r="J5" s="11">
        <f>1-(1/1)^2-(0/1)^2</f>
        <v>0</v>
      </c>
    </row>
    <row r="6" spans="2:10" x14ac:dyDescent="0.35">
      <c r="B6" s="28" t="s">
        <v>55</v>
      </c>
      <c r="C6" s="28"/>
      <c r="D6" s="28"/>
      <c r="E6" s="28"/>
      <c r="F6" s="28"/>
      <c r="G6" s="28"/>
      <c r="H6" s="28"/>
      <c r="I6" s="10" t="s">
        <v>49</v>
      </c>
      <c r="J6" s="14">
        <f>2/5*J3+2/5*J4+1/5*J5</f>
        <v>0.2</v>
      </c>
    </row>
    <row r="7" spans="2:10" ht="15" thickBot="1" x14ac:dyDescent="0.4">
      <c r="B7" s="30" t="s">
        <v>50</v>
      </c>
      <c r="C7" s="30"/>
      <c r="D7" s="30"/>
      <c r="E7" s="30"/>
    </row>
    <row r="8" spans="2:10" ht="27" thickBot="1" x14ac:dyDescent="0.4">
      <c r="B8" s="6" t="s">
        <v>2</v>
      </c>
      <c r="C8" s="7" t="s">
        <v>12</v>
      </c>
      <c r="D8" s="7" t="s">
        <v>11</v>
      </c>
      <c r="E8" s="7" t="s">
        <v>19</v>
      </c>
    </row>
    <row r="9" spans="2:10" ht="15" thickBot="1" x14ac:dyDescent="0.4">
      <c r="B9" s="8" t="s">
        <v>7</v>
      </c>
      <c r="C9" s="9">
        <v>0</v>
      </c>
      <c r="D9" s="9">
        <v>3</v>
      </c>
      <c r="E9" s="9">
        <v>3</v>
      </c>
      <c r="I9" s="10" t="s">
        <v>51</v>
      </c>
      <c r="J9" s="11">
        <f>1-(0/3)^2-(3/3)^2</f>
        <v>0</v>
      </c>
    </row>
    <row r="10" spans="2:10" ht="15" thickBot="1" x14ac:dyDescent="0.4">
      <c r="B10" s="8" t="s">
        <v>8</v>
      </c>
      <c r="C10" s="9">
        <v>2</v>
      </c>
      <c r="D10" s="9">
        <v>0</v>
      </c>
      <c r="E10" s="9">
        <v>2</v>
      </c>
      <c r="I10" s="10" t="s">
        <v>52</v>
      </c>
      <c r="J10" s="11">
        <f>1-(2/2)^2-(0/2)^2</f>
        <v>0</v>
      </c>
    </row>
    <row r="11" spans="2:10" x14ac:dyDescent="0.35">
      <c r="B11" s="28" t="s">
        <v>54</v>
      </c>
      <c r="C11" s="28"/>
      <c r="D11" s="28"/>
      <c r="E11" s="28"/>
      <c r="F11" s="28"/>
      <c r="G11" s="28"/>
      <c r="H11" s="28"/>
      <c r="I11" s="10" t="s">
        <v>53</v>
      </c>
      <c r="J11" s="14">
        <f>3/5*J9+2/5*J10</f>
        <v>0</v>
      </c>
    </row>
    <row r="12" spans="2:10" ht="15" thickBot="1" x14ac:dyDescent="0.4">
      <c r="B12" s="30" t="s">
        <v>56</v>
      </c>
      <c r="C12" s="30"/>
      <c r="D12" s="30"/>
      <c r="E12" s="30"/>
    </row>
    <row r="13" spans="2:10" ht="27" thickBot="1" x14ac:dyDescent="0.4">
      <c r="B13" s="6" t="s">
        <v>3</v>
      </c>
      <c r="C13" s="7" t="s">
        <v>12</v>
      </c>
      <c r="D13" s="7" t="s">
        <v>11</v>
      </c>
      <c r="E13" s="7" t="s">
        <v>19</v>
      </c>
    </row>
    <row r="14" spans="2:10" ht="15" thickBot="1" x14ac:dyDescent="0.4">
      <c r="B14" s="8" t="s">
        <v>10</v>
      </c>
      <c r="C14" s="9">
        <v>1</v>
      </c>
      <c r="D14" s="9">
        <v>1</v>
      </c>
      <c r="E14" s="9">
        <v>2</v>
      </c>
      <c r="I14" s="10" t="s">
        <v>57</v>
      </c>
      <c r="J14" s="11">
        <f>1-(1/2)^2-(1/2)^2</f>
        <v>0.5</v>
      </c>
    </row>
    <row r="15" spans="2:10" ht="15" thickBot="1" x14ac:dyDescent="0.4">
      <c r="B15" s="8" t="s">
        <v>9</v>
      </c>
      <c r="C15" s="9">
        <v>1</v>
      </c>
      <c r="D15" s="9">
        <v>2</v>
      </c>
      <c r="E15" s="9">
        <v>3</v>
      </c>
      <c r="I15" s="10" t="s">
        <v>58</v>
      </c>
      <c r="J15" s="11">
        <f>1-(1/3)^2-(2/3)^2</f>
        <v>0.44444444444444442</v>
      </c>
    </row>
    <row r="16" spans="2:10" x14ac:dyDescent="0.35">
      <c r="B16" s="28" t="s">
        <v>54</v>
      </c>
      <c r="C16" s="28"/>
      <c r="D16" s="28"/>
      <c r="E16" s="28"/>
      <c r="F16" s="28"/>
      <c r="G16" s="28"/>
      <c r="H16" s="28"/>
      <c r="I16" s="10" t="s">
        <v>59</v>
      </c>
      <c r="J16" s="14">
        <f>2/5*J14+3/5*J15</f>
        <v>0.46666666666666667</v>
      </c>
    </row>
    <row r="18" spans="2:10" ht="15" thickBot="1" x14ac:dyDescent="0.4"/>
    <row r="19" spans="2:10" ht="15" thickBot="1" x14ac:dyDescent="0.4">
      <c r="I19" s="16" t="s">
        <v>39</v>
      </c>
      <c r="J19" s="17" t="s">
        <v>40</v>
      </c>
    </row>
    <row r="20" spans="2:10" x14ac:dyDescent="0.35">
      <c r="B20" s="29" t="s">
        <v>75</v>
      </c>
      <c r="C20" s="29"/>
      <c r="D20" s="29"/>
      <c r="E20" s="29"/>
      <c r="F20" s="29"/>
      <c r="G20" s="29"/>
      <c r="H20" s="29"/>
      <c r="I20" s="10" t="s">
        <v>41</v>
      </c>
      <c r="J20" s="11">
        <f>J6</f>
        <v>0.2</v>
      </c>
    </row>
    <row r="21" spans="2:10" x14ac:dyDescent="0.35">
      <c r="I21" s="10" t="s">
        <v>2</v>
      </c>
      <c r="J21" s="15">
        <f>J11</f>
        <v>0</v>
      </c>
    </row>
    <row r="22" spans="2:10" x14ac:dyDescent="0.35">
      <c r="I22" s="10" t="s">
        <v>3</v>
      </c>
      <c r="J22" s="11">
        <f>J16</f>
        <v>0.46666666666666667</v>
      </c>
    </row>
    <row r="23" spans="2:10" x14ac:dyDescent="0.35">
      <c r="I23" s="10"/>
      <c r="J23" s="11"/>
    </row>
  </sheetData>
  <mergeCells count="8">
    <mergeCell ref="G1:H1"/>
    <mergeCell ref="B6:H6"/>
    <mergeCell ref="B11:H11"/>
    <mergeCell ref="B16:H16"/>
    <mergeCell ref="B20:H20"/>
    <mergeCell ref="B1:E1"/>
    <mergeCell ref="B7:E7"/>
    <mergeCell ref="B12:E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E3EDB-4F95-4220-8129-AE6BE704A4A6}">
  <dimension ref="B1:J23"/>
  <sheetViews>
    <sheetView topLeftCell="A7" workbookViewId="0">
      <selection activeCell="J22" sqref="J22"/>
    </sheetView>
  </sheetViews>
  <sheetFormatPr defaultRowHeight="14.5" x14ac:dyDescent="0.35"/>
  <cols>
    <col min="2" max="2" width="8.36328125" bestFit="1" customWidth="1"/>
    <col min="5" max="5" width="9.81640625" bestFit="1" customWidth="1"/>
    <col min="9" max="9" width="36" bestFit="1" customWidth="1"/>
    <col min="10" max="10" width="9.08984375" bestFit="1" customWidth="1"/>
  </cols>
  <sheetData>
    <row r="1" spans="2:10" ht="16" thickBot="1" x14ac:dyDescent="0.4">
      <c r="B1" s="30" t="s">
        <v>62</v>
      </c>
      <c r="C1" s="30"/>
      <c r="D1" s="30"/>
      <c r="E1" s="30"/>
      <c r="G1" s="27" t="s">
        <v>61</v>
      </c>
      <c r="H1" s="27"/>
    </row>
    <row r="2" spans="2:10" ht="27" thickBot="1" x14ac:dyDescent="0.4">
      <c r="B2" s="6" t="s">
        <v>25</v>
      </c>
      <c r="C2" s="7" t="s">
        <v>12</v>
      </c>
      <c r="D2" s="7" t="s">
        <v>11</v>
      </c>
      <c r="E2" s="7" t="s">
        <v>19</v>
      </c>
    </row>
    <row r="3" spans="2:10" ht="15" thickBot="1" x14ac:dyDescent="0.4">
      <c r="B3" s="8" t="s">
        <v>16</v>
      </c>
      <c r="C3" s="9">
        <v>0</v>
      </c>
      <c r="D3" s="9">
        <v>0</v>
      </c>
      <c r="E3" s="9">
        <v>0</v>
      </c>
      <c r="I3" s="10" t="s">
        <v>65</v>
      </c>
      <c r="J3" s="11">
        <v>0</v>
      </c>
    </row>
    <row r="4" spans="2:10" ht="15" thickBot="1" x14ac:dyDescent="0.4">
      <c r="B4" s="8" t="s">
        <v>17</v>
      </c>
      <c r="C4" s="9">
        <v>2</v>
      </c>
      <c r="D4" s="9">
        <v>1</v>
      </c>
      <c r="E4" s="9">
        <v>3</v>
      </c>
      <c r="I4" s="10" t="s">
        <v>66</v>
      </c>
      <c r="J4" s="11">
        <f>1-(2/3)^2-(1/3)^2</f>
        <v>0.44444444444444448</v>
      </c>
    </row>
    <row r="5" spans="2:10" ht="15" thickBot="1" x14ac:dyDescent="0.4">
      <c r="B5" s="8" t="s">
        <v>18</v>
      </c>
      <c r="C5" s="13">
        <v>1</v>
      </c>
      <c r="D5" s="13">
        <v>1</v>
      </c>
      <c r="E5" s="13">
        <v>2</v>
      </c>
      <c r="I5" s="10" t="s">
        <v>67</v>
      </c>
      <c r="J5" s="11">
        <f>1-(1/2)^2-(1/2)^2</f>
        <v>0.5</v>
      </c>
    </row>
    <row r="6" spans="2:10" x14ac:dyDescent="0.35">
      <c r="B6" s="28" t="s">
        <v>55</v>
      </c>
      <c r="C6" s="28"/>
      <c r="D6" s="28"/>
      <c r="E6" s="28"/>
      <c r="F6" s="28"/>
      <c r="G6" s="28"/>
      <c r="H6" s="28"/>
      <c r="I6" s="10" t="s">
        <v>68</v>
      </c>
      <c r="J6" s="14">
        <f>0/5*J3+3/5*J4+2/5*J5</f>
        <v>0.46666666666666667</v>
      </c>
    </row>
    <row r="7" spans="2:10" ht="15" thickBot="1" x14ac:dyDescent="0.4">
      <c r="B7" s="30" t="s">
        <v>63</v>
      </c>
      <c r="C7" s="30"/>
      <c r="D7" s="30"/>
      <c r="E7" s="30"/>
    </row>
    <row r="8" spans="2:10" ht="27" thickBot="1" x14ac:dyDescent="0.4">
      <c r="B8" s="6" t="s">
        <v>2</v>
      </c>
      <c r="C8" s="7" t="s">
        <v>12</v>
      </c>
      <c r="D8" s="7" t="s">
        <v>11</v>
      </c>
      <c r="E8" s="7" t="s">
        <v>19</v>
      </c>
    </row>
    <row r="9" spans="2:10" ht="15" thickBot="1" x14ac:dyDescent="0.4">
      <c r="B9" s="8" t="s">
        <v>7</v>
      </c>
      <c r="C9" s="9">
        <v>1</v>
      </c>
      <c r="D9" s="9">
        <v>1</v>
      </c>
      <c r="E9" s="9">
        <v>2</v>
      </c>
      <c r="I9" s="10" t="s">
        <v>69</v>
      </c>
      <c r="J9" s="11">
        <f>1-(1/2)^2-(1/2)^2</f>
        <v>0.5</v>
      </c>
    </row>
    <row r="10" spans="2:10" ht="15" thickBot="1" x14ac:dyDescent="0.4">
      <c r="B10" s="8" t="s">
        <v>8</v>
      </c>
      <c r="C10" s="9">
        <v>2</v>
      </c>
      <c r="D10" s="9">
        <v>1</v>
      </c>
      <c r="E10" s="9">
        <v>3</v>
      </c>
      <c r="I10" s="10" t="s">
        <v>70</v>
      </c>
      <c r="J10" s="11">
        <f>1-(2/3)^2-(1/3)^2</f>
        <v>0.44444444444444448</v>
      </c>
    </row>
    <row r="11" spans="2:10" x14ac:dyDescent="0.35">
      <c r="B11" s="28" t="s">
        <v>54</v>
      </c>
      <c r="C11" s="28"/>
      <c r="D11" s="28"/>
      <c r="E11" s="28"/>
      <c r="F11" s="28"/>
      <c r="G11" s="28"/>
      <c r="H11" s="28"/>
      <c r="I11" s="10" t="s">
        <v>71</v>
      </c>
      <c r="J11" s="14">
        <f>2/5*J9+3/5*J10</f>
        <v>0.46666666666666667</v>
      </c>
    </row>
    <row r="12" spans="2:10" ht="15" thickBot="1" x14ac:dyDescent="0.4">
      <c r="B12" s="30" t="s">
        <v>64</v>
      </c>
      <c r="C12" s="30"/>
      <c r="D12" s="30"/>
      <c r="E12" s="30"/>
    </row>
    <row r="13" spans="2:10" ht="27" thickBot="1" x14ac:dyDescent="0.4">
      <c r="B13" s="6" t="s">
        <v>3</v>
      </c>
      <c r="C13" s="7" t="s">
        <v>12</v>
      </c>
      <c r="D13" s="7" t="s">
        <v>11</v>
      </c>
      <c r="E13" s="7" t="s">
        <v>19</v>
      </c>
    </row>
    <row r="14" spans="2:10" ht="15" thickBot="1" x14ac:dyDescent="0.4">
      <c r="B14" s="8" t="s">
        <v>10</v>
      </c>
      <c r="C14" s="9">
        <v>0</v>
      </c>
      <c r="D14" s="9">
        <v>2</v>
      </c>
      <c r="E14" s="9">
        <v>2</v>
      </c>
      <c r="I14" s="10" t="s">
        <v>72</v>
      </c>
      <c r="J14" s="11">
        <f>1-(0/2)^2-(2/2)^2</f>
        <v>0</v>
      </c>
    </row>
    <row r="15" spans="2:10" ht="15" thickBot="1" x14ac:dyDescent="0.4">
      <c r="B15" s="8" t="s">
        <v>9</v>
      </c>
      <c r="C15" s="9">
        <v>3</v>
      </c>
      <c r="D15" s="9">
        <v>0</v>
      </c>
      <c r="E15" s="9">
        <v>3</v>
      </c>
      <c r="I15" s="10" t="s">
        <v>73</v>
      </c>
      <c r="J15" s="11">
        <f>1-(3/3)^2-(0/3)^2</f>
        <v>0</v>
      </c>
    </row>
    <row r="16" spans="2:10" x14ac:dyDescent="0.35">
      <c r="B16" s="28" t="s">
        <v>54</v>
      </c>
      <c r="C16" s="28"/>
      <c r="D16" s="28"/>
      <c r="E16" s="28"/>
      <c r="F16" s="28"/>
      <c r="G16" s="28"/>
      <c r="H16" s="28"/>
      <c r="I16" s="10" t="s">
        <v>74</v>
      </c>
      <c r="J16" s="14">
        <f>2/5*J14+3/5*J15</f>
        <v>0</v>
      </c>
    </row>
    <row r="18" spans="2:10" ht="15" thickBot="1" x14ac:dyDescent="0.4"/>
    <row r="19" spans="2:10" ht="15" thickBot="1" x14ac:dyDescent="0.4">
      <c r="I19" s="16" t="s">
        <v>39</v>
      </c>
      <c r="J19" s="17" t="s">
        <v>40</v>
      </c>
    </row>
    <row r="20" spans="2:10" x14ac:dyDescent="0.35">
      <c r="B20" s="29" t="s">
        <v>76</v>
      </c>
      <c r="C20" s="29"/>
      <c r="D20" s="29"/>
      <c r="E20" s="29"/>
      <c r="F20" s="29"/>
      <c r="G20" s="29"/>
      <c r="H20" s="29"/>
      <c r="I20" s="10" t="s">
        <v>41</v>
      </c>
      <c r="J20" s="11">
        <f>J6</f>
        <v>0.46666666666666667</v>
      </c>
    </row>
    <row r="21" spans="2:10" x14ac:dyDescent="0.35">
      <c r="I21" s="10" t="s">
        <v>2</v>
      </c>
      <c r="J21" s="11">
        <f>J11</f>
        <v>0.46666666666666667</v>
      </c>
    </row>
    <row r="22" spans="2:10" x14ac:dyDescent="0.35">
      <c r="I22" s="10" t="s">
        <v>3</v>
      </c>
      <c r="J22" s="15">
        <f>J16</f>
        <v>0</v>
      </c>
    </row>
    <row r="23" spans="2:10" x14ac:dyDescent="0.35">
      <c r="I23" s="10"/>
      <c r="J23" s="11"/>
    </row>
  </sheetData>
  <mergeCells count="8">
    <mergeCell ref="B16:H16"/>
    <mergeCell ref="B20:H20"/>
    <mergeCell ref="B1:E1"/>
    <mergeCell ref="G1:H1"/>
    <mergeCell ref="B6:H6"/>
    <mergeCell ref="B7:E7"/>
    <mergeCell ref="B11:H11"/>
    <mergeCell ref="B12:E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5E90-3A3B-4665-96AF-243166F222FE}">
  <dimension ref="A1"/>
  <sheetViews>
    <sheetView workbookViewId="0">
      <selection activeCell="B4" sqref="B4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DT</vt:lpstr>
      <vt:lpstr>DT01</vt:lpstr>
      <vt:lpstr>DT02</vt:lpstr>
      <vt:lpstr>DT03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Raju</dc:creator>
  <cp:lastModifiedBy>Raju</cp:lastModifiedBy>
  <dcterms:created xsi:type="dcterms:W3CDTF">2020-02-19T13:11:10Z</dcterms:created>
  <dcterms:modified xsi:type="dcterms:W3CDTF">2021-06-05T05:37:39Z</dcterms:modified>
</cp:coreProperties>
</file>